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pbaez\Desktop\PNC ENERO 2022\"/>
    </mc:Choice>
  </mc:AlternateContent>
  <xr:revisionPtr revIDLastSave="0" documentId="13_ncr:1_{12489848-1211-4859-8466-DF4D30E3BA4A}" xr6:coauthVersionLast="36" xr6:coauthVersionMax="47" xr10:uidLastSave="{00000000-0000-0000-0000-000000000000}"/>
  <bookViews>
    <workbookView xWindow="0" yWindow="0" windowWidth="20490" windowHeight="754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Acumulado'!$B$638:$G$638</definedName>
    <definedName name="_xlnm._FilterDatabase" localSheetId="0" hidden="1">'P.N.C. x Comp. x Ramos'!$A$614:$O$614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Partic.'!$B$8:$N$8</definedName>
  </definedNames>
  <calcPr calcId="191029"/>
</workbook>
</file>

<file path=xl/calcChain.xml><?xml version="1.0" encoding="utf-8"?>
<calcChain xmlns="http://schemas.openxmlformats.org/spreadsheetml/2006/main">
  <c r="A3" i="6" l="1"/>
  <c r="B3" i="5"/>
  <c r="B3" i="4"/>
  <c r="A4" i="3"/>
  <c r="A3" i="2"/>
  <c r="A4" i="1"/>
  <c r="A1" i="1"/>
  <c r="C476" i="2" l="1"/>
  <c r="B476" i="2" s="1"/>
  <c r="C444" i="2"/>
  <c r="B444" i="2" s="1"/>
  <c r="C434" i="2"/>
  <c r="B434" i="2" s="1"/>
  <c r="C399" i="2"/>
  <c r="B399" i="2" s="1"/>
  <c r="C363" i="2"/>
  <c r="B363" i="2" s="1"/>
  <c r="C357" i="2"/>
  <c r="B357" i="2" s="1"/>
  <c r="C321" i="2"/>
  <c r="B321" i="2" s="1"/>
  <c r="C285" i="2"/>
  <c r="B285" i="2" s="1"/>
  <c r="C249" i="2"/>
  <c r="B249" i="2" s="1"/>
  <c r="C243" i="2"/>
  <c r="B243" i="2" s="1"/>
  <c r="C208" i="2"/>
  <c r="B208" i="2" s="1"/>
  <c r="C171" i="2"/>
  <c r="B171" i="2" s="1"/>
  <c r="C134" i="2"/>
  <c r="B134" i="2" s="1"/>
  <c r="C129" i="2"/>
  <c r="B129" i="2" s="1"/>
  <c r="C92" i="2"/>
  <c r="B92" i="2" s="1"/>
  <c r="B56" i="2"/>
  <c r="B52" i="2"/>
  <c r="C480" i="2"/>
  <c r="B480" i="2" s="1"/>
  <c r="C475" i="2"/>
  <c r="B475" i="2" s="1"/>
  <c r="C439" i="2"/>
  <c r="B439" i="2" s="1"/>
  <c r="C403" i="2"/>
  <c r="B403" i="2" s="1"/>
  <c r="C367" i="2"/>
  <c r="B367" i="2" s="1"/>
  <c r="C362" i="2"/>
  <c r="B362" i="2" s="1"/>
  <c r="C325" i="2"/>
  <c r="B325" i="2" s="1"/>
  <c r="C289" i="2"/>
  <c r="B289" i="2" s="1"/>
  <c r="C253" i="2"/>
  <c r="B253" i="2" s="1"/>
  <c r="C248" i="2"/>
  <c r="B248" i="2" s="1"/>
  <c r="C212" i="2"/>
  <c r="B212" i="2" s="1"/>
  <c r="C175" i="2"/>
  <c r="B175" i="2" s="1"/>
  <c r="C165" i="2"/>
  <c r="B165" i="2" s="1"/>
  <c r="C133" i="2"/>
  <c r="B133" i="2" s="1"/>
  <c r="C96" i="2"/>
  <c r="B96" i="2" s="1"/>
  <c r="C59" i="2"/>
  <c r="C55" i="2"/>
  <c r="C51" i="2"/>
  <c r="C479" i="2"/>
  <c r="B479" i="2" s="1"/>
  <c r="C443" i="2"/>
  <c r="B443" i="2" s="1"/>
  <c r="C433" i="2"/>
  <c r="B433" i="2" s="1"/>
  <c r="C398" i="2"/>
  <c r="B398" i="2" s="1"/>
  <c r="C366" i="2"/>
  <c r="B366" i="2" s="1"/>
  <c r="C329" i="2"/>
  <c r="B329" i="2" s="1"/>
  <c r="C319" i="2"/>
  <c r="B319" i="2" s="1"/>
  <c r="C284" i="2"/>
  <c r="B284" i="2" s="1"/>
  <c r="C252" i="2"/>
  <c r="B252" i="2" s="1"/>
  <c r="C242" i="2"/>
  <c r="B242" i="2" s="1"/>
  <c r="C207" i="2"/>
  <c r="B207" i="2" s="1"/>
  <c r="C170" i="2"/>
  <c r="B170" i="2" s="1"/>
  <c r="C137" i="2"/>
  <c r="B137" i="2" s="1"/>
  <c r="C127" i="2"/>
  <c r="B127" i="2" s="1"/>
  <c r="C91" i="2"/>
  <c r="B91" i="2" s="1"/>
  <c r="B59" i="2"/>
  <c r="B55" i="2"/>
  <c r="B51" i="2"/>
  <c r="C474" i="2"/>
  <c r="B474" i="2" s="1"/>
  <c r="C438" i="2"/>
  <c r="B438" i="2" s="1"/>
  <c r="C402" i="2"/>
  <c r="B402" i="2" s="1"/>
  <c r="C396" i="2"/>
  <c r="B396" i="2" s="1"/>
  <c r="C361" i="2"/>
  <c r="B361" i="2" s="1"/>
  <c r="C324" i="2"/>
  <c r="B324" i="2" s="1"/>
  <c r="C288" i="2"/>
  <c r="B288" i="2" s="1"/>
  <c r="C283" i="2"/>
  <c r="B283" i="2" s="1"/>
  <c r="C247" i="2"/>
  <c r="B247" i="2" s="1"/>
  <c r="C211" i="2"/>
  <c r="B211" i="2" s="1"/>
  <c r="C174" i="2"/>
  <c r="B174" i="2" s="1"/>
  <c r="C169" i="2"/>
  <c r="B169" i="2" s="1"/>
  <c r="C132" i="2"/>
  <c r="B132" i="2" s="1"/>
  <c r="C95" i="2"/>
  <c r="B95" i="2" s="1"/>
  <c r="C58" i="2"/>
  <c r="C54" i="2"/>
  <c r="C49" i="2"/>
  <c r="C478" i="2"/>
  <c r="B478" i="2" s="1"/>
  <c r="C442" i="2"/>
  <c r="B442" i="2" s="1"/>
  <c r="C406" i="2"/>
  <c r="B406" i="2" s="1"/>
  <c r="C401" i="2"/>
  <c r="B401" i="2" s="1"/>
  <c r="C365" i="2"/>
  <c r="B365" i="2" s="1"/>
  <c r="C328" i="2"/>
  <c r="B328" i="2" s="1"/>
  <c r="C318" i="2"/>
  <c r="B318" i="2" s="1"/>
  <c r="C287" i="2"/>
  <c r="B287" i="2" s="1"/>
  <c r="C251" i="2"/>
  <c r="B251" i="2" s="1"/>
  <c r="C215" i="2"/>
  <c r="B215" i="2" s="1"/>
  <c r="C205" i="2"/>
  <c r="B205" i="2" s="1"/>
  <c r="C173" i="2"/>
  <c r="B173" i="2" s="1"/>
  <c r="C136" i="2"/>
  <c r="B136" i="2" s="1"/>
  <c r="C126" i="2"/>
  <c r="B126" i="2" s="1"/>
  <c r="C90" i="2"/>
  <c r="B90" i="2" s="1"/>
  <c r="B58" i="2"/>
  <c r="B54" i="2"/>
  <c r="B49" i="2"/>
  <c r="C482" i="2"/>
  <c r="B482" i="2" s="1"/>
  <c r="C472" i="2"/>
  <c r="B472" i="2" s="1"/>
  <c r="C437" i="2"/>
  <c r="B437" i="2" s="1"/>
  <c r="C405" i="2"/>
  <c r="B405" i="2" s="1"/>
  <c r="C395" i="2"/>
  <c r="B395" i="2" s="1"/>
  <c r="C360" i="2"/>
  <c r="B360" i="2" s="1"/>
  <c r="C323" i="2"/>
  <c r="B323" i="2" s="1"/>
  <c r="C291" i="2"/>
  <c r="B291" i="2" s="1"/>
  <c r="C281" i="2"/>
  <c r="B281" i="2" s="1"/>
  <c r="C246" i="2"/>
  <c r="B246" i="2" s="1"/>
  <c r="C210" i="2"/>
  <c r="B210" i="2" s="1"/>
  <c r="C204" i="2"/>
  <c r="B204" i="2" s="1"/>
  <c r="C168" i="2"/>
  <c r="B168" i="2" s="1"/>
  <c r="C131" i="2"/>
  <c r="B131" i="2" s="1"/>
  <c r="C94" i="2"/>
  <c r="B94" i="2" s="1"/>
  <c r="C88" i="2"/>
  <c r="B88" i="2" s="1"/>
  <c r="C57" i="2"/>
  <c r="C53" i="2"/>
  <c r="C48" i="2"/>
  <c r="C477" i="2"/>
  <c r="B477" i="2" s="1"/>
  <c r="C441" i="2"/>
  <c r="B441" i="2" s="1"/>
  <c r="C436" i="2"/>
  <c r="B436" i="2" s="1"/>
  <c r="C400" i="2"/>
  <c r="B400" i="2" s="1"/>
  <c r="C364" i="2"/>
  <c r="B364" i="2" s="1"/>
  <c r="C327" i="2"/>
  <c r="B327" i="2" s="1"/>
  <c r="C322" i="2"/>
  <c r="B322" i="2" s="1"/>
  <c r="C286" i="2"/>
  <c r="B286" i="2" s="1"/>
  <c r="C250" i="2"/>
  <c r="B250" i="2" s="1"/>
  <c r="C214" i="2"/>
  <c r="B214" i="2" s="1"/>
  <c r="C209" i="2"/>
  <c r="B209" i="2" s="1"/>
  <c r="C172" i="2"/>
  <c r="B172" i="2" s="1"/>
  <c r="C135" i="2"/>
  <c r="B135" i="2" s="1"/>
  <c r="C98" i="2"/>
  <c r="B98" i="2" s="1"/>
  <c r="C93" i="2"/>
  <c r="B93" i="2" s="1"/>
  <c r="B57" i="2"/>
  <c r="B53" i="2"/>
  <c r="B48" i="2"/>
  <c r="C481" i="2"/>
  <c r="B481" i="2" s="1"/>
  <c r="C471" i="2"/>
  <c r="B471" i="2" s="1"/>
  <c r="C440" i="2"/>
  <c r="B440" i="2" s="1"/>
  <c r="C404" i="2"/>
  <c r="B404" i="2" s="1"/>
  <c r="C368" i="2"/>
  <c r="B368" i="2" s="1"/>
  <c r="C358" i="2"/>
  <c r="B358" i="2" s="1"/>
  <c r="C326" i="2"/>
  <c r="B326" i="2" s="1"/>
  <c r="C290" i="2"/>
  <c r="B290" i="2" s="1"/>
  <c r="C280" i="2"/>
  <c r="B280" i="2" s="1"/>
  <c r="C245" i="2"/>
  <c r="B245" i="2" s="1"/>
  <c r="C213" i="2"/>
  <c r="B213" i="2" s="1"/>
  <c r="C176" i="2"/>
  <c r="B176" i="2" s="1"/>
  <c r="C166" i="2"/>
  <c r="B166" i="2" s="1"/>
  <c r="C130" i="2"/>
  <c r="B130" i="2" s="1"/>
  <c r="C97" i="2"/>
  <c r="B97" i="2" s="1"/>
  <c r="C87" i="2"/>
  <c r="B87" i="2" s="1"/>
  <c r="C56" i="2"/>
  <c r="C52" i="2"/>
  <c r="AJ685" i="5" l="1"/>
  <c r="X685" i="5"/>
  <c r="L685" i="5"/>
  <c r="AG684" i="5"/>
  <c r="U684" i="5"/>
  <c r="I684" i="5"/>
  <c r="AD683" i="5"/>
  <c r="R683" i="5"/>
  <c r="F683" i="5"/>
  <c r="AA682" i="5"/>
  <c r="O682" i="5"/>
  <c r="AJ681" i="5"/>
  <c r="X681" i="5"/>
  <c r="L681" i="5"/>
  <c r="AG680" i="5"/>
  <c r="U680" i="5"/>
  <c r="I680" i="5"/>
  <c r="AD679" i="5"/>
  <c r="R679" i="5"/>
  <c r="F679" i="5"/>
  <c r="AA678" i="5"/>
  <c r="O678" i="5"/>
  <c r="AJ677" i="5"/>
  <c r="X677" i="5"/>
  <c r="L677" i="5"/>
  <c r="AG676" i="5"/>
  <c r="U676" i="5"/>
  <c r="I676" i="5"/>
  <c r="AD675" i="5"/>
  <c r="R675" i="5"/>
  <c r="F675" i="5"/>
  <c r="AA674" i="5"/>
  <c r="O674" i="5"/>
  <c r="AJ673" i="5"/>
  <c r="X673" i="5"/>
  <c r="L673" i="5"/>
  <c r="AG672" i="5"/>
  <c r="U672" i="5"/>
  <c r="I672" i="5"/>
  <c r="AD671" i="5"/>
  <c r="R671" i="5"/>
  <c r="F671" i="5"/>
  <c r="AA670" i="5"/>
  <c r="O670" i="5"/>
  <c r="AJ669" i="5"/>
  <c r="X669" i="5"/>
  <c r="L669" i="5"/>
  <c r="AG668" i="5"/>
  <c r="U668" i="5"/>
  <c r="I668" i="5"/>
  <c r="AD667" i="5"/>
  <c r="R667" i="5"/>
  <c r="F667" i="5"/>
  <c r="AA666" i="5"/>
  <c r="O666" i="5"/>
  <c r="AJ665" i="5"/>
  <c r="X665" i="5"/>
  <c r="L665" i="5"/>
  <c r="AG664" i="5"/>
  <c r="U664" i="5"/>
  <c r="I664" i="5"/>
  <c r="AD663" i="5"/>
  <c r="R663" i="5"/>
  <c r="F663" i="5"/>
  <c r="AA662" i="5"/>
  <c r="O662" i="5"/>
  <c r="AJ661" i="5"/>
  <c r="X661" i="5"/>
  <c r="L661" i="5"/>
  <c r="AG660" i="5"/>
  <c r="U660" i="5"/>
  <c r="I660" i="5"/>
  <c r="AD659" i="5"/>
  <c r="R659" i="5"/>
  <c r="F659" i="5"/>
  <c r="AA658" i="5"/>
  <c r="O658" i="5"/>
  <c r="AJ657" i="5"/>
  <c r="X657" i="5"/>
  <c r="L657" i="5"/>
  <c r="AG656" i="5"/>
  <c r="U656" i="5"/>
  <c r="I656" i="5"/>
  <c r="AD655" i="5"/>
  <c r="R655" i="5"/>
  <c r="AI685" i="5"/>
  <c r="W685" i="5"/>
  <c r="K685" i="5"/>
  <c r="AF684" i="5"/>
  <c r="T684" i="5"/>
  <c r="H684" i="5"/>
  <c r="AC683" i="5"/>
  <c r="Q683" i="5"/>
  <c r="E683" i="5"/>
  <c r="Z682" i="5"/>
  <c r="N682" i="5"/>
  <c r="AI681" i="5"/>
  <c r="W681" i="5"/>
  <c r="K681" i="5"/>
  <c r="AF680" i="5"/>
  <c r="T680" i="5"/>
  <c r="H680" i="5"/>
  <c r="AC679" i="5"/>
  <c r="Q679" i="5"/>
  <c r="E679" i="5"/>
  <c r="Z678" i="5"/>
  <c r="N678" i="5"/>
  <c r="AI677" i="5"/>
  <c r="W677" i="5"/>
  <c r="K677" i="5"/>
  <c r="AF676" i="5"/>
  <c r="T676" i="5"/>
  <c r="H676" i="5"/>
  <c r="AC675" i="5"/>
  <c r="Q675" i="5"/>
  <c r="E675" i="5"/>
  <c r="Z674" i="5"/>
  <c r="N674" i="5"/>
  <c r="AI673" i="5"/>
  <c r="W673" i="5"/>
  <c r="K673" i="5"/>
  <c r="AF672" i="5"/>
  <c r="T672" i="5"/>
  <c r="H672" i="5"/>
  <c r="AC671" i="5"/>
  <c r="Q671" i="5"/>
  <c r="E671" i="5"/>
  <c r="Z670" i="5"/>
  <c r="N670" i="5"/>
  <c r="AI669" i="5"/>
  <c r="W669" i="5"/>
  <c r="K669" i="5"/>
  <c r="AF668" i="5"/>
  <c r="T668" i="5"/>
  <c r="H668" i="5"/>
  <c r="AC667" i="5"/>
  <c r="Q667" i="5"/>
  <c r="E667" i="5"/>
  <c r="Z666" i="5"/>
  <c r="N666" i="5"/>
  <c r="AI665" i="5"/>
  <c r="W665" i="5"/>
  <c r="K665" i="5"/>
  <c r="AF664" i="5"/>
  <c r="T664" i="5"/>
  <c r="H664" i="5"/>
  <c r="AC663" i="5"/>
  <c r="Q663" i="5"/>
  <c r="E663" i="5"/>
  <c r="Z662" i="5"/>
  <c r="N662" i="5"/>
  <c r="AI661" i="5"/>
  <c r="W661" i="5"/>
  <c r="K661" i="5"/>
  <c r="AF660" i="5"/>
  <c r="T660" i="5"/>
  <c r="H660" i="5"/>
  <c r="AC659" i="5"/>
  <c r="Q659" i="5"/>
  <c r="E659" i="5"/>
  <c r="Z658" i="5"/>
  <c r="N658" i="5"/>
  <c r="AI657" i="5"/>
  <c r="W657" i="5"/>
  <c r="K657" i="5"/>
  <c r="AF656" i="5"/>
  <c r="T656" i="5"/>
  <c r="H656" i="5"/>
  <c r="AC655" i="5"/>
  <c r="Q655" i="5"/>
  <c r="AG685" i="5"/>
  <c r="U685" i="5"/>
  <c r="I685" i="5"/>
  <c r="AD684" i="5"/>
  <c r="R684" i="5"/>
  <c r="F684" i="5"/>
  <c r="AA683" i="5"/>
  <c r="O683" i="5"/>
  <c r="AJ682" i="5"/>
  <c r="X682" i="5"/>
  <c r="L682" i="5"/>
  <c r="AG681" i="5"/>
  <c r="U681" i="5"/>
  <c r="I681" i="5"/>
  <c r="AD680" i="5"/>
  <c r="R680" i="5"/>
  <c r="F680" i="5"/>
  <c r="AA679" i="5"/>
  <c r="O679" i="5"/>
  <c r="AJ678" i="5"/>
  <c r="X678" i="5"/>
  <c r="L678" i="5"/>
  <c r="AG677" i="5"/>
  <c r="U677" i="5"/>
  <c r="I677" i="5"/>
  <c r="AD676" i="5"/>
  <c r="R676" i="5"/>
  <c r="F676" i="5"/>
  <c r="AA675" i="5"/>
  <c r="O675" i="5"/>
  <c r="AJ674" i="5"/>
  <c r="X674" i="5"/>
  <c r="L674" i="5"/>
  <c r="AG673" i="5"/>
  <c r="U673" i="5"/>
  <c r="I673" i="5"/>
  <c r="AD672" i="5"/>
  <c r="R672" i="5"/>
  <c r="F672" i="5"/>
  <c r="AA671" i="5"/>
  <c r="O671" i="5"/>
  <c r="AJ670" i="5"/>
  <c r="X670" i="5"/>
  <c r="L670" i="5"/>
  <c r="AG669" i="5"/>
  <c r="U669" i="5"/>
  <c r="I669" i="5"/>
  <c r="AD668" i="5"/>
  <c r="R668" i="5"/>
  <c r="F668" i="5"/>
  <c r="AA667" i="5"/>
  <c r="O667" i="5"/>
  <c r="AJ666" i="5"/>
  <c r="X666" i="5"/>
  <c r="L666" i="5"/>
  <c r="AG665" i="5"/>
  <c r="U665" i="5"/>
  <c r="I665" i="5"/>
  <c r="AD664" i="5"/>
  <c r="R664" i="5"/>
  <c r="F664" i="5"/>
  <c r="AA663" i="5"/>
  <c r="O663" i="5"/>
  <c r="AJ662" i="5"/>
  <c r="X662" i="5"/>
  <c r="L662" i="5"/>
  <c r="AG661" i="5"/>
  <c r="U661" i="5"/>
  <c r="I661" i="5"/>
  <c r="AD660" i="5"/>
  <c r="R660" i="5"/>
  <c r="F660" i="5"/>
  <c r="AA659" i="5"/>
  <c r="O659" i="5"/>
  <c r="AJ658" i="5"/>
  <c r="X658" i="5"/>
  <c r="L658" i="5"/>
  <c r="AG657" i="5"/>
  <c r="U657" i="5"/>
  <c r="I657" i="5"/>
  <c r="AD656" i="5"/>
  <c r="R656" i="5"/>
  <c r="F656" i="5"/>
  <c r="AA655" i="5"/>
  <c r="O655" i="5"/>
  <c r="AF685" i="5"/>
  <c r="T685" i="5"/>
  <c r="H685" i="5"/>
  <c r="AC684" i="5"/>
  <c r="Q684" i="5"/>
  <c r="E684" i="5"/>
  <c r="Z683" i="5"/>
  <c r="N683" i="5"/>
  <c r="AI682" i="5"/>
  <c r="W682" i="5"/>
  <c r="K682" i="5"/>
  <c r="AF681" i="5"/>
  <c r="T681" i="5"/>
  <c r="H681" i="5"/>
  <c r="AC680" i="5"/>
  <c r="Q680" i="5"/>
  <c r="E680" i="5"/>
  <c r="Z679" i="5"/>
  <c r="N679" i="5"/>
  <c r="AI678" i="5"/>
  <c r="W678" i="5"/>
  <c r="K678" i="5"/>
  <c r="AF677" i="5"/>
  <c r="T677" i="5"/>
  <c r="H677" i="5"/>
  <c r="AC676" i="5"/>
  <c r="Q676" i="5"/>
  <c r="E676" i="5"/>
  <c r="Z675" i="5"/>
  <c r="N675" i="5"/>
  <c r="AI674" i="5"/>
  <c r="W674" i="5"/>
  <c r="K674" i="5"/>
  <c r="AF673" i="5"/>
  <c r="T673" i="5"/>
  <c r="H673" i="5"/>
  <c r="AC672" i="5"/>
  <c r="Q672" i="5"/>
  <c r="E672" i="5"/>
  <c r="Z671" i="5"/>
  <c r="N671" i="5"/>
  <c r="AI670" i="5"/>
  <c r="W670" i="5"/>
  <c r="K670" i="5"/>
  <c r="AF669" i="5"/>
  <c r="T669" i="5"/>
  <c r="H669" i="5"/>
  <c r="AC668" i="5"/>
  <c r="Q668" i="5"/>
  <c r="E668" i="5"/>
  <c r="Z667" i="5"/>
  <c r="N667" i="5"/>
  <c r="AI666" i="5"/>
  <c r="W666" i="5"/>
  <c r="K666" i="5"/>
  <c r="AF665" i="5"/>
  <c r="T665" i="5"/>
  <c r="H665" i="5"/>
  <c r="AC664" i="5"/>
  <c r="Q664" i="5"/>
  <c r="E664" i="5"/>
  <c r="Z663" i="5"/>
  <c r="N663" i="5"/>
  <c r="AI662" i="5"/>
  <c r="W662" i="5"/>
  <c r="K662" i="5"/>
  <c r="AF661" i="5"/>
  <c r="T661" i="5"/>
  <c r="H661" i="5"/>
  <c r="AC660" i="5"/>
  <c r="Q660" i="5"/>
  <c r="E660" i="5"/>
  <c r="Z659" i="5"/>
  <c r="N659" i="5"/>
  <c r="AI658" i="5"/>
  <c r="W658" i="5"/>
  <c r="K658" i="5"/>
  <c r="AF657" i="5"/>
  <c r="T657" i="5"/>
  <c r="H657" i="5"/>
  <c r="AC656" i="5"/>
  <c r="Q656" i="5"/>
  <c r="E656" i="5"/>
  <c r="Z655" i="5"/>
  <c r="N655" i="5"/>
  <c r="AD685" i="5"/>
  <c r="R685" i="5"/>
  <c r="F685" i="5"/>
  <c r="AA684" i="5"/>
  <c r="O684" i="5"/>
  <c r="AJ683" i="5"/>
  <c r="X683" i="5"/>
  <c r="L683" i="5"/>
  <c r="AG682" i="5"/>
  <c r="U682" i="5"/>
  <c r="I682" i="5"/>
  <c r="AD681" i="5"/>
  <c r="R681" i="5"/>
  <c r="F681" i="5"/>
  <c r="AA680" i="5"/>
  <c r="O680" i="5"/>
  <c r="AJ679" i="5"/>
  <c r="X679" i="5"/>
  <c r="L679" i="5"/>
  <c r="AG678" i="5"/>
  <c r="U678" i="5"/>
  <c r="I678" i="5"/>
  <c r="AD677" i="5"/>
  <c r="R677" i="5"/>
  <c r="F677" i="5"/>
  <c r="AA676" i="5"/>
  <c r="O676" i="5"/>
  <c r="AJ675" i="5"/>
  <c r="X675" i="5"/>
  <c r="L675" i="5"/>
  <c r="AG674" i="5"/>
  <c r="U674" i="5"/>
  <c r="I674" i="5"/>
  <c r="AD673" i="5"/>
  <c r="R673" i="5"/>
  <c r="F673" i="5"/>
  <c r="AA672" i="5"/>
  <c r="O672" i="5"/>
  <c r="AJ671" i="5"/>
  <c r="X671" i="5"/>
  <c r="L671" i="5"/>
  <c r="AG670" i="5"/>
  <c r="U670" i="5"/>
  <c r="I670" i="5"/>
  <c r="AD669" i="5"/>
  <c r="R669" i="5"/>
  <c r="F669" i="5"/>
  <c r="AA668" i="5"/>
  <c r="O668" i="5"/>
  <c r="AJ667" i="5"/>
  <c r="X667" i="5"/>
  <c r="L667" i="5"/>
  <c r="AG666" i="5"/>
  <c r="U666" i="5"/>
  <c r="I666" i="5"/>
  <c r="AD665" i="5"/>
  <c r="R665" i="5"/>
  <c r="F665" i="5"/>
  <c r="AA664" i="5"/>
  <c r="O664" i="5"/>
  <c r="AJ663" i="5"/>
  <c r="X663" i="5"/>
  <c r="L663" i="5"/>
  <c r="AG662" i="5"/>
  <c r="U662" i="5"/>
  <c r="I662" i="5"/>
  <c r="AD661" i="5"/>
  <c r="R661" i="5"/>
  <c r="F661" i="5"/>
  <c r="AA660" i="5"/>
  <c r="O660" i="5"/>
  <c r="AJ659" i="5"/>
  <c r="X659" i="5"/>
  <c r="L659" i="5"/>
  <c r="AG658" i="5"/>
  <c r="U658" i="5"/>
  <c r="I658" i="5"/>
  <c r="AD657" i="5"/>
  <c r="R657" i="5"/>
  <c r="F657" i="5"/>
  <c r="AA656" i="5"/>
  <c r="O656" i="5"/>
  <c r="AJ655" i="5"/>
  <c r="X655" i="5"/>
  <c r="L655" i="5"/>
  <c r="AC685" i="5"/>
  <c r="Q685" i="5"/>
  <c r="E685" i="5"/>
  <c r="Z684" i="5"/>
  <c r="N684" i="5"/>
  <c r="AI683" i="5"/>
  <c r="W683" i="5"/>
  <c r="K683" i="5"/>
  <c r="AF682" i="5"/>
  <c r="T682" i="5"/>
  <c r="H682" i="5"/>
  <c r="AC681" i="5"/>
  <c r="Q681" i="5"/>
  <c r="E681" i="5"/>
  <c r="Z680" i="5"/>
  <c r="N680" i="5"/>
  <c r="AI679" i="5"/>
  <c r="W679" i="5"/>
  <c r="K679" i="5"/>
  <c r="AF678" i="5"/>
  <c r="T678" i="5"/>
  <c r="H678" i="5"/>
  <c r="AC677" i="5"/>
  <c r="Q677" i="5"/>
  <c r="E677" i="5"/>
  <c r="Z676" i="5"/>
  <c r="N676" i="5"/>
  <c r="AI675" i="5"/>
  <c r="W675" i="5"/>
  <c r="K675" i="5"/>
  <c r="AF674" i="5"/>
  <c r="T674" i="5"/>
  <c r="H674" i="5"/>
  <c r="AC673" i="5"/>
  <c r="Q673" i="5"/>
  <c r="E673" i="5"/>
  <c r="Z672" i="5"/>
  <c r="N672" i="5"/>
  <c r="AI671" i="5"/>
  <c r="W671" i="5"/>
  <c r="K671" i="5"/>
  <c r="AF670" i="5"/>
  <c r="T670" i="5"/>
  <c r="H670" i="5"/>
  <c r="AC669" i="5"/>
  <c r="Q669" i="5"/>
  <c r="E669" i="5"/>
  <c r="Z668" i="5"/>
  <c r="N668" i="5"/>
  <c r="AI667" i="5"/>
  <c r="W667" i="5"/>
  <c r="K667" i="5"/>
  <c r="AF666" i="5"/>
  <c r="T666" i="5"/>
  <c r="H666" i="5"/>
  <c r="AC665" i="5"/>
  <c r="Q665" i="5"/>
  <c r="E665" i="5"/>
  <c r="Z664" i="5"/>
  <c r="N664" i="5"/>
  <c r="AI663" i="5"/>
  <c r="W663" i="5"/>
  <c r="K663" i="5"/>
  <c r="AF662" i="5"/>
  <c r="T662" i="5"/>
  <c r="H662" i="5"/>
  <c r="AC661" i="5"/>
  <c r="Q661" i="5"/>
  <c r="E661" i="5"/>
  <c r="Z660" i="5"/>
  <c r="N660" i="5"/>
  <c r="AI659" i="5"/>
  <c r="W659" i="5"/>
  <c r="K659" i="5"/>
  <c r="AF658" i="5"/>
  <c r="T658" i="5"/>
  <c r="H658" i="5"/>
  <c r="AC657" i="5"/>
  <c r="Q657" i="5"/>
  <c r="E657" i="5"/>
  <c r="Z656" i="5"/>
  <c r="N656" i="5"/>
  <c r="AI655" i="5"/>
  <c r="W655" i="5"/>
  <c r="K655" i="5"/>
  <c r="AA685" i="5"/>
  <c r="O685" i="5"/>
  <c r="AJ684" i="5"/>
  <c r="X684" i="5"/>
  <c r="L684" i="5"/>
  <c r="AG683" i="5"/>
  <c r="U683" i="5"/>
  <c r="I683" i="5"/>
  <c r="AD682" i="5"/>
  <c r="R682" i="5"/>
  <c r="F682" i="5"/>
  <c r="AA681" i="5"/>
  <c r="O681" i="5"/>
  <c r="AJ680" i="5"/>
  <c r="X680" i="5"/>
  <c r="L680" i="5"/>
  <c r="AG679" i="5"/>
  <c r="U679" i="5"/>
  <c r="I679" i="5"/>
  <c r="AD678" i="5"/>
  <c r="R678" i="5"/>
  <c r="F678" i="5"/>
  <c r="AA677" i="5"/>
  <c r="O677" i="5"/>
  <c r="AJ676" i="5"/>
  <c r="X676" i="5"/>
  <c r="L676" i="5"/>
  <c r="AG675" i="5"/>
  <c r="U675" i="5"/>
  <c r="I675" i="5"/>
  <c r="AD674" i="5"/>
  <c r="R674" i="5"/>
  <c r="F674" i="5"/>
  <c r="AA673" i="5"/>
  <c r="O673" i="5"/>
  <c r="AJ672" i="5"/>
  <c r="X672" i="5"/>
  <c r="L672" i="5"/>
  <c r="AG671" i="5"/>
  <c r="U671" i="5"/>
  <c r="I671" i="5"/>
  <c r="AD670" i="5"/>
  <c r="R670" i="5"/>
  <c r="F670" i="5"/>
  <c r="AA669" i="5"/>
  <c r="O669" i="5"/>
  <c r="AJ668" i="5"/>
  <c r="X668" i="5"/>
  <c r="L668" i="5"/>
  <c r="AG667" i="5"/>
  <c r="U667" i="5"/>
  <c r="I667" i="5"/>
  <c r="AD666" i="5"/>
  <c r="R666" i="5"/>
  <c r="F666" i="5"/>
  <c r="AA665" i="5"/>
  <c r="O665" i="5"/>
  <c r="AJ664" i="5"/>
  <c r="X664" i="5"/>
  <c r="L664" i="5"/>
  <c r="AG663" i="5"/>
  <c r="U663" i="5"/>
  <c r="I663" i="5"/>
  <c r="AD662" i="5"/>
  <c r="R662" i="5"/>
  <c r="F662" i="5"/>
  <c r="AA661" i="5"/>
  <c r="O661" i="5"/>
  <c r="AJ660" i="5"/>
  <c r="X660" i="5"/>
  <c r="L660" i="5"/>
  <c r="AG659" i="5"/>
  <c r="U659" i="5"/>
  <c r="I659" i="5"/>
  <c r="AD658" i="5"/>
  <c r="R658" i="5"/>
  <c r="F658" i="5"/>
  <c r="AA657" i="5"/>
  <c r="O657" i="5"/>
  <c r="AJ656" i="5"/>
  <c r="X656" i="5"/>
  <c r="L656" i="5"/>
  <c r="AG655" i="5"/>
  <c r="U655" i="5"/>
  <c r="Z685" i="5"/>
  <c r="AC682" i="5"/>
  <c r="AF679" i="5"/>
  <c r="AI676" i="5"/>
  <c r="E674" i="5"/>
  <c r="H671" i="5"/>
  <c r="K668" i="5"/>
  <c r="N665" i="5"/>
  <c r="Q662" i="5"/>
  <c r="T659" i="5"/>
  <c r="W656" i="5"/>
  <c r="AJ654" i="5"/>
  <c r="X654" i="5"/>
  <c r="L654" i="5"/>
  <c r="AG653" i="5"/>
  <c r="U653" i="5"/>
  <c r="I653" i="5"/>
  <c r="AD631" i="5"/>
  <c r="R631" i="5"/>
  <c r="F631" i="5"/>
  <c r="AA630" i="5"/>
  <c r="O630" i="5"/>
  <c r="AJ629" i="5"/>
  <c r="X629" i="5"/>
  <c r="L629" i="5"/>
  <c r="AG628" i="5"/>
  <c r="U628" i="5"/>
  <c r="I628" i="5"/>
  <c r="AD627" i="5"/>
  <c r="R627" i="5"/>
  <c r="F627" i="5"/>
  <c r="AA626" i="5"/>
  <c r="O626" i="5"/>
  <c r="AJ625" i="5"/>
  <c r="X625" i="5"/>
  <c r="L625" i="5"/>
  <c r="AG624" i="5"/>
  <c r="U624" i="5"/>
  <c r="I624" i="5"/>
  <c r="AD623" i="5"/>
  <c r="R623" i="5"/>
  <c r="F623" i="5"/>
  <c r="AA622" i="5"/>
  <c r="O622" i="5"/>
  <c r="AJ621" i="5"/>
  <c r="X621" i="5"/>
  <c r="L621" i="5"/>
  <c r="AG620" i="5"/>
  <c r="U620" i="5"/>
  <c r="I620" i="5"/>
  <c r="AD619" i="5"/>
  <c r="R619" i="5"/>
  <c r="F619" i="5"/>
  <c r="AA618" i="5"/>
  <c r="O618" i="5"/>
  <c r="AJ617" i="5"/>
  <c r="X617" i="5"/>
  <c r="L617" i="5"/>
  <c r="AG616" i="5"/>
  <c r="U616" i="5"/>
  <c r="I616" i="5"/>
  <c r="AD615" i="5"/>
  <c r="R615" i="5"/>
  <c r="F615" i="5"/>
  <c r="N685" i="5"/>
  <c r="Q682" i="5"/>
  <c r="T679" i="5"/>
  <c r="W676" i="5"/>
  <c r="Z673" i="5"/>
  <c r="AC670" i="5"/>
  <c r="AF667" i="5"/>
  <c r="AI664" i="5"/>
  <c r="E662" i="5"/>
  <c r="H659" i="5"/>
  <c r="K656" i="5"/>
  <c r="AI654" i="5"/>
  <c r="W654" i="5"/>
  <c r="K654" i="5"/>
  <c r="AF653" i="5"/>
  <c r="T653" i="5"/>
  <c r="H653" i="5"/>
  <c r="AC631" i="5"/>
  <c r="Q631" i="5"/>
  <c r="E631" i="5"/>
  <c r="Z630" i="5"/>
  <c r="N630" i="5"/>
  <c r="AI629" i="5"/>
  <c r="W629" i="5"/>
  <c r="K629" i="5"/>
  <c r="AF628" i="5"/>
  <c r="T628" i="5"/>
  <c r="H628" i="5"/>
  <c r="AC627" i="5"/>
  <c r="Q627" i="5"/>
  <c r="E627" i="5"/>
  <c r="Z626" i="5"/>
  <c r="N626" i="5"/>
  <c r="AI625" i="5"/>
  <c r="W625" i="5"/>
  <c r="K625" i="5"/>
  <c r="AF624" i="5"/>
  <c r="T624" i="5"/>
  <c r="H624" i="5"/>
  <c r="AC623" i="5"/>
  <c r="Q623" i="5"/>
  <c r="E623" i="5"/>
  <c r="Z622" i="5"/>
  <c r="N622" i="5"/>
  <c r="AI621" i="5"/>
  <c r="W621" i="5"/>
  <c r="K621" i="5"/>
  <c r="AF620" i="5"/>
  <c r="T620" i="5"/>
  <c r="H620" i="5"/>
  <c r="AC619" i="5"/>
  <c r="Q619" i="5"/>
  <c r="E619" i="5"/>
  <c r="Z618" i="5"/>
  <c r="N618" i="5"/>
  <c r="AI684" i="5"/>
  <c r="E682" i="5"/>
  <c r="H679" i="5"/>
  <c r="K676" i="5"/>
  <c r="N673" i="5"/>
  <c r="Q670" i="5"/>
  <c r="T667" i="5"/>
  <c r="W664" i="5"/>
  <c r="Z661" i="5"/>
  <c r="AC658" i="5"/>
  <c r="AF655" i="5"/>
  <c r="AG654" i="5"/>
  <c r="U654" i="5"/>
  <c r="I654" i="5"/>
  <c r="AD653" i="5"/>
  <c r="R653" i="5"/>
  <c r="F653" i="5"/>
  <c r="AA631" i="5"/>
  <c r="O631" i="5"/>
  <c r="AJ630" i="5"/>
  <c r="X630" i="5"/>
  <c r="L630" i="5"/>
  <c r="AG629" i="5"/>
  <c r="U629" i="5"/>
  <c r="I629" i="5"/>
  <c r="AD628" i="5"/>
  <c r="R628" i="5"/>
  <c r="F628" i="5"/>
  <c r="AA627" i="5"/>
  <c r="O627" i="5"/>
  <c r="AJ626" i="5"/>
  <c r="X626" i="5"/>
  <c r="L626" i="5"/>
  <c r="AG625" i="5"/>
  <c r="U625" i="5"/>
  <c r="I625" i="5"/>
  <c r="AD624" i="5"/>
  <c r="R624" i="5"/>
  <c r="F624" i="5"/>
  <c r="AA623" i="5"/>
  <c r="O623" i="5"/>
  <c r="AJ622" i="5"/>
  <c r="X622" i="5"/>
  <c r="L622" i="5"/>
  <c r="AG621" i="5"/>
  <c r="U621" i="5"/>
  <c r="I621" i="5"/>
  <c r="AD620" i="5"/>
  <c r="R620" i="5"/>
  <c r="F620" i="5"/>
  <c r="AA619" i="5"/>
  <c r="O619" i="5"/>
  <c r="AJ618" i="5"/>
  <c r="X618" i="5"/>
  <c r="L618" i="5"/>
  <c r="AG617" i="5"/>
  <c r="U617" i="5"/>
  <c r="I617" i="5"/>
  <c r="AD616" i="5"/>
  <c r="R616" i="5"/>
  <c r="F616" i="5"/>
  <c r="AA615" i="5"/>
  <c r="O615" i="5"/>
  <c r="AJ614" i="5"/>
  <c r="X614" i="5"/>
  <c r="L614" i="5"/>
  <c r="AG613" i="5"/>
  <c r="U613" i="5"/>
  <c r="I613" i="5"/>
  <c r="AD612" i="5"/>
  <c r="R612" i="5"/>
  <c r="F612" i="5"/>
  <c r="AA611" i="5"/>
  <c r="O611" i="5"/>
  <c r="AJ610" i="5"/>
  <c r="X610" i="5"/>
  <c r="L610" i="5"/>
  <c r="AG609" i="5"/>
  <c r="U609" i="5"/>
  <c r="I609" i="5"/>
  <c r="AD608" i="5"/>
  <c r="R608" i="5"/>
  <c r="F608" i="5"/>
  <c r="AA607" i="5"/>
  <c r="O607" i="5"/>
  <c r="W684" i="5"/>
  <c r="Z681" i="5"/>
  <c r="AC678" i="5"/>
  <c r="AF675" i="5"/>
  <c r="AI672" i="5"/>
  <c r="E670" i="5"/>
  <c r="H667" i="5"/>
  <c r="K664" i="5"/>
  <c r="N661" i="5"/>
  <c r="Q658" i="5"/>
  <c r="T655" i="5"/>
  <c r="AF654" i="5"/>
  <c r="T654" i="5"/>
  <c r="H654" i="5"/>
  <c r="AC653" i="5"/>
  <c r="Q653" i="5"/>
  <c r="E653" i="5"/>
  <c r="Z631" i="5"/>
  <c r="N631" i="5"/>
  <c r="AI630" i="5"/>
  <c r="W630" i="5"/>
  <c r="K630" i="5"/>
  <c r="AF629" i="5"/>
  <c r="T629" i="5"/>
  <c r="H629" i="5"/>
  <c r="AC628" i="5"/>
  <c r="Q628" i="5"/>
  <c r="E628" i="5"/>
  <c r="Z627" i="5"/>
  <c r="N627" i="5"/>
  <c r="AI626" i="5"/>
  <c r="W626" i="5"/>
  <c r="K626" i="5"/>
  <c r="AF625" i="5"/>
  <c r="T625" i="5"/>
  <c r="H625" i="5"/>
  <c r="AC624" i="5"/>
  <c r="Q624" i="5"/>
  <c r="E624" i="5"/>
  <c r="Z623" i="5"/>
  <c r="N623" i="5"/>
  <c r="AI622" i="5"/>
  <c r="W622" i="5"/>
  <c r="K622" i="5"/>
  <c r="AF621" i="5"/>
  <c r="T621" i="5"/>
  <c r="H621" i="5"/>
  <c r="AC620" i="5"/>
  <c r="Q620" i="5"/>
  <c r="E620" i="5"/>
  <c r="Z619" i="5"/>
  <c r="N619" i="5"/>
  <c r="AI618" i="5"/>
  <c r="W618" i="5"/>
  <c r="K618" i="5"/>
  <c r="AF617" i="5"/>
  <c r="T617" i="5"/>
  <c r="H617" i="5"/>
  <c r="AC616" i="5"/>
  <c r="Q616" i="5"/>
  <c r="E616" i="5"/>
  <c r="Z615" i="5"/>
  <c r="N615" i="5"/>
  <c r="AI614" i="5"/>
  <c r="W614" i="5"/>
  <c r="K614" i="5"/>
  <c r="AF613" i="5"/>
  <c r="T613" i="5"/>
  <c r="H613" i="5"/>
  <c r="AC612" i="5"/>
  <c r="Q612" i="5"/>
  <c r="E612" i="5"/>
  <c r="Z611" i="5"/>
  <c r="N611" i="5"/>
  <c r="AI610" i="5"/>
  <c r="W610" i="5"/>
  <c r="K610" i="5"/>
  <c r="AF609" i="5"/>
  <c r="T609" i="5"/>
  <c r="H609" i="5"/>
  <c r="AC608" i="5"/>
  <c r="Q608" i="5"/>
  <c r="E608" i="5"/>
  <c r="Z607" i="5"/>
  <c r="K684" i="5"/>
  <c r="N681" i="5"/>
  <c r="Q678" i="5"/>
  <c r="T675" i="5"/>
  <c r="W672" i="5"/>
  <c r="Z669" i="5"/>
  <c r="AC666" i="5"/>
  <c r="AF663" i="5"/>
  <c r="AI660" i="5"/>
  <c r="E658" i="5"/>
  <c r="I655" i="5"/>
  <c r="AD654" i="5"/>
  <c r="R654" i="5"/>
  <c r="F654" i="5"/>
  <c r="AA653" i="5"/>
  <c r="O653" i="5"/>
  <c r="AJ631" i="5"/>
  <c r="X631" i="5"/>
  <c r="L631" i="5"/>
  <c r="AG630" i="5"/>
  <c r="U630" i="5"/>
  <c r="I630" i="5"/>
  <c r="AD629" i="5"/>
  <c r="R629" i="5"/>
  <c r="F629" i="5"/>
  <c r="AA628" i="5"/>
  <c r="O628" i="5"/>
  <c r="AJ627" i="5"/>
  <c r="X627" i="5"/>
  <c r="L627" i="5"/>
  <c r="AG626" i="5"/>
  <c r="U626" i="5"/>
  <c r="I626" i="5"/>
  <c r="AD625" i="5"/>
  <c r="R625" i="5"/>
  <c r="F625" i="5"/>
  <c r="AA624" i="5"/>
  <c r="O624" i="5"/>
  <c r="AJ623" i="5"/>
  <c r="X623" i="5"/>
  <c r="L623" i="5"/>
  <c r="AG622" i="5"/>
  <c r="U622" i="5"/>
  <c r="I622" i="5"/>
  <c r="AD621" i="5"/>
  <c r="R621" i="5"/>
  <c r="F621" i="5"/>
  <c r="AA620" i="5"/>
  <c r="O620" i="5"/>
  <c r="AJ619" i="5"/>
  <c r="X619" i="5"/>
  <c r="L619" i="5"/>
  <c r="AG618" i="5"/>
  <c r="U618" i="5"/>
  <c r="I618" i="5"/>
  <c r="AD617" i="5"/>
  <c r="R617" i="5"/>
  <c r="F617" i="5"/>
  <c r="AA616" i="5"/>
  <c r="O616" i="5"/>
  <c r="AJ615" i="5"/>
  <c r="X615" i="5"/>
  <c r="L615" i="5"/>
  <c r="AG614" i="5"/>
  <c r="AF683" i="5"/>
  <c r="AI680" i="5"/>
  <c r="E678" i="5"/>
  <c r="H675" i="5"/>
  <c r="K672" i="5"/>
  <c r="N669" i="5"/>
  <c r="Q666" i="5"/>
  <c r="T663" i="5"/>
  <c r="W660" i="5"/>
  <c r="Z657" i="5"/>
  <c r="H655" i="5"/>
  <c r="AC654" i="5"/>
  <c r="Q654" i="5"/>
  <c r="E654" i="5"/>
  <c r="Z653" i="5"/>
  <c r="N653" i="5"/>
  <c r="AI631" i="5"/>
  <c r="W631" i="5"/>
  <c r="K631" i="5"/>
  <c r="AF630" i="5"/>
  <c r="T630" i="5"/>
  <c r="H630" i="5"/>
  <c r="AC629" i="5"/>
  <c r="Q629" i="5"/>
  <c r="E629" i="5"/>
  <c r="Z628" i="5"/>
  <c r="N628" i="5"/>
  <c r="AI627" i="5"/>
  <c r="W627" i="5"/>
  <c r="K627" i="5"/>
  <c r="AF626" i="5"/>
  <c r="T626" i="5"/>
  <c r="H626" i="5"/>
  <c r="AC625" i="5"/>
  <c r="Q625" i="5"/>
  <c r="E625" i="5"/>
  <c r="Z624" i="5"/>
  <c r="N624" i="5"/>
  <c r="AI623" i="5"/>
  <c r="W623" i="5"/>
  <c r="K623" i="5"/>
  <c r="AF622" i="5"/>
  <c r="T622" i="5"/>
  <c r="H622" i="5"/>
  <c r="AC621" i="5"/>
  <c r="Q621" i="5"/>
  <c r="E621" i="5"/>
  <c r="Z620" i="5"/>
  <c r="N620" i="5"/>
  <c r="AI619" i="5"/>
  <c r="W619" i="5"/>
  <c r="K619" i="5"/>
  <c r="AF618" i="5"/>
  <c r="T618" i="5"/>
  <c r="T683" i="5"/>
  <c r="W680" i="5"/>
  <c r="Z677" i="5"/>
  <c r="AC674" i="5"/>
  <c r="AF671" i="5"/>
  <c r="AI668" i="5"/>
  <c r="E666" i="5"/>
  <c r="H663" i="5"/>
  <c r="K660" i="5"/>
  <c r="N657" i="5"/>
  <c r="F655" i="5"/>
  <c r="AA654" i="5"/>
  <c r="O654" i="5"/>
  <c r="AJ653" i="5"/>
  <c r="X653" i="5"/>
  <c r="L653" i="5"/>
  <c r="AG631" i="5"/>
  <c r="U631" i="5"/>
  <c r="I631" i="5"/>
  <c r="AD630" i="5"/>
  <c r="R630" i="5"/>
  <c r="F630" i="5"/>
  <c r="AA629" i="5"/>
  <c r="O629" i="5"/>
  <c r="AJ628" i="5"/>
  <c r="X628" i="5"/>
  <c r="L628" i="5"/>
  <c r="AG627" i="5"/>
  <c r="U627" i="5"/>
  <c r="I627" i="5"/>
  <c r="AD626" i="5"/>
  <c r="R626" i="5"/>
  <c r="F626" i="5"/>
  <c r="AA625" i="5"/>
  <c r="O625" i="5"/>
  <c r="AJ624" i="5"/>
  <c r="X624" i="5"/>
  <c r="L624" i="5"/>
  <c r="AG623" i="5"/>
  <c r="U623" i="5"/>
  <c r="I623" i="5"/>
  <c r="AD622" i="5"/>
  <c r="R622" i="5"/>
  <c r="F622" i="5"/>
  <c r="AA621" i="5"/>
  <c r="O621" i="5"/>
  <c r="AJ620" i="5"/>
  <c r="X620" i="5"/>
  <c r="L620" i="5"/>
  <c r="AG619" i="5"/>
  <c r="U619" i="5"/>
  <c r="I619" i="5"/>
  <c r="AD618" i="5"/>
  <c r="R618" i="5"/>
  <c r="F618" i="5"/>
  <c r="AA617" i="5"/>
  <c r="O617" i="5"/>
  <c r="AJ616" i="5"/>
  <c r="X616" i="5"/>
  <c r="L616" i="5"/>
  <c r="AG615" i="5"/>
  <c r="U615" i="5"/>
  <c r="I615" i="5"/>
  <c r="AD614" i="5"/>
  <c r="R614" i="5"/>
  <c r="F614" i="5"/>
  <c r="AA613" i="5"/>
  <c r="O613" i="5"/>
  <c r="AJ612" i="5"/>
  <c r="X612" i="5"/>
  <c r="L612" i="5"/>
  <c r="AG611" i="5"/>
  <c r="U611" i="5"/>
  <c r="I611" i="5"/>
  <c r="AD610" i="5"/>
  <c r="R610" i="5"/>
  <c r="F610" i="5"/>
  <c r="AA609" i="5"/>
  <c r="O609" i="5"/>
  <c r="AJ608" i="5"/>
  <c r="X608" i="5"/>
  <c r="L608" i="5"/>
  <c r="AG607" i="5"/>
  <c r="U607" i="5"/>
  <c r="I607" i="5"/>
  <c r="H683" i="5"/>
  <c r="K680" i="5"/>
  <c r="N677" i="5"/>
  <c r="Q674" i="5"/>
  <c r="T671" i="5"/>
  <c r="W668" i="5"/>
  <c r="Z665" i="5"/>
  <c r="AC662" i="5"/>
  <c r="AF659" i="5"/>
  <c r="AI656" i="5"/>
  <c r="E655" i="5"/>
  <c r="Z654" i="5"/>
  <c r="N654" i="5"/>
  <c r="AI653" i="5"/>
  <c r="W653" i="5"/>
  <c r="K653" i="5"/>
  <c r="AF631" i="5"/>
  <c r="T631" i="5"/>
  <c r="H631" i="5"/>
  <c r="AC630" i="5"/>
  <c r="Q630" i="5"/>
  <c r="E630" i="5"/>
  <c r="Z629" i="5"/>
  <c r="N629" i="5"/>
  <c r="AI628" i="5"/>
  <c r="W628" i="5"/>
  <c r="K628" i="5"/>
  <c r="AF627" i="5"/>
  <c r="T627" i="5"/>
  <c r="H627" i="5"/>
  <c r="AC626" i="5"/>
  <c r="Q626" i="5"/>
  <c r="E626" i="5"/>
  <c r="Z625" i="5"/>
  <c r="N625" i="5"/>
  <c r="AI624" i="5"/>
  <c r="W624" i="5"/>
  <c r="K624" i="5"/>
  <c r="AF623" i="5"/>
  <c r="T623" i="5"/>
  <c r="H623" i="5"/>
  <c r="AC622" i="5"/>
  <c r="Q622" i="5"/>
  <c r="E622" i="5"/>
  <c r="Z621" i="5"/>
  <c r="N621" i="5"/>
  <c r="AI620" i="5"/>
  <c r="W620" i="5"/>
  <c r="K620" i="5"/>
  <c r="AF619" i="5"/>
  <c r="T619" i="5"/>
  <c r="H619" i="5"/>
  <c r="AC618" i="5"/>
  <c r="Q618" i="5"/>
  <c r="E618" i="5"/>
  <c r="Z617" i="5"/>
  <c r="N617" i="5"/>
  <c r="AI616" i="5"/>
  <c r="W616" i="5"/>
  <c r="K616" i="5"/>
  <c r="AF615" i="5"/>
  <c r="T615" i="5"/>
  <c r="H615" i="5"/>
  <c r="AC614" i="5"/>
  <c r="Q614" i="5"/>
  <c r="E614" i="5"/>
  <c r="Z613" i="5"/>
  <c r="N613" i="5"/>
  <c r="AI612" i="5"/>
  <c r="W612" i="5"/>
  <c r="K612" i="5"/>
  <c r="AF611" i="5"/>
  <c r="T611" i="5"/>
  <c r="H611" i="5"/>
  <c r="AC610" i="5"/>
  <c r="Q610" i="5"/>
  <c r="E610" i="5"/>
  <c r="Z609" i="5"/>
  <c r="N609" i="5"/>
  <c r="AI608" i="5"/>
  <c r="W608" i="5"/>
  <c r="K608" i="5"/>
  <c r="H618" i="5"/>
  <c r="Z616" i="5"/>
  <c r="K615" i="5"/>
  <c r="N614" i="5"/>
  <c r="W613" i="5"/>
  <c r="AF612" i="5"/>
  <c r="H612" i="5"/>
  <c r="Q611" i="5"/>
  <c r="Z610" i="5"/>
  <c r="AI609" i="5"/>
  <c r="K609" i="5"/>
  <c r="T608" i="5"/>
  <c r="AD607" i="5"/>
  <c r="L607" i="5"/>
  <c r="AF606" i="5"/>
  <c r="T606" i="5"/>
  <c r="H606" i="5"/>
  <c r="AC605" i="5"/>
  <c r="Q605" i="5"/>
  <c r="E605" i="5"/>
  <c r="Z604" i="5"/>
  <c r="N604" i="5"/>
  <c r="AI603" i="5"/>
  <c r="W603" i="5"/>
  <c r="K603" i="5"/>
  <c r="AF602" i="5"/>
  <c r="T602" i="5"/>
  <c r="H602" i="5"/>
  <c r="AC601" i="5"/>
  <c r="Q601" i="5"/>
  <c r="E601" i="5"/>
  <c r="Z600" i="5"/>
  <c r="N600" i="5"/>
  <c r="AI599" i="5"/>
  <c r="W599" i="5"/>
  <c r="K599" i="5"/>
  <c r="AF577" i="5"/>
  <c r="T577" i="5"/>
  <c r="H577" i="5"/>
  <c r="AC576" i="5"/>
  <c r="Q576" i="5"/>
  <c r="E576" i="5"/>
  <c r="Z575" i="5"/>
  <c r="N575" i="5"/>
  <c r="AI574" i="5"/>
  <c r="W574" i="5"/>
  <c r="K574" i="5"/>
  <c r="AF573" i="5"/>
  <c r="T573" i="5"/>
  <c r="H573" i="5"/>
  <c r="AC572" i="5"/>
  <c r="Q572" i="5"/>
  <c r="E572" i="5"/>
  <c r="Z571" i="5"/>
  <c r="N571" i="5"/>
  <c r="AI570" i="5"/>
  <c r="W570" i="5"/>
  <c r="K570" i="5"/>
  <c r="AF569" i="5"/>
  <c r="T569" i="5"/>
  <c r="H569" i="5"/>
  <c r="AC568" i="5"/>
  <c r="Q568" i="5"/>
  <c r="E568" i="5"/>
  <c r="Z567" i="5"/>
  <c r="N567" i="5"/>
  <c r="AI566" i="5"/>
  <c r="W566" i="5"/>
  <c r="K566" i="5"/>
  <c r="AF565" i="5"/>
  <c r="T565" i="5"/>
  <c r="H565" i="5"/>
  <c r="AC564" i="5"/>
  <c r="Q564" i="5"/>
  <c r="E564" i="5"/>
  <c r="Z563" i="5"/>
  <c r="N563" i="5"/>
  <c r="AI562" i="5"/>
  <c r="W562" i="5"/>
  <c r="K562" i="5"/>
  <c r="AF561" i="5"/>
  <c r="T561" i="5"/>
  <c r="AI617" i="5"/>
  <c r="T616" i="5"/>
  <c r="E615" i="5"/>
  <c r="I614" i="5"/>
  <c r="R613" i="5"/>
  <c r="AA612" i="5"/>
  <c r="AJ611" i="5"/>
  <c r="L611" i="5"/>
  <c r="U610" i="5"/>
  <c r="AD609" i="5"/>
  <c r="F609" i="5"/>
  <c r="O608" i="5"/>
  <c r="AC607" i="5"/>
  <c r="K607" i="5"/>
  <c r="AD606" i="5"/>
  <c r="R606" i="5"/>
  <c r="F606" i="5"/>
  <c r="AA605" i="5"/>
  <c r="O605" i="5"/>
  <c r="AJ604" i="5"/>
  <c r="X604" i="5"/>
  <c r="L604" i="5"/>
  <c r="AG603" i="5"/>
  <c r="U603" i="5"/>
  <c r="I603" i="5"/>
  <c r="AD602" i="5"/>
  <c r="R602" i="5"/>
  <c r="F602" i="5"/>
  <c r="AA601" i="5"/>
  <c r="O601" i="5"/>
  <c r="AJ600" i="5"/>
  <c r="X600" i="5"/>
  <c r="L600" i="5"/>
  <c r="AG599" i="5"/>
  <c r="U599" i="5"/>
  <c r="I599" i="5"/>
  <c r="AD577" i="5"/>
  <c r="R577" i="5"/>
  <c r="F577" i="5"/>
  <c r="AA576" i="5"/>
  <c r="O576" i="5"/>
  <c r="AJ575" i="5"/>
  <c r="X575" i="5"/>
  <c r="L575" i="5"/>
  <c r="AG574" i="5"/>
  <c r="U574" i="5"/>
  <c r="I574" i="5"/>
  <c r="AD573" i="5"/>
  <c r="R573" i="5"/>
  <c r="F573" i="5"/>
  <c r="AA572" i="5"/>
  <c r="O572" i="5"/>
  <c r="AJ571" i="5"/>
  <c r="X571" i="5"/>
  <c r="L571" i="5"/>
  <c r="AG570" i="5"/>
  <c r="U570" i="5"/>
  <c r="I570" i="5"/>
  <c r="AD569" i="5"/>
  <c r="R569" i="5"/>
  <c r="F569" i="5"/>
  <c r="AA568" i="5"/>
  <c r="O568" i="5"/>
  <c r="AJ567" i="5"/>
  <c r="X567" i="5"/>
  <c r="L567" i="5"/>
  <c r="AG566" i="5"/>
  <c r="U566" i="5"/>
  <c r="I566" i="5"/>
  <c r="AD565" i="5"/>
  <c r="R565" i="5"/>
  <c r="F565" i="5"/>
  <c r="AA564" i="5"/>
  <c r="O564" i="5"/>
  <c r="AJ563" i="5"/>
  <c r="X563" i="5"/>
  <c r="L563" i="5"/>
  <c r="AG562" i="5"/>
  <c r="U562" i="5"/>
  <c r="I562" i="5"/>
  <c r="AD561" i="5"/>
  <c r="R561" i="5"/>
  <c r="F561" i="5"/>
  <c r="AA560" i="5"/>
  <c r="O560" i="5"/>
  <c r="AJ559" i="5"/>
  <c r="AC617" i="5"/>
  <c r="N616" i="5"/>
  <c r="AF614" i="5"/>
  <c r="H614" i="5"/>
  <c r="Q613" i="5"/>
  <c r="Z612" i="5"/>
  <c r="AI611" i="5"/>
  <c r="K611" i="5"/>
  <c r="T610" i="5"/>
  <c r="AC609" i="5"/>
  <c r="E609" i="5"/>
  <c r="N608" i="5"/>
  <c r="X607" i="5"/>
  <c r="H607" i="5"/>
  <c r="AC606" i="5"/>
  <c r="Q606" i="5"/>
  <c r="E606" i="5"/>
  <c r="Z605" i="5"/>
  <c r="N605" i="5"/>
  <c r="AI604" i="5"/>
  <c r="W604" i="5"/>
  <c r="K604" i="5"/>
  <c r="AF603" i="5"/>
  <c r="T603" i="5"/>
  <c r="H603" i="5"/>
  <c r="AC602" i="5"/>
  <c r="Q602" i="5"/>
  <c r="E602" i="5"/>
  <c r="Z601" i="5"/>
  <c r="N601" i="5"/>
  <c r="AI600" i="5"/>
  <c r="W600" i="5"/>
  <c r="K600" i="5"/>
  <c r="AF599" i="5"/>
  <c r="T599" i="5"/>
  <c r="H599" i="5"/>
  <c r="AC577" i="5"/>
  <c r="Q577" i="5"/>
  <c r="E577" i="5"/>
  <c r="Z576" i="5"/>
  <c r="N576" i="5"/>
  <c r="AI575" i="5"/>
  <c r="W575" i="5"/>
  <c r="K575" i="5"/>
  <c r="AF574" i="5"/>
  <c r="T574" i="5"/>
  <c r="H574" i="5"/>
  <c r="AC573" i="5"/>
  <c r="Q573" i="5"/>
  <c r="E573" i="5"/>
  <c r="Z572" i="5"/>
  <c r="N572" i="5"/>
  <c r="AI571" i="5"/>
  <c r="W571" i="5"/>
  <c r="K571" i="5"/>
  <c r="AF570" i="5"/>
  <c r="T570" i="5"/>
  <c r="H570" i="5"/>
  <c r="AC569" i="5"/>
  <c r="Q569" i="5"/>
  <c r="E569" i="5"/>
  <c r="Z568" i="5"/>
  <c r="N568" i="5"/>
  <c r="AI567" i="5"/>
  <c r="W567" i="5"/>
  <c r="K567" i="5"/>
  <c r="AF566" i="5"/>
  <c r="T566" i="5"/>
  <c r="H566" i="5"/>
  <c r="AC565" i="5"/>
  <c r="Q565" i="5"/>
  <c r="E565" i="5"/>
  <c r="Z564" i="5"/>
  <c r="N564" i="5"/>
  <c r="AI563" i="5"/>
  <c r="W563" i="5"/>
  <c r="K563" i="5"/>
  <c r="AF562" i="5"/>
  <c r="W617" i="5"/>
  <c r="H616" i="5"/>
  <c r="AA614" i="5"/>
  <c r="AJ613" i="5"/>
  <c r="L613" i="5"/>
  <c r="U612" i="5"/>
  <c r="AD611" i="5"/>
  <c r="F611" i="5"/>
  <c r="O610" i="5"/>
  <c r="X609" i="5"/>
  <c r="AG608" i="5"/>
  <c r="I608" i="5"/>
  <c r="W607" i="5"/>
  <c r="F607" i="5"/>
  <c r="AA606" i="5"/>
  <c r="O606" i="5"/>
  <c r="AJ605" i="5"/>
  <c r="X605" i="5"/>
  <c r="L605" i="5"/>
  <c r="AG604" i="5"/>
  <c r="U604" i="5"/>
  <c r="I604" i="5"/>
  <c r="AD603" i="5"/>
  <c r="R603" i="5"/>
  <c r="F603" i="5"/>
  <c r="AA602" i="5"/>
  <c r="O602" i="5"/>
  <c r="AJ601" i="5"/>
  <c r="X601" i="5"/>
  <c r="L601" i="5"/>
  <c r="AG600" i="5"/>
  <c r="U600" i="5"/>
  <c r="I600" i="5"/>
  <c r="AD599" i="5"/>
  <c r="R599" i="5"/>
  <c r="F599" i="5"/>
  <c r="AA577" i="5"/>
  <c r="O577" i="5"/>
  <c r="AJ576" i="5"/>
  <c r="X576" i="5"/>
  <c r="L576" i="5"/>
  <c r="AG575" i="5"/>
  <c r="U575" i="5"/>
  <c r="I575" i="5"/>
  <c r="AD574" i="5"/>
  <c r="R574" i="5"/>
  <c r="F574" i="5"/>
  <c r="AA573" i="5"/>
  <c r="O573" i="5"/>
  <c r="AJ572" i="5"/>
  <c r="X572" i="5"/>
  <c r="L572" i="5"/>
  <c r="AG571" i="5"/>
  <c r="U571" i="5"/>
  <c r="I571" i="5"/>
  <c r="AD570" i="5"/>
  <c r="R570" i="5"/>
  <c r="F570" i="5"/>
  <c r="AA569" i="5"/>
  <c r="O569" i="5"/>
  <c r="AJ568" i="5"/>
  <c r="X568" i="5"/>
  <c r="L568" i="5"/>
  <c r="AG567" i="5"/>
  <c r="U567" i="5"/>
  <c r="I567" i="5"/>
  <c r="AD566" i="5"/>
  <c r="R566" i="5"/>
  <c r="F566" i="5"/>
  <c r="AA565" i="5"/>
  <c r="O565" i="5"/>
  <c r="AJ564" i="5"/>
  <c r="X564" i="5"/>
  <c r="L564" i="5"/>
  <c r="AG563" i="5"/>
  <c r="U563" i="5"/>
  <c r="I563" i="5"/>
  <c r="AD562" i="5"/>
  <c r="Q617" i="5"/>
  <c r="AI615" i="5"/>
  <c r="Z614" i="5"/>
  <c r="AI613" i="5"/>
  <c r="K613" i="5"/>
  <c r="T612" i="5"/>
  <c r="AC611" i="5"/>
  <c r="E611" i="5"/>
  <c r="N610" i="5"/>
  <c r="W609" i="5"/>
  <c r="AF608" i="5"/>
  <c r="H608" i="5"/>
  <c r="T607" i="5"/>
  <c r="E607" i="5"/>
  <c r="Z606" i="5"/>
  <c r="N606" i="5"/>
  <c r="AI605" i="5"/>
  <c r="W605" i="5"/>
  <c r="K605" i="5"/>
  <c r="AF604" i="5"/>
  <c r="T604" i="5"/>
  <c r="H604" i="5"/>
  <c r="AC603" i="5"/>
  <c r="Q603" i="5"/>
  <c r="E603" i="5"/>
  <c r="Z602" i="5"/>
  <c r="N602" i="5"/>
  <c r="AI601" i="5"/>
  <c r="W601" i="5"/>
  <c r="K601" i="5"/>
  <c r="AF600" i="5"/>
  <c r="T600" i="5"/>
  <c r="H600" i="5"/>
  <c r="AC599" i="5"/>
  <c r="Q599" i="5"/>
  <c r="E599" i="5"/>
  <c r="Z577" i="5"/>
  <c r="N577" i="5"/>
  <c r="AI576" i="5"/>
  <c r="W576" i="5"/>
  <c r="K576" i="5"/>
  <c r="AF575" i="5"/>
  <c r="T575" i="5"/>
  <c r="H575" i="5"/>
  <c r="AC574" i="5"/>
  <c r="Q574" i="5"/>
  <c r="E574" i="5"/>
  <c r="Z573" i="5"/>
  <c r="N573" i="5"/>
  <c r="AI572" i="5"/>
  <c r="W572" i="5"/>
  <c r="K572" i="5"/>
  <c r="AF571" i="5"/>
  <c r="T571" i="5"/>
  <c r="H571" i="5"/>
  <c r="AC570" i="5"/>
  <c r="Q570" i="5"/>
  <c r="E570" i="5"/>
  <c r="Z569" i="5"/>
  <c r="N569" i="5"/>
  <c r="AI568" i="5"/>
  <c r="W568" i="5"/>
  <c r="K568" i="5"/>
  <c r="AF567" i="5"/>
  <c r="T567" i="5"/>
  <c r="H567" i="5"/>
  <c r="AC566" i="5"/>
  <c r="Q566" i="5"/>
  <c r="E566" i="5"/>
  <c r="Z565" i="5"/>
  <c r="N565" i="5"/>
  <c r="AI564" i="5"/>
  <c r="W564" i="5"/>
  <c r="K564" i="5"/>
  <c r="AF563" i="5"/>
  <c r="T563" i="5"/>
  <c r="H563" i="5"/>
  <c r="AC562" i="5"/>
  <c r="Q562" i="5"/>
  <c r="E562" i="5"/>
  <c r="Z561" i="5"/>
  <c r="N561" i="5"/>
  <c r="K617" i="5"/>
  <c r="AC615" i="5"/>
  <c r="U614" i="5"/>
  <c r="AD613" i="5"/>
  <c r="F613" i="5"/>
  <c r="O612" i="5"/>
  <c r="X611" i="5"/>
  <c r="AG610" i="5"/>
  <c r="I610" i="5"/>
  <c r="R609" i="5"/>
  <c r="AA608" i="5"/>
  <c r="AJ607" i="5"/>
  <c r="R607" i="5"/>
  <c r="AJ606" i="5"/>
  <c r="X606" i="5"/>
  <c r="L606" i="5"/>
  <c r="AG605" i="5"/>
  <c r="U605" i="5"/>
  <c r="I605" i="5"/>
  <c r="AD604" i="5"/>
  <c r="R604" i="5"/>
  <c r="F604" i="5"/>
  <c r="AA603" i="5"/>
  <c r="O603" i="5"/>
  <c r="AJ602" i="5"/>
  <c r="X602" i="5"/>
  <c r="L602" i="5"/>
  <c r="AG601" i="5"/>
  <c r="U601" i="5"/>
  <c r="I601" i="5"/>
  <c r="AD600" i="5"/>
  <c r="R600" i="5"/>
  <c r="F600" i="5"/>
  <c r="AA599" i="5"/>
  <c r="O599" i="5"/>
  <c r="AJ577" i="5"/>
  <c r="X577" i="5"/>
  <c r="L577" i="5"/>
  <c r="AG576" i="5"/>
  <c r="U576" i="5"/>
  <c r="I576" i="5"/>
  <c r="AD575" i="5"/>
  <c r="R575" i="5"/>
  <c r="F575" i="5"/>
  <c r="AA574" i="5"/>
  <c r="O574" i="5"/>
  <c r="AJ573" i="5"/>
  <c r="X573" i="5"/>
  <c r="L573" i="5"/>
  <c r="AG572" i="5"/>
  <c r="U572" i="5"/>
  <c r="I572" i="5"/>
  <c r="AD571" i="5"/>
  <c r="R571" i="5"/>
  <c r="F571" i="5"/>
  <c r="AA570" i="5"/>
  <c r="O570" i="5"/>
  <c r="AJ569" i="5"/>
  <c r="X569" i="5"/>
  <c r="L569" i="5"/>
  <c r="AG568" i="5"/>
  <c r="U568" i="5"/>
  <c r="I568" i="5"/>
  <c r="AD567" i="5"/>
  <c r="R567" i="5"/>
  <c r="F567" i="5"/>
  <c r="AA566" i="5"/>
  <c r="O566" i="5"/>
  <c r="AJ565" i="5"/>
  <c r="X565" i="5"/>
  <c r="L565" i="5"/>
  <c r="AG564" i="5"/>
  <c r="U564" i="5"/>
  <c r="I564" i="5"/>
  <c r="AD563" i="5"/>
  <c r="R563" i="5"/>
  <c r="F563" i="5"/>
  <c r="AA562" i="5"/>
  <c r="O562" i="5"/>
  <c r="AJ561" i="5"/>
  <c r="X561" i="5"/>
  <c r="L561" i="5"/>
  <c r="AG560" i="5"/>
  <c r="U560" i="5"/>
  <c r="I560" i="5"/>
  <c r="E617" i="5"/>
  <c r="W615" i="5"/>
  <c r="T614" i="5"/>
  <c r="AC613" i="5"/>
  <c r="E613" i="5"/>
  <c r="N612" i="5"/>
  <c r="W611" i="5"/>
  <c r="AF610" i="5"/>
  <c r="H610" i="5"/>
  <c r="Q609" i="5"/>
  <c r="Z608" i="5"/>
  <c r="AI607" i="5"/>
  <c r="Q607" i="5"/>
  <c r="AI606" i="5"/>
  <c r="W606" i="5"/>
  <c r="K606" i="5"/>
  <c r="AF605" i="5"/>
  <c r="T605" i="5"/>
  <c r="H605" i="5"/>
  <c r="AC604" i="5"/>
  <c r="Q604" i="5"/>
  <c r="E604" i="5"/>
  <c r="Z603" i="5"/>
  <c r="N603" i="5"/>
  <c r="AI602" i="5"/>
  <c r="W602" i="5"/>
  <c r="K602" i="5"/>
  <c r="AF601" i="5"/>
  <c r="T601" i="5"/>
  <c r="H601" i="5"/>
  <c r="AC600" i="5"/>
  <c r="Q600" i="5"/>
  <c r="E600" i="5"/>
  <c r="Z599" i="5"/>
  <c r="N599" i="5"/>
  <c r="AI577" i="5"/>
  <c r="W577" i="5"/>
  <c r="K577" i="5"/>
  <c r="AF576" i="5"/>
  <c r="T576" i="5"/>
  <c r="H576" i="5"/>
  <c r="AC575" i="5"/>
  <c r="Q575" i="5"/>
  <c r="E575" i="5"/>
  <c r="Z574" i="5"/>
  <c r="N574" i="5"/>
  <c r="AI573" i="5"/>
  <c r="W573" i="5"/>
  <c r="K573" i="5"/>
  <c r="AF572" i="5"/>
  <c r="T572" i="5"/>
  <c r="H572" i="5"/>
  <c r="AC571" i="5"/>
  <c r="Q571" i="5"/>
  <c r="E571" i="5"/>
  <c r="Z570" i="5"/>
  <c r="N570" i="5"/>
  <c r="AI569" i="5"/>
  <c r="W569" i="5"/>
  <c r="K569" i="5"/>
  <c r="AF568" i="5"/>
  <c r="T568" i="5"/>
  <c r="H568" i="5"/>
  <c r="AC567" i="5"/>
  <c r="Q567" i="5"/>
  <c r="E567" i="5"/>
  <c r="Z566" i="5"/>
  <c r="N566" i="5"/>
  <c r="AI565" i="5"/>
  <c r="W565" i="5"/>
  <c r="K565" i="5"/>
  <c r="AF564" i="5"/>
  <c r="T564" i="5"/>
  <c r="H564" i="5"/>
  <c r="AC563" i="5"/>
  <c r="Q563" i="5"/>
  <c r="E563" i="5"/>
  <c r="Z562" i="5"/>
  <c r="N562" i="5"/>
  <c r="AI561" i="5"/>
  <c r="W561" i="5"/>
  <c r="K561" i="5"/>
  <c r="AF560" i="5"/>
  <c r="T560" i="5"/>
  <c r="H560" i="5"/>
  <c r="AF616" i="5"/>
  <c r="Q615" i="5"/>
  <c r="O614" i="5"/>
  <c r="X613" i="5"/>
  <c r="AG612" i="5"/>
  <c r="I612" i="5"/>
  <c r="R611" i="5"/>
  <c r="AA610" i="5"/>
  <c r="AJ609" i="5"/>
  <c r="L609" i="5"/>
  <c r="U608" i="5"/>
  <c r="AF607" i="5"/>
  <c r="N607" i="5"/>
  <c r="AG606" i="5"/>
  <c r="U606" i="5"/>
  <c r="I606" i="5"/>
  <c r="AD605" i="5"/>
  <c r="R605" i="5"/>
  <c r="F605" i="5"/>
  <c r="AA604" i="5"/>
  <c r="O604" i="5"/>
  <c r="AJ603" i="5"/>
  <c r="X603" i="5"/>
  <c r="L603" i="5"/>
  <c r="AG602" i="5"/>
  <c r="U602" i="5"/>
  <c r="I602" i="5"/>
  <c r="AD601" i="5"/>
  <c r="R601" i="5"/>
  <c r="F601" i="5"/>
  <c r="AA600" i="5"/>
  <c r="O600" i="5"/>
  <c r="AJ599" i="5"/>
  <c r="X599" i="5"/>
  <c r="L599" i="5"/>
  <c r="AG577" i="5"/>
  <c r="U577" i="5"/>
  <c r="I577" i="5"/>
  <c r="AD576" i="5"/>
  <c r="R576" i="5"/>
  <c r="F576" i="5"/>
  <c r="AA575" i="5"/>
  <c r="O575" i="5"/>
  <c r="AJ574" i="5"/>
  <c r="X574" i="5"/>
  <c r="L574" i="5"/>
  <c r="AG573" i="5"/>
  <c r="U573" i="5"/>
  <c r="I573" i="5"/>
  <c r="AD572" i="5"/>
  <c r="R572" i="5"/>
  <c r="F572" i="5"/>
  <c r="AA571" i="5"/>
  <c r="O571" i="5"/>
  <c r="AJ570" i="5"/>
  <c r="X570" i="5"/>
  <c r="L570" i="5"/>
  <c r="AG569" i="5"/>
  <c r="U569" i="5"/>
  <c r="I569" i="5"/>
  <c r="AD568" i="5"/>
  <c r="R568" i="5"/>
  <c r="F568" i="5"/>
  <c r="AA567" i="5"/>
  <c r="O567" i="5"/>
  <c r="AJ566" i="5"/>
  <c r="X566" i="5"/>
  <c r="L566" i="5"/>
  <c r="AG565" i="5"/>
  <c r="U565" i="5"/>
  <c r="I565" i="5"/>
  <c r="AD564" i="5"/>
  <c r="R564" i="5"/>
  <c r="F564" i="5"/>
  <c r="AA563" i="5"/>
  <c r="O563" i="5"/>
  <c r="AJ562" i="5"/>
  <c r="X562" i="5"/>
  <c r="L562" i="5"/>
  <c r="AG561" i="5"/>
  <c r="U561" i="5"/>
  <c r="I561" i="5"/>
  <c r="AD560" i="5"/>
  <c r="R560" i="5"/>
  <c r="F560" i="5"/>
  <c r="T562" i="5"/>
  <c r="H561" i="5"/>
  <c r="Q560" i="5"/>
  <c r="AD559" i="5"/>
  <c r="R559" i="5"/>
  <c r="F559" i="5"/>
  <c r="AA558" i="5"/>
  <c r="O558" i="5"/>
  <c r="AJ557" i="5"/>
  <c r="X557" i="5"/>
  <c r="L557" i="5"/>
  <c r="AG556" i="5"/>
  <c r="U556" i="5"/>
  <c r="I556" i="5"/>
  <c r="AD555" i="5"/>
  <c r="R555" i="5"/>
  <c r="F555" i="5"/>
  <c r="AA554" i="5"/>
  <c r="O554" i="5"/>
  <c r="AJ553" i="5"/>
  <c r="X553" i="5"/>
  <c r="L553" i="5"/>
  <c r="AG552" i="5"/>
  <c r="U552" i="5"/>
  <c r="I552" i="5"/>
  <c r="AD551" i="5"/>
  <c r="R551" i="5"/>
  <c r="F551" i="5"/>
  <c r="AA550" i="5"/>
  <c r="O550" i="5"/>
  <c r="AJ549" i="5"/>
  <c r="X549" i="5"/>
  <c r="L549" i="5"/>
  <c r="AG548" i="5"/>
  <c r="U548" i="5"/>
  <c r="I548" i="5"/>
  <c r="AD547" i="5"/>
  <c r="R547" i="5"/>
  <c r="F547" i="5"/>
  <c r="AA546" i="5"/>
  <c r="O546" i="5"/>
  <c r="AJ545" i="5"/>
  <c r="X545" i="5"/>
  <c r="L545" i="5"/>
  <c r="AG523" i="5"/>
  <c r="U523" i="5"/>
  <c r="I523" i="5"/>
  <c r="AD522" i="5"/>
  <c r="R522" i="5"/>
  <c r="F522" i="5"/>
  <c r="AA521" i="5"/>
  <c r="O521" i="5"/>
  <c r="AJ520" i="5"/>
  <c r="X520" i="5"/>
  <c r="L520" i="5"/>
  <c r="AG519" i="5"/>
  <c r="U519" i="5"/>
  <c r="I519" i="5"/>
  <c r="AD518" i="5"/>
  <c r="R518" i="5"/>
  <c r="F518" i="5"/>
  <c r="AA517" i="5"/>
  <c r="O517" i="5"/>
  <c r="R562" i="5"/>
  <c r="E561" i="5"/>
  <c r="N560" i="5"/>
  <c r="AC559" i="5"/>
  <c r="Q559" i="5"/>
  <c r="E559" i="5"/>
  <c r="Z558" i="5"/>
  <c r="N558" i="5"/>
  <c r="AI557" i="5"/>
  <c r="W557" i="5"/>
  <c r="K557" i="5"/>
  <c r="AF556" i="5"/>
  <c r="T556" i="5"/>
  <c r="H556" i="5"/>
  <c r="AC555" i="5"/>
  <c r="Q555" i="5"/>
  <c r="E555" i="5"/>
  <c r="Z554" i="5"/>
  <c r="N554" i="5"/>
  <c r="AI553" i="5"/>
  <c r="W553" i="5"/>
  <c r="K553" i="5"/>
  <c r="AF552" i="5"/>
  <c r="T552" i="5"/>
  <c r="H552" i="5"/>
  <c r="AC551" i="5"/>
  <c r="Q551" i="5"/>
  <c r="E551" i="5"/>
  <c r="Z550" i="5"/>
  <c r="N550" i="5"/>
  <c r="AI549" i="5"/>
  <c r="W549" i="5"/>
  <c r="K549" i="5"/>
  <c r="AF548" i="5"/>
  <c r="T548" i="5"/>
  <c r="H548" i="5"/>
  <c r="AC547" i="5"/>
  <c r="Q547" i="5"/>
  <c r="E547" i="5"/>
  <c r="Z546" i="5"/>
  <c r="N546" i="5"/>
  <c r="AI545" i="5"/>
  <c r="W545" i="5"/>
  <c r="K545" i="5"/>
  <c r="AF523" i="5"/>
  <c r="T523" i="5"/>
  <c r="H523" i="5"/>
  <c r="AC522" i="5"/>
  <c r="Q522" i="5"/>
  <c r="E522" i="5"/>
  <c r="Z521" i="5"/>
  <c r="N521" i="5"/>
  <c r="AI520" i="5"/>
  <c r="W520" i="5"/>
  <c r="K520" i="5"/>
  <c r="AF519" i="5"/>
  <c r="T519" i="5"/>
  <c r="H519" i="5"/>
  <c r="AC518" i="5"/>
  <c r="Q518" i="5"/>
  <c r="E518" i="5"/>
  <c r="Z517" i="5"/>
  <c r="N517" i="5"/>
  <c r="AI516" i="5"/>
  <c r="W516" i="5"/>
  <c r="K516" i="5"/>
  <c r="AF515" i="5"/>
  <c r="T515" i="5"/>
  <c r="H515" i="5"/>
  <c r="AC514" i="5"/>
  <c r="Q514" i="5"/>
  <c r="E514" i="5"/>
  <c r="Z513" i="5"/>
  <c r="N513" i="5"/>
  <c r="AI512" i="5"/>
  <c r="W512" i="5"/>
  <c r="K512" i="5"/>
  <c r="AF511" i="5"/>
  <c r="T511" i="5"/>
  <c r="H511" i="5"/>
  <c r="AC510" i="5"/>
  <c r="Q510" i="5"/>
  <c r="E510" i="5"/>
  <c r="Z509" i="5"/>
  <c r="N509" i="5"/>
  <c r="AI508" i="5"/>
  <c r="H562" i="5"/>
  <c r="AJ560" i="5"/>
  <c r="L560" i="5"/>
  <c r="AA559" i="5"/>
  <c r="O559" i="5"/>
  <c r="AJ558" i="5"/>
  <c r="X558" i="5"/>
  <c r="L558" i="5"/>
  <c r="AG557" i="5"/>
  <c r="U557" i="5"/>
  <c r="I557" i="5"/>
  <c r="AD556" i="5"/>
  <c r="R556" i="5"/>
  <c r="F556" i="5"/>
  <c r="AA555" i="5"/>
  <c r="O555" i="5"/>
  <c r="AJ554" i="5"/>
  <c r="X554" i="5"/>
  <c r="L554" i="5"/>
  <c r="AG553" i="5"/>
  <c r="U553" i="5"/>
  <c r="I553" i="5"/>
  <c r="AD552" i="5"/>
  <c r="R552" i="5"/>
  <c r="F552" i="5"/>
  <c r="AA551" i="5"/>
  <c r="O551" i="5"/>
  <c r="AJ550" i="5"/>
  <c r="X550" i="5"/>
  <c r="L550" i="5"/>
  <c r="AG549" i="5"/>
  <c r="U549" i="5"/>
  <c r="I549" i="5"/>
  <c r="AD548" i="5"/>
  <c r="R548" i="5"/>
  <c r="F548" i="5"/>
  <c r="AA547" i="5"/>
  <c r="O547" i="5"/>
  <c r="AJ546" i="5"/>
  <c r="X546" i="5"/>
  <c r="L546" i="5"/>
  <c r="AG545" i="5"/>
  <c r="U545" i="5"/>
  <c r="I545" i="5"/>
  <c r="AD523" i="5"/>
  <c r="R523" i="5"/>
  <c r="F523" i="5"/>
  <c r="AA522" i="5"/>
  <c r="O522" i="5"/>
  <c r="F562" i="5"/>
  <c r="AI560" i="5"/>
  <c r="K560" i="5"/>
  <c r="Z559" i="5"/>
  <c r="N559" i="5"/>
  <c r="AI558" i="5"/>
  <c r="W558" i="5"/>
  <c r="K558" i="5"/>
  <c r="AF557" i="5"/>
  <c r="T557" i="5"/>
  <c r="H557" i="5"/>
  <c r="AC556" i="5"/>
  <c r="Q556" i="5"/>
  <c r="E556" i="5"/>
  <c r="Z555" i="5"/>
  <c r="N555" i="5"/>
  <c r="AI554" i="5"/>
  <c r="W554" i="5"/>
  <c r="K554" i="5"/>
  <c r="AF553" i="5"/>
  <c r="T553" i="5"/>
  <c r="H553" i="5"/>
  <c r="AC552" i="5"/>
  <c r="Q552" i="5"/>
  <c r="E552" i="5"/>
  <c r="Z551" i="5"/>
  <c r="N551" i="5"/>
  <c r="AI550" i="5"/>
  <c r="W550" i="5"/>
  <c r="K550" i="5"/>
  <c r="AF549" i="5"/>
  <c r="T549" i="5"/>
  <c r="H549" i="5"/>
  <c r="AC548" i="5"/>
  <c r="Q548" i="5"/>
  <c r="E548" i="5"/>
  <c r="Z547" i="5"/>
  <c r="N547" i="5"/>
  <c r="AI546" i="5"/>
  <c r="W546" i="5"/>
  <c r="K546" i="5"/>
  <c r="AF545" i="5"/>
  <c r="T545" i="5"/>
  <c r="H545" i="5"/>
  <c r="AC523" i="5"/>
  <c r="Q523" i="5"/>
  <c r="E523" i="5"/>
  <c r="Z522" i="5"/>
  <c r="N522" i="5"/>
  <c r="AC561" i="5"/>
  <c r="AC560" i="5"/>
  <c r="E560" i="5"/>
  <c r="X559" i="5"/>
  <c r="L559" i="5"/>
  <c r="AG558" i="5"/>
  <c r="U558" i="5"/>
  <c r="I558" i="5"/>
  <c r="AD557" i="5"/>
  <c r="R557" i="5"/>
  <c r="F557" i="5"/>
  <c r="AA556" i="5"/>
  <c r="O556" i="5"/>
  <c r="AJ555" i="5"/>
  <c r="X555" i="5"/>
  <c r="L555" i="5"/>
  <c r="AG554" i="5"/>
  <c r="U554" i="5"/>
  <c r="I554" i="5"/>
  <c r="AD553" i="5"/>
  <c r="R553" i="5"/>
  <c r="F553" i="5"/>
  <c r="AA552" i="5"/>
  <c r="O552" i="5"/>
  <c r="AJ551" i="5"/>
  <c r="X551" i="5"/>
  <c r="L551" i="5"/>
  <c r="AG550" i="5"/>
  <c r="U550" i="5"/>
  <c r="I550" i="5"/>
  <c r="AD549" i="5"/>
  <c r="R549" i="5"/>
  <c r="F549" i="5"/>
  <c r="AA548" i="5"/>
  <c r="O548" i="5"/>
  <c r="AJ547" i="5"/>
  <c r="X547" i="5"/>
  <c r="L547" i="5"/>
  <c r="AG546" i="5"/>
  <c r="U546" i="5"/>
  <c r="I546" i="5"/>
  <c r="AD545" i="5"/>
  <c r="R545" i="5"/>
  <c r="F545" i="5"/>
  <c r="AA523" i="5"/>
  <c r="O523" i="5"/>
  <c r="AJ522" i="5"/>
  <c r="X522" i="5"/>
  <c r="L522" i="5"/>
  <c r="AG521" i="5"/>
  <c r="U521" i="5"/>
  <c r="I521" i="5"/>
  <c r="AD520" i="5"/>
  <c r="R520" i="5"/>
  <c r="F520" i="5"/>
  <c r="AA519" i="5"/>
  <c r="O519" i="5"/>
  <c r="AJ518" i="5"/>
  <c r="X518" i="5"/>
  <c r="L518" i="5"/>
  <c r="AG517" i="5"/>
  <c r="U517" i="5"/>
  <c r="I517" i="5"/>
  <c r="AA561" i="5"/>
  <c r="Z560" i="5"/>
  <c r="AI559" i="5"/>
  <c r="W559" i="5"/>
  <c r="K559" i="5"/>
  <c r="AF558" i="5"/>
  <c r="T558" i="5"/>
  <c r="H558" i="5"/>
  <c r="AC557" i="5"/>
  <c r="Q557" i="5"/>
  <c r="E557" i="5"/>
  <c r="Z556" i="5"/>
  <c r="N556" i="5"/>
  <c r="AI555" i="5"/>
  <c r="W555" i="5"/>
  <c r="K555" i="5"/>
  <c r="AF554" i="5"/>
  <c r="T554" i="5"/>
  <c r="H554" i="5"/>
  <c r="AC553" i="5"/>
  <c r="Q553" i="5"/>
  <c r="E553" i="5"/>
  <c r="Z552" i="5"/>
  <c r="N552" i="5"/>
  <c r="AI551" i="5"/>
  <c r="W551" i="5"/>
  <c r="K551" i="5"/>
  <c r="AF550" i="5"/>
  <c r="T550" i="5"/>
  <c r="H550" i="5"/>
  <c r="AC549" i="5"/>
  <c r="Q549" i="5"/>
  <c r="E549" i="5"/>
  <c r="Z548" i="5"/>
  <c r="N548" i="5"/>
  <c r="AI547" i="5"/>
  <c r="W547" i="5"/>
  <c r="K547" i="5"/>
  <c r="AF546" i="5"/>
  <c r="T546" i="5"/>
  <c r="H546" i="5"/>
  <c r="AC545" i="5"/>
  <c r="Q545" i="5"/>
  <c r="E545" i="5"/>
  <c r="Z523" i="5"/>
  <c r="N523" i="5"/>
  <c r="AI522" i="5"/>
  <c r="W522" i="5"/>
  <c r="K522" i="5"/>
  <c r="AF521" i="5"/>
  <c r="T521" i="5"/>
  <c r="H521" i="5"/>
  <c r="AC520" i="5"/>
  <c r="Q520" i="5"/>
  <c r="E520" i="5"/>
  <c r="Z519" i="5"/>
  <c r="N519" i="5"/>
  <c r="AI518" i="5"/>
  <c r="W518" i="5"/>
  <c r="K518" i="5"/>
  <c r="AF517" i="5"/>
  <c r="T517" i="5"/>
  <c r="H517" i="5"/>
  <c r="AC516" i="5"/>
  <c r="Q516" i="5"/>
  <c r="E516" i="5"/>
  <c r="Z515" i="5"/>
  <c r="N515" i="5"/>
  <c r="AI514" i="5"/>
  <c r="W514" i="5"/>
  <c r="K514" i="5"/>
  <c r="AF513" i="5"/>
  <c r="T513" i="5"/>
  <c r="H513" i="5"/>
  <c r="AC512" i="5"/>
  <c r="Q512" i="5"/>
  <c r="E512" i="5"/>
  <c r="Z511" i="5"/>
  <c r="N511" i="5"/>
  <c r="AI510" i="5"/>
  <c r="W510" i="5"/>
  <c r="K510" i="5"/>
  <c r="AF509" i="5"/>
  <c r="T509" i="5"/>
  <c r="H509" i="5"/>
  <c r="Q561" i="5"/>
  <c r="X560" i="5"/>
  <c r="AG559" i="5"/>
  <c r="U559" i="5"/>
  <c r="I559" i="5"/>
  <c r="AD558" i="5"/>
  <c r="R558" i="5"/>
  <c r="F558" i="5"/>
  <c r="AA557" i="5"/>
  <c r="O557" i="5"/>
  <c r="AJ556" i="5"/>
  <c r="X556" i="5"/>
  <c r="L556" i="5"/>
  <c r="AG555" i="5"/>
  <c r="U555" i="5"/>
  <c r="I555" i="5"/>
  <c r="AD554" i="5"/>
  <c r="R554" i="5"/>
  <c r="F554" i="5"/>
  <c r="AA553" i="5"/>
  <c r="O553" i="5"/>
  <c r="AJ552" i="5"/>
  <c r="X552" i="5"/>
  <c r="L552" i="5"/>
  <c r="AG551" i="5"/>
  <c r="U551" i="5"/>
  <c r="I551" i="5"/>
  <c r="AD550" i="5"/>
  <c r="R550" i="5"/>
  <c r="F550" i="5"/>
  <c r="AA549" i="5"/>
  <c r="O549" i="5"/>
  <c r="AJ548" i="5"/>
  <c r="X548" i="5"/>
  <c r="L548" i="5"/>
  <c r="AG547" i="5"/>
  <c r="U547" i="5"/>
  <c r="I547" i="5"/>
  <c r="AD546" i="5"/>
  <c r="R546" i="5"/>
  <c r="F546" i="5"/>
  <c r="AA545" i="5"/>
  <c r="O545" i="5"/>
  <c r="AJ523" i="5"/>
  <c r="X523" i="5"/>
  <c r="L523" i="5"/>
  <c r="AG522" i="5"/>
  <c r="U522" i="5"/>
  <c r="I522" i="5"/>
  <c r="AD521" i="5"/>
  <c r="R521" i="5"/>
  <c r="F521" i="5"/>
  <c r="AA520" i="5"/>
  <c r="O520" i="5"/>
  <c r="AJ519" i="5"/>
  <c r="X519" i="5"/>
  <c r="L519" i="5"/>
  <c r="AG518" i="5"/>
  <c r="U518" i="5"/>
  <c r="I518" i="5"/>
  <c r="AD517" i="5"/>
  <c r="R517" i="5"/>
  <c r="F517" i="5"/>
  <c r="AA516" i="5"/>
  <c r="O516" i="5"/>
  <c r="AJ515" i="5"/>
  <c r="X515" i="5"/>
  <c r="L515" i="5"/>
  <c r="AG514" i="5"/>
  <c r="U514" i="5"/>
  <c r="I514" i="5"/>
  <c r="AD513" i="5"/>
  <c r="R513" i="5"/>
  <c r="F513" i="5"/>
  <c r="AA512" i="5"/>
  <c r="O512" i="5"/>
  <c r="AJ511" i="5"/>
  <c r="X511" i="5"/>
  <c r="L511" i="5"/>
  <c r="AG510" i="5"/>
  <c r="U510" i="5"/>
  <c r="I510" i="5"/>
  <c r="AD509" i="5"/>
  <c r="R509" i="5"/>
  <c r="F509" i="5"/>
  <c r="O561" i="5"/>
  <c r="W560" i="5"/>
  <c r="AF559" i="5"/>
  <c r="T559" i="5"/>
  <c r="H559" i="5"/>
  <c r="AC558" i="5"/>
  <c r="Q558" i="5"/>
  <c r="E558" i="5"/>
  <c r="Z557" i="5"/>
  <c r="N557" i="5"/>
  <c r="AI556" i="5"/>
  <c r="W556" i="5"/>
  <c r="K556" i="5"/>
  <c r="AF555" i="5"/>
  <c r="T555" i="5"/>
  <c r="H555" i="5"/>
  <c r="AC554" i="5"/>
  <c r="Q554" i="5"/>
  <c r="E554" i="5"/>
  <c r="Z553" i="5"/>
  <c r="N553" i="5"/>
  <c r="AI552" i="5"/>
  <c r="W552" i="5"/>
  <c r="K552" i="5"/>
  <c r="AF551" i="5"/>
  <c r="T551" i="5"/>
  <c r="H551" i="5"/>
  <c r="AC550" i="5"/>
  <c r="Q550" i="5"/>
  <c r="E550" i="5"/>
  <c r="Z549" i="5"/>
  <c r="N549" i="5"/>
  <c r="AI548" i="5"/>
  <c r="W548" i="5"/>
  <c r="K548" i="5"/>
  <c r="AF547" i="5"/>
  <c r="T547" i="5"/>
  <c r="H547" i="5"/>
  <c r="AC546" i="5"/>
  <c r="Q546" i="5"/>
  <c r="E546" i="5"/>
  <c r="Z545" i="5"/>
  <c r="N545" i="5"/>
  <c r="AI523" i="5"/>
  <c r="W523" i="5"/>
  <c r="K523" i="5"/>
  <c r="AF522" i="5"/>
  <c r="T522" i="5"/>
  <c r="H522" i="5"/>
  <c r="AC521" i="5"/>
  <c r="Q521" i="5"/>
  <c r="E521" i="5"/>
  <c r="Z520" i="5"/>
  <c r="N520" i="5"/>
  <c r="AI519" i="5"/>
  <c r="W519" i="5"/>
  <c r="K519" i="5"/>
  <c r="AF518" i="5"/>
  <c r="T518" i="5"/>
  <c r="H518" i="5"/>
  <c r="AC517" i="5"/>
  <c r="Q517" i="5"/>
  <c r="E517" i="5"/>
  <c r="Z516" i="5"/>
  <c r="N516" i="5"/>
  <c r="AI515" i="5"/>
  <c r="W515" i="5"/>
  <c r="K515" i="5"/>
  <c r="AF514" i="5"/>
  <c r="T514" i="5"/>
  <c r="H514" i="5"/>
  <c r="AC513" i="5"/>
  <c r="Q513" i="5"/>
  <c r="E513" i="5"/>
  <c r="Z512" i="5"/>
  <c r="N512" i="5"/>
  <c r="AI511" i="5"/>
  <c r="W511" i="5"/>
  <c r="K511" i="5"/>
  <c r="AF510" i="5"/>
  <c r="T510" i="5"/>
  <c r="H510" i="5"/>
  <c r="AC509" i="5"/>
  <c r="Q509" i="5"/>
  <c r="AJ521" i="5"/>
  <c r="U520" i="5"/>
  <c r="F519" i="5"/>
  <c r="X517" i="5"/>
  <c r="X516" i="5"/>
  <c r="AG515" i="5"/>
  <c r="I515" i="5"/>
  <c r="R514" i="5"/>
  <c r="AA513" i="5"/>
  <c r="AJ512" i="5"/>
  <c r="L512" i="5"/>
  <c r="U511" i="5"/>
  <c r="AD510" i="5"/>
  <c r="F510" i="5"/>
  <c r="O509" i="5"/>
  <c r="AD508" i="5"/>
  <c r="R508" i="5"/>
  <c r="F508" i="5"/>
  <c r="AA507" i="5"/>
  <c r="O507" i="5"/>
  <c r="AJ506" i="5"/>
  <c r="X506" i="5"/>
  <c r="L506" i="5"/>
  <c r="AG505" i="5"/>
  <c r="U505" i="5"/>
  <c r="I505" i="5"/>
  <c r="AD504" i="5"/>
  <c r="R504" i="5"/>
  <c r="F504" i="5"/>
  <c r="AA503" i="5"/>
  <c r="O503" i="5"/>
  <c r="AJ502" i="5"/>
  <c r="X502" i="5"/>
  <c r="L502" i="5"/>
  <c r="AG501" i="5"/>
  <c r="U501" i="5"/>
  <c r="I501" i="5"/>
  <c r="AD500" i="5"/>
  <c r="R500" i="5"/>
  <c r="F500" i="5"/>
  <c r="AA499" i="5"/>
  <c r="O499" i="5"/>
  <c r="AJ498" i="5"/>
  <c r="X498" i="5"/>
  <c r="L498" i="5"/>
  <c r="AG497" i="5"/>
  <c r="U497" i="5"/>
  <c r="I497" i="5"/>
  <c r="AD496" i="5"/>
  <c r="R496" i="5"/>
  <c r="F496" i="5"/>
  <c r="AA495" i="5"/>
  <c r="O495" i="5"/>
  <c r="AJ494" i="5"/>
  <c r="X494" i="5"/>
  <c r="L494" i="5"/>
  <c r="AG493" i="5"/>
  <c r="U493" i="5"/>
  <c r="I493" i="5"/>
  <c r="AD492" i="5"/>
  <c r="R492" i="5"/>
  <c r="F492" i="5"/>
  <c r="AA491" i="5"/>
  <c r="O491" i="5"/>
  <c r="AJ470" i="5"/>
  <c r="X470" i="5"/>
  <c r="L470" i="5"/>
  <c r="AG469" i="5"/>
  <c r="U469" i="5"/>
  <c r="I469" i="5"/>
  <c r="AD468" i="5"/>
  <c r="R468" i="5"/>
  <c r="AI521" i="5"/>
  <c r="T520" i="5"/>
  <c r="E519" i="5"/>
  <c r="W517" i="5"/>
  <c r="U516" i="5"/>
  <c r="AD515" i="5"/>
  <c r="F515" i="5"/>
  <c r="O514" i="5"/>
  <c r="X513" i="5"/>
  <c r="AG512" i="5"/>
  <c r="I512" i="5"/>
  <c r="R511" i="5"/>
  <c r="AA510" i="5"/>
  <c r="AJ509" i="5"/>
  <c r="L509" i="5"/>
  <c r="AC508" i="5"/>
  <c r="Q508" i="5"/>
  <c r="E508" i="5"/>
  <c r="Z507" i="5"/>
  <c r="N507" i="5"/>
  <c r="AI506" i="5"/>
  <c r="W506" i="5"/>
  <c r="K506" i="5"/>
  <c r="AF505" i="5"/>
  <c r="T505" i="5"/>
  <c r="H505" i="5"/>
  <c r="AC504" i="5"/>
  <c r="Q504" i="5"/>
  <c r="E504" i="5"/>
  <c r="Z503" i="5"/>
  <c r="N503" i="5"/>
  <c r="AI502" i="5"/>
  <c r="W502" i="5"/>
  <c r="K502" i="5"/>
  <c r="AF501" i="5"/>
  <c r="T501" i="5"/>
  <c r="H501" i="5"/>
  <c r="AC500" i="5"/>
  <c r="Q500" i="5"/>
  <c r="E500" i="5"/>
  <c r="Z499" i="5"/>
  <c r="N499" i="5"/>
  <c r="AI498" i="5"/>
  <c r="W498" i="5"/>
  <c r="K498" i="5"/>
  <c r="AF497" i="5"/>
  <c r="T497" i="5"/>
  <c r="H497" i="5"/>
  <c r="AC496" i="5"/>
  <c r="Q496" i="5"/>
  <c r="E496" i="5"/>
  <c r="Z495" i="5"/>
  <c r="N495" i="5"/>
  <c r="AI494" i="5"/>
  <c r="W494" i="5"/>
  <c r="K494" i="5"/>
  <c r="AF493" i="5"/>
  <c r="T493" i="5"/>
  <c r="H493" i="5"/>
  <c r="AC492" i="5"/>
  <c r="Q492" i="5"/>
  <c r="E492" i="5"/>
  <c r="Z491" i="5"/>
  <c r="N491" i="5"/>
  <c r="AI470" i="5"/>
  <c r="W470" i="5"/>
  <c r="K470" i="5"/>
  <c r="AF469" i="5"/>
  <c r="T469" i="5"/>
  <c r="H469" i="5"/>
  <c r="X521" i="5"/>
  <c r="I520" i="5"/>
  <c r="AA518" i="5"/>
  <c r="L517" i="5"/>
  <c r="T516" i="5"/>
  <c r="AC515" i="5"/>
  <c r="E515" i="5"/>
  <c r="N514" i="5"/>
  <c r="W513" i="5"/>
  <c r="AF512" i="5"/>
  <c r="H512" i="5"/>
  <c r="Q511" i="5"/>
  <c r="Z510" i="5"/>
  <c r="AI509" i="5"/>
  <c r="K509" i="5"/>
  <c r="AA508" i="5"/>
  <c r="O508" i="5"/>
  <c r="AJ507" i="5"/>
  <c r="X507" i="5"/>
  <c r="L507" i="5"/>
  <c r="AG506" i="5"/>
  <c r="U506" i="5"/>
  <c r="I506" i="5"/>
  <c r="AD505" i="5"/>
  <c r="R505" i="5"/>
  <c r="F505" i="5"/>
  <c r="AA504" i="5"/>
  <c r="O504" i="5"/>
  <c r="AJ503" i="5"/>
  <c r="X503" i="5"/>
  <c r="L503" i="5"/>
  <c r="AG502" i="5"/>
  <c r="U502" i="5"/>
  <c r="I502" i="5"/>
  <c r="AD501" i="5"/>
  <c r="R501" i="5"/>
  <c r="F501" i="5"/>
  <c r="AA500" i="5"/>
  <c r="O500" i="5"/>
  <c r="AJ499" i="5"/>
  <c r="X499" i="5"/>
  <c r="L499" i="5"/>
  <c r="AG498" i="5"/>
  <c r="U498" i="5"/>
  <c r="I498" i="5"/>
  <c r="AD497" i="5"/>
  <c r="R497" i="5"/>
  <c r="F497" i="5"/>
  <c r="AA496" i="5"/>
  <c r="O496" i="5"/>
  <c r="AJ495" i="5"/>
  <c r="X495" i="5"/>
  <c r="L495" i="5"/>
  <c r="AG494" i="5"/>
  <c r="U494" i="5"/>
  <c r="I494" i="5"/>
  <c r="AD493" i="5"/>
  <c r="R493" i="5"/>
  <c r="F493" i="5"/>
  <c r="AA492" i="5"/>
  <c r="O492" i="5"/>
  <c r="AJ491" i="5"/>
  <c r="X491" i="5"/>
  <c r="L491" i="5"/>
  <c r="AG470" i="5"/>
  <c r="U470" i="5"/>
  <c r="I470" i="5"/>
  <c r="AD469" i="5"/>
  <c r="R469" i="5"/>
  <c r="F469" i="5"/>
  <c r="AA468" i="5"/>
  <c r="O468" i="5"/>
  <c r="AJ467" i="5"/>
  <c r="X467" i="5"/>
  <c r="L467" i="5"/>
  <c r="AG466" i="5"/>
  <c r="U466" i="5"/>
  <c r="I466" i="5"/>
  <c r="AD465" i="5"/>
  <c r="R465" i="5"/>
  <c r="F465" i="5"/>
  <c r="AA464" i="5"/>
  <c r="O464" i="5"/>
  <c r="AJ463" i="5"/>
  <c r="X463" i="5"/>
  <c r="L463" i="5"/>
  <c r="AG462" i="5"/>
  <c r="U462" i="5"/>
  <c r="I462" i="5"/>
  <c r="AD461" i="5"/>
  <c r="R461" i="5"/>
  <c r="F461" i="5"/>
  <c r="AA460" i="5"/>
  <c r="O460" i="5"/>
  <c r="AJ459" i="5"/>
  <c r="X459" i="5"/>
  <c r="L459" i="5"/>
  <c r="AG458" i="5"/>
  <c r="U458" i="5"/>
  <c r="I458" i="5"/>
  <c r="AD457" i="5"/>
  <c r="R457" i="5"/>
  <c r="F457" i="5"/>
  <c r="AA456" i="5"/>
  <c r="O456" i="5"/>
  <c r="AJ455" i="5"/>
  <c r="X455" i="5"/>
  <c r="L455" i="5"/>
  <c r="AG454" i="5"/>
  <c r="U454" i="5"/>
  <c r="W521" i="5"/>
  <c r="H520" i="5"/>
  <c r="Z518" i="5"/>
  <c r="K517" i="5"/>
  <c r="R516" i="5"/>
  <c r="AA515" i="5"/>
  <c r="AJ514" i="5"/>
  <c r="L514" i="5"/>
  <c r="U513" i="5"/>
  <c r="AD512" i="5"/>
  <c r="F512" i="5"/>
  <c r="O511" i="5"/>
  <c r="X510" i="5"/>
  <c r="AG509" i="5"/>
  <c r="I509" i="5"/>
  <c r="Z508" i="5"/>
  <c r="N508" i="5"/>
  <c r="AI507" i="5"/>
  <c r="W507" i="5"/>
  <c r="K507" i="5"/>
  <c r="AF506" i="5"/>
  <c r="T506" i="5"/>
  <c r="H506" i="5"/>
  <c r="AC505" i="5"/>
  <c r="Q505" i="5"/>
  <c r="E505" i="5"/>
  <c r="Z504" i="5"/>
  <c r="N504" i="5"/>
  <c r="AI503" i="5"/>
  <c r="W503" i="5"/>
  <c r="K503" i="5"/>
  <c r="AF502" i="5"/>
  <c r="T502" i="5"/>
  <c r="H502" i="5"/>
  <c r="AC501" i="5"/>
  <c r="Q501" i="5"/>
  <c r="E501" i="5"/>
  <c r="Z500" i="5"/>
  <c r="N500" i="5"/>
  <c r="AI499" i="5"/>
  <c r="W499" i="5"/>
  <c r="K499" i="5"/>
  <c r="AF498" i="5"/>
  <c r="T498" i="5"/>
  <c r="H498" i="5"/>
  <c r="AC497" i="5"/>
  <c r="Q497" i="5"/>
  <c r="E497" i="5"/>
  <c r="Z496" i="5"/>
  <c r="N496" i="5"/>
  <c r="AI495" i="5"/>
  <c r="W495" i="5"/>
  <c r="K495" i="5"/>
  <c r="AF494" i="5"/>
  <c r="T494" i="5"/>
  <c r="H494" i="5"/>
  <c r="AC493" i="5"/>
  <c r="Q493" i="5"/>
  <c r="E493" i="5"/>
  <c r="Z492" i="5"/>
  <c r="N492" i="5"/>
  <c r="AI491" i="5"/>
  <c r="W491" i="5"/>
  <c r="K491" i="5"/>
  <c r="AF470" i="5"/>
  <c r="T470" i="5"/>
  <c r="H470" i="5"/>
  <c r="AC469" i="5"/>
  <c r="Q469" i="5"/>
  <c r="E469" i="5"/>
  <c r="L521" i="5"/>
  <c r="AD519" i="5"/>
  <c r="O518" i="5"/>
  <c r="AJ516" i="5"/>
  <c r="L516" i="5"/>
  <c r="U515" i="5"/>
  <c r="AD514" i="5"/>
  <c r="F514" i="5"/>
  <c r="O513" i="5"/>
  <c r="X512" i="5"/>
  <c r="AG511" i="5"/>
  <c r="I511" i="5"/>
  <c r="R510" i="5"/>
  <c r="AA509" i="5"/>
  <c r="E509" i="5"/>
  <c r="X508" i="5"/>
  <c r="L508" i="5"/>
  <c r="AG507" i="5"/>
  <c r="U507" i="5"/>
  <c r="I507" i="5"/>
  <c r="AD506" i="5"/>
  <c r="R506" i="5"/>
  <c r="F506" i="5"/>
  <c r="AA505" i="5"/>
  <c r="O505" i="5"/>
  <c r="AJ504" i="5"/>
  <c r="X504" i="5"/>
  <c r="L504" i="5"/>
  <c r="AG503" i="5"/>
  <c r="U503" i="5"/>
  <c r="I503" i="5"/>
  <c r="AD502" i="5"/>
  <c r="R502" i="5"/>
  <c r="F502" i="5"/>
  <c r="AA501" i="5"/>
  <c r="O501" i="5"/>
  <c r="AJ500" i="5"/>
  <c r="X500" i="5"/>
  <c r="L500" i="5"/>
  <c r="AG499" i="5"/>
  <c r="U499" i="5"/>
  <c r="I499" i="5"/>
  <c r="AD498" i="5"/>
  <c r="R498" i="5"/>
  <c r="F498" i="5"/>
  <c r="AA497" i="5"/>
  <c r="O497" i="5"/>
  <c r="AJ496" i="5"/>
  <c r="X496" i="5"/>
  <c r="L496" i="5"/>
  <c r="AG495" i="5"/>
  <c r="U495" i="5"/>
  <c r="I495" i="5"/>
  <c r="AD494" i="5"/>
  <c r="R494" i="5"/>
  <c r="F494" i="5"/>
  <c r="AA493" i="5"/>
  <c r="O493" i="5"/>
  <c r="AJ492" i="5"/>
  <c r="X492" i="5"/>
  <c r="L492" i="5"/>
  <c r="AG491" i="5"/>
  <c r="U491" i="5"/>
  <c r="I491" i="5"/>
  <c r="AD470" i="5"/>
  <c r="R470" i="5"/>
  <c r="F470" i="5"/>
  <c r="AA469" i="5"/>
  <c r="O469" i="5"/>
  <c r="AJ468" i="5"/>
  <c r="X468" i="5"/>
  <c r="L468" i="5"/>
  <c r="K521" i="5"/>
  <c r="AC519" i="5"/>
  <c r="N518" i="5"/>
  <c r="AG516" i="5"/>
  <c r="I516" i="5"/>
  <c r="R515" i="5"/>
  <c r="AA514" i="5"/>
  <c r="AJ513" i="5"/>
  <c r="L513" i="5"/>
  <c r="U512" i="5"/>
  <c r="AD511" i="5"/>
  <c r="F511" i="5"/>
  <c r="O510" i="5"/>
  <c r="X509" i="5"/>
  <c r="AJ508" i="5"/>
  <c r="W508" i="5"/>
  <c r="K508" i="5"/>
  <c r="AF507" i="5"/>
  <c r="T507" i="5"/>
  <c r="H507" i="5"/>
  <c r="AC506" i="5"/>
  <c r="Q506" i="5"/>
  <c r="E506" i="5"/>
  <c r="Z505" i="5"/>
  <c r="N505" i="5"/>
  <c r="AI504" i="5"/>
  <c r="W504" i="5"/>
  <c r="K504" i="5"/>
  <c r="AF503" i="5"/>
  <c r="T503" i="5"/>
  <c r="H503" i="5"/>
  <c r="AC502" i="5"/>
  <c r="Q502" i="5"/>
  <c r="E502" i="5"/>
  <c r="Z501" i="5"/>
  <c r="N501" i="5"/>
  <c r="AI500" i="5"/>
  <c r="W500" i="5"/>
  <c r="K500" i="5"/>
  <c r="AF499" i="5"/>
  <c r="T499" i="5"/>
  <c r="H499" i="5"/>
  <c r="AC498" i="5"/>
  <c r="Q498" i="5"/>
  <c r="E498" i="5"/>
  <c r="Z497" i="5"/>
  <c r="N497" i="5"/>
  <c r="AI496" i="5"/>
  <c r="W496" i="5"/>
  <c r="K496" i="5"/>
  <c r="AF495" i="5"/>
  <c r="T495" i="5"/>
  <c r="H495" i="5"/>
  <c r="AC494" i="5"/>
  <c r="Q494" i="5"/>
  <c r="E494" i="5"/>
  <c r="Z493" i="5"/>
  <c r="N493" i="5"/>
  <c r="AI492" i="5"/>
  <c r="W492" i="5"/>
  <c r="K492" i="5"/>
  <c r="AF491" i="5"/>
  <c r="T491" i="5"/>
  <c r="H491" i="5"/>
  <c r="AC470" i="5"/>
  <c r="Q470" i="5"/>
  <c r="E470" i="5"/>
  <c r="Z469" i="5"/>
  <c r="N469" i="5"/>
  <c r="AI468" i="5"/>
  <c r="W468" i="5"/>
  <c r="K468" i="5"/>
  <c r="AF467" i="5"/>
  <c r="T467" i="5"/>
  <c r="H467" i="5"/>
  <c r="AC466" i="5"/>
  <c r="Q466" i="5"/>
  <c r="E466" i="5"/>
  <c r="Z465" i="5"/>
  <c r="N465" i="5"/>
  <c r="AI464" i="5"/>
  <c r="W464" i="5"/>
  <c r="K464" i="5"/>
  <c r="AF463" i="5"/>
  <c r="T463" i="5"/>
  <c r="H463" i="5"/>
  <c r="AC462" i="5"/>
  <c r="Q462" i="5"/>
  <c r="E462" i="5"/>
  <c r="Z461" i="5"/>
  <c r="N461" i="5"/>
  <c r="AI460" i="5"/>
  <c r="W460" i="5"/>
  <c r="K460" i="5"/>
  <c r="AF459" i="5"/>
  <c r="T459" i="5"/>
  <c r="H459" i="5"/>
  <c r="AC458" i="5"/>
  <c r="Q458" i="5"/>
  <c r="E458" i="5"/>
  <c r="Z457" i="5"/>
  <c r="N457" i="5"/>
  <c r="AI456" i="5"/>
  <c r="W456" i="5"/>
  <c r="K456" i="5"/>
  <c r="AF455" i="5"/>
  <c r="T455" i="5"/>
  <c r="H455" i="5"/>
  <c r="AC454" i="5"/>
  <c r="Q454" i="5"/>
  <c r="AG520" i="5"/>
  <c r="R519" i="5"/>
  <c r="AJ517" i="5"/>
  <c r="AF516" i="5"/>
  <c r="H516" i="5"/>
  <c r="Q515" i="5"/>
  <c r="Z514" i="5"/>
  <c r="AI513" i="5"/>
  <c r="K513" i="5"/>
  <c r="T512" i="5"/>
  <c r="AC511" i="5"/>
  <c r="E511" i="5"/>
  <c r="N510" i="5"/>
  <c r="W509" i="5"/>
  <c r="AG508" i="5"/>
  <c r="U508" i="5"/>
  <c r="I508" i="5"/>
  <c r="AD507" i="5"/>
  <c r="R507" i="5"/>
  <c r="F507" i="5"/>
  <c r="AA506" i="5"/>
  <c r="O506" i="5"/>
  <c r="AJ505" i="5"/>
  <c r="X505" i="5"/>
  <c r="L505" i="5"/>
  <c r="AG504" i="5"/>
  <c r="U504" i="5"/>
  <c r="I504" i="5"/>
  <c r="AD503" i="5"/>
  <c r="R503" i="5"/>
  <c r="F503" i="5"/>
  <c r="AA502" i="5"/>
  <c r="O502" i="5"/>
  <c r="AJ501" i="5"/>
  <c r="X501" i="5"/>
  <c r="L501" i="5"/>
  <c r="AG500" i="5"/>
  <c r="U500" i="5"/>
  <c r="I500" i="5"/>
  <c r="AD499" i="5"/>
  <c r="R499" i="5"/>
  <c r="F499" i="5"/>
  <c r="AA498" i="5"/>
  <c r="O498" i="5"/>
  <c r="AJ497" i="5"/>
  <c r="X497" i="5"/>
  <c r="L497" i="5"/>
  <c r="AG496" i="5"/>
  <c r="U496" i="5"/>
  <c r="I496" i="5"/>
  <c r="AD495" i="5"/>
  <c r="R495" i="5"/>
  <c r="F495" i="5"/>
  <c r="AA494" i="5"/>
  <c r="O494" i="5"/>
  <c r="AJ493" i="5"/>
  <c r="X493" i="5"/>
  <c r="L493" i="5"/>
  <c r="AG492" i="5"/>
  <c r="U492" i="5"/>
  <c r="I492" i="5"/>
  <c r="AD491" i="5"/>
  <c r="R491" i="5"/>
  <c r="F491" i="5"/>
  <c r="AA470" i="5"/>
  <c r="O470" i="5"/>
  <c r="AJ469" i="5"/>
  <c r="X469" i="5"/>
  <c r="L469" i="5"/>
  <c r="AG468" i="5"/>
  <c r="U468" i="5"/>
  <c r="I468" i="5"/>
  <c r="AD467" i="5"/>
  <c r="R467" i="5"/>
  <c r="F467" i="5"/>
  <c r="AA466" i="5"/>
  <c r="O466" i="5"/>
  <c r="AJ465" i="5"/>
  <c r="X465" i="5"/>
  <c r="L465" i="5"/>
  <c r="AG464" i="5"/>
  <c r="U464" i="5"/>
  <c r="I464" i="5"/>
  <c r="AD463" i="5"/>
  <c r="R463" i="5"/>
  <c r="F463" i="5"/>
  <c r="AA462" i="5"/>
  <c r="O462" i="5"/>
  <c r="AJ461" i="5"/>
  <c r="X461" i="5"/>
  <c r="L461" i="5"/>
  <c r="AG460" i="5"/>
  <c r="U460" i="5"/>
  <c r="I460" i="5"/>
  <c r="AD459" i="5"/>
  <c r="R459" i="5"/>
  <c r="F459" i="5"/>
  <c r="AA458" i="5"/>
  <c r="O458" i="5"/>
  <c r="AJ457" i="5"/>
  <c r="AF520" i="5"/>
  <c r="Q519" i="5"/>
  <c r="AI517" i="5"/>
  <c r="AD516" i="5"/>
  <c r="F516" i="5"/>
  <c r="O515" i="5"/>
  <c r="X514" i="5"/>
  <c r="AG513" i="5"/>
  <c r="I513" i="5"/>
  <c r="R512" i="5"/>
  <c r="AA511" i="5"/>
  <c r="AJ510" i="5"/>
  <c r="L510" i="5"/>
  <c r="U509" i="5"/>
  <c r="AF508" i="5"/>
  <c r="T508" i="5"/>
  <c r="H508" i="5"/>
  <c r="AC507" i="5"/>
  <c r="Q507" i="5"/>
  <c r="E507" i="5"/>
  <c r="Z506" i="5"/>
  <c r="N506" i="5"/>
  <c r="AI505" i="5"/>
  <c r="W505" i="5"/>
  <c r="K505" i="5"/>
  <c r="AF504" i="5"/>
  <c r="T504" i="5"/>
  <c r="H504" i="5"/>
  <c r="AC503" i="5"/>
  <c r="Q503" i="5"/>
  <c r="E503" i="5"/>
  <c r="Z502" i="5"/>
  <c r="N502" i="5"/>
  <c r="AI501" i="5"/>
  <c r="W501" i="5"/>
  <c r="K501" i="5"/>
  <c r="AF500" i="5"/>
  <c r="T500" i="5"/>
  <c r="H500" i="5"/>
  <c r="AC499" i="5"/>
  <c r="Q499" i="5"/>
  <c r="E499" i="5"/>
  <c r="Z498" i="5"/>
  <c r="N498" i="5"/>
  <c r="AI497" i="5"/>
  <c r="W497" i="5"/>
  <c r="K497" i="5"/>
  <c r="AF496" i="5"/>
  <c r="T496" i="5"/>
  <c r="H496" i="5"/>
  <c r="AC495" i="5"/>
  <c r="Q495" i="5"/>
  <c r="E495" i="5"/>
  <c r="Z494" i="5"/>
  <c r="N494" i="5"/>
  <c r="AI493" i="5"/>
  <c r="W493" i="5"/>
  <c r="K493" i="5"/>
  <c r="AF492" i="5"/>
  <c r="T492" i="5"/>
  <c r="H492" i="5"/>
  <c r="AC491" i="5"/>
  <c r="Q491" i="5"/>
  <c r="E491" i="5"/>
  <c r="Z470" i="5"/>
  <c r="N470" i="5"/>
  <c r="AI469" i="5"/>
  <c r="W469" i="5"/>
  <c r="K469" i="5"/>
  <c r="AF468" i="5"/>
  <c r="T468" i="5"/>
  <c r="H468" i="5"/>
  <c r="AC467" i="5"/>
  <c r="Q467" i="5"/>
  <c r="E467" i="5"/>
  <c r="Z466" i="5"/>
  <c r="N466" i="5"/>
  <c r="AI465" i="5"/>
  <c r="W465" i="5"/>
  <c r="K465" i="5"/>
  <c r="AF464" i="5"/>
  <c r="T464" i="5"/>
  <c r="H464" i="5"/>
  <c r="AC463" i="5"/>
  <c r="Q463" i="5"/>
  <c r="AC468" i="5"/>
  <c r="AA467" i="5"/>
  <c r="AJ466" i="5"/>
  <c r="L466" i="5"/>
  <c r="U465" i="5"/>
  <c r="AD464" i="5"/>
  <c r="F464" i="5"/>
  <c r="O463" i="5"/>
  <c r="AD462" i="5"/>
  <c r="K462" i="5"/>
  <c r="W461" i="5"/>
  <c r="E461" i="5"/>
  <c r="R460" i="5"/>
  <c r="AG459" i="5"/>
  <c r="N459" i="5"/>
  <c r="Z458" i="5"/>
  <c r="H458" i="5"/>
  <c r="W457" i="5"/>
  <c r="H457" i="5"/>
  <c r="X456" i="5"/>
  <c r="H456" i="5"/>
  <c r="Z455" i="5"/>
  <c r="I455" i="5"/>
  <c r="Z454" i="5"/>
  <c r="K454" i="5"/>
  <c r="AF453" i="5"/>
  <c r="T453" i="5"/>
  <c r="H453" i="5"/>
  <c r="AC452" i="5"/>
  <c r="Q452" i="5"/>
  <c r="E452" i="5"/>
  <c r="Z451" i="5"/>
  <c r="N451" i="5"/>
  <c r="AI450" i="5"/>
  <c r="W450" i="5"/>
  <c r="K450" i="5"/>
  <c r="AF449" i="5"/>
  <c r="T449" i="5"/>
  <c r="H449" i="5"/>
  <c r="AC448" i="5"/>
  <c r="Q448" i="5"/>
  <c r="E448" i="5"/>
  <c r="Z447" i="5"/>
  <c r="N447" i="5"/>
  <c r="AI446" i="5"/>
  <c r="W446" i="5"/>
  <c r="K446" i="5"/>
  <c r="AF445" i="5"/>
  <c r="T445" i="5"/>
  <c r="H445" i="5"/>
  <c r="AC444" i="5"/>
  <c r="Q444" i="5"/>
  <c r="E444" i="5"/>
  <c r="Z443" i="5"/>
  <c r="N443" i="5"/>
  <c r="AI442" i="5"/>
  <c r="W442" i="5"/>
  <c r="K442" i="5"/>
  <c r="AF441" i="5"/>
  <c r="T441" i="5"/>
  <c r="H441" i="5"/>
  <c r="AC440" i="5"/>
  <c r="Q440" i="5"/>
  <c r="E440" i="5"/>
  <c r="Z439" i="5"/>
  <c r="N439" i="5"/>
  <c r="AI438" i="5"/>
  <c r="W438" i="5"/>
  <c r="K438" i="5"/>
  <c r="AF417" i="5"/>
  <c r="T417" i="5"/>
  <c r="H417" i="5"/>
  <c r="AC416" i="5"/>
  <c r="Q416" i="5"/>
  <c r="E416" i="5"/>
  <c r="Z415" i="5"/>
  <c r="N415" i="5"/>
  <c r="AI414" i="5"/>
  <c r="W414" i="5"/>
  <c r="K414" i="5"/>
  <c r="AF413" i="5"/>
  <c r="T413" i="5"/>
  <c r="H413" i="5"/>
  <c r="AC412" i="5"/>
  <c r="Q412" i="5"/>
  <c r="E412" i="5"/>
  <c r="Z411" i="5"/>
  <c r="Z468" i="5"/>
  <c r="Z467" i="5"/>
  <c r="AI466" i="5"/>
  <c r="K466" i="5"/>
  <c r="T465" i="5"/>
  <c r="AC464" i="5"/>
  <c r="E464" i="5"/>
  <c r="N463" i="5"/>
  <c r="Z462" i="5"/>
  <c r="H462" i="5"/>
  <c r="U461" i="5"/>
  <c r="AJ460" i="5"/>
  <c r="Q460" i="5"/>
  <c r="AC459" i="5"/>
  <c r="K459" i="5"/>
  <c r="X458" i="5"/>
  <c r="F458" i="5"/>
  <c r="U457" i="5"/>
  <c r="E457" i="5"/>
  <c r="U456" i="5"/>
  <c r="F456" i="5"/>
  <c r="W455" i="5"/>
  <c r="F455" i="5"/>
  <c r="X454" i="5"/>
  <c r="I454" i="5"/>
  <c r="AD453" i="5"/>
  <c r="R453" i="5"/>
  <c r="F453" i="5"/>
  <c r="AA452" i="5"/>
  <c r="O452" i="5"/>
  <c r="AJ451" i="5"/>
  <c r="X451" i="5"/>
  <c r="L451" i="5"/>
  <c r="AG450" i="5"/>
  <c r="U450" i="5"/>
  <c r="I450" i="5"/>
  <c r="AD449" i="5"/>
  <c r="R449" i="5"/>
  <c r="F449" i="5"/>
  <c r="AA448" i="5"/>
  <c r="O448" i="5"/>
  <c r="AJ447" i="5"/>
  <c r="X447" i="5"/>
  <c r="L447" i="5"/>
  <c r="AG446" i="5"/>
  <c r="U446" i="5"/>
  <c r="I446" i="5"/>
  <c r="AD445" i="5"/>
  <c r="R445" i="5"/>
  <c r="F445" i="5"/>
  <c r="AA444" i="5"/>
  <c r="O444" i="5"/>
  <c r="AJ443" i="5"/>
  <c r="X443" i="5"/>
  <c r="L443" i="5"/>
  <c r="AG442" i="5"/>
  <c r="U442" i="5"/>
  <c r="I442" i="5"/>
  <c r="AD441" i="5"/>
  <c r="R441" i="5"/>
  <c r="F441" i="5"/>
  <c r="AA440" i="5"/>
  <c r="O440" i="5"/>
  <c r="AJ439" i="5"/>
  <c r="X439" i="5"/>
  <c r="L439" i="5"/>
  <c r="AG438" i="5"/>
  <c r="U438" i="5"/>
  <c r="I438" i="5"/>
  <c r="AD417" i="5"/>
  <c r="R417" i="5"/>
  <c r="F417" i="5"/>
  <c r="AA416" i="5"/>
  <c r="O416" i="5"/>
  <c r="AJ415" i="5"/>
  <c r="X415" i="5"/>
  <c r="L415" i="5"/>
  <c r="AG414" i="5"/>
  <c r="U414" i="5"/>
  <c r="I414" i="5"/>
  <c r="AD413" i="5"/>
  <c r="R413" i="5"/>
  <c r="F413" i="5"/>
  <c r="AA412" i="5"/>
  <c r="O412" i="5"/>
  <c r="AJ411" i="5"/>
  <c r="X411" i="5"/>
  <c r="L411" i="5"/>
  <c r="AG410" i="5"/>
  <c r="U410" i="5"/>
  <c r="I410" i="5"/>
  <c r="AD409" i="5"/>
  <c r="R409" i="5"/>
  <c r="Q468" i="5"/>
  <c r="W467" i="5"/>
  <c r="AF466" i="5"/>
  <c r="H466" i="5"/>
  <c r="Q465" i="5"/>
  <c r="Z464" i="5"/>
  <c r="AI463" i="5"/>
  <c r="K463" i="5"/>
  <c r="X462" i="5"/>
  <c r="F462" i="5"/>
  <c r="T461" i="5"/>
  <c r="AF460" i="5"/>
  <c r="N460" i="5"/>
  <c r="AA459" i="5"/>
  <c r="I459" i="5"/>
  <c r="W458" i="5"/>
  <c r="AI457" i="5"/>
  <c r="T457" i="5"/>
  <c r="AJ456" i="5"/>
  <c r="T456" i="5"/>
  <c r="E456" i="5"/>
  <c r="U455" i="5"/>
  <c r="E455" i="5"/>
  <c r="W454" i="5"/>
  <c r="H454" i="5"/>
  <c r="AC453" i="5"/>
  <c r="Q453" i="5"/>
  <c r="E453" i="5"/>
  <c r="Z452" i="5"/>
  <c r="N452" i="5"/>
  <c r="AI451" i="5"/>
  <c r="W451" i="5"/>
  <c r="K451" i="5"/>
  <c r="AF450" i="5"/>
  <c r="T450" i="5"/>
  <c r="H450" i="5"/>
  <c r="AC449" i="5"/>
  <c r="Q449" i="5"/>
  <c r="E449" i="5"/>
  <c r="Z448" i="5"/>
  <c r="N448" i="5"/>
  <c r="AI447" i="5"/>
  <c r="W447" i="5"/>
  <c r="K447" i="5"/>
  <c r="AF446" i="5"/>
  <c r="T446" i="5"/>
  <c r="H446" i="5"/>
  <c r="AC445" i="5"/>
  <c r="Q445" i="5"/>
  <c r="E445" i="5"/>
  <c r="Z444" i="5"/>
  <c r="N444" i="5"/>
  <c r="AI443" i="5"/>
  <c r="W443" i="5"/>
  <c r="K443" i="5"/>
  <c r="AF442" i="5"/>
  <c r="T442" i="5"/>
  <c r="H442" i="5"/>
  <c r="AC441" i="5"/>
  <c r="Q441" i="5"/>
  <c r="E441" i="5"/>
  <c r="Z440" i="5"/>
  <c r="N440" i="5"/>
  <c r="AI439" i="5"/>
  <c r="W439" i="5"/>
  <c r="K439" i="5"/>
  <c r="AF438" i="5"/>
  <c r="T438" i="5"/>
  <c r="H438" i="5"/>
  <c r="AC417" i="5"/>
  <c r="Q417" i="5"/>
  <c r="E417" i="5"/>
  <c r="Z416" i="5"/>
  <c r="N416" i="5"/>
  <c r="AI415" i="5"/>
  <c r="W415" i="5"/>
  <c r="K415" i="5"/>
  <c r="AF414" i="5"/>
  <c r="T414" i="5"/>
  <c r="H414" i="5"/>
  <c r="AC413" i="5"/>
  <c r="Q413" i="5"/>
  <c r="E413" i="5"/>
  <c r="Z412" i="5"/>
  <c r="N468" i="5"/>
  <c r="U467" i="5"/>
  <c r="AD466" i="5"/>
  <c r="F466" i="5"/>
  <c r="O465" i="5"/>
  <c r="X464" i="5"/>
  <c r="AG463" i="5"/>
  <c r="I463" i="5"/>
  <c r="W462" i="5"/>
  <c r="AI461" i="5"/>
  <c r="Q461" i="5"/>
  <c r="AD460" i="5"/>
  <c r="L460" i="5"/>
  <c r="Z459" i="5"/>
  <c r="E459" i="5"/>
  <c r="T458" i="5"/>
  <c r="AG457" i="5"/>
  <c r="Q457" i="5"/>
  <c r="AG456" i="5"/>
  <c r="R456" i="5"/>
  <c r="AI455" i="5"/>
  <c r="R455" i="5"/>
  <c r="AJ454" i="5"/>
  <c r="T454" i="5"/>
  <c r="F454" i="5"/>
  <c r="AA453" i="5"/>
  <c r="O453" i="5"/>
  <c r="AJ452" i="5"/>
  <c r="X452" i="5"/>
  <c r="L452" i="5"/>
  <c r="AG451" i="5"/>
  <c r="U451" i="5"/>
  <c r="I451" i="5"/>
  <c r="AD450" i="5"/>
  <c r="R450" i="5"/>
  <c r="F450" i="5"/>
  <c r="AA449" i="5"/>
  <c r="O449" i="5"/>
  <c r="AJ448" i="5"/>
  <c r="X448" i="5"/>
  <c r="L448" i="5"/>
  <c r="AG447" i="5"/>
  <c r="U447" i="5"/>
  <c r="I447" i="5"/>
  <c r="AD446" i="5"/>
  <c r="R446" i="5"/>
  <c r="F446" i="5"/>
  <c r="AA445" i="5"/>
  <c r="O445" i="5"/>
  <c r="AJ444" i="5"/>
  <c r="X444" i="5"/>
  <c r="L444" i="5"/>
  <c r="AG443" i="5"/>
  <c r="U443" i="5"/>
  <c r="I443" i="5"/>
  <c r="AD442" i="5"/>
  <c r="R442" i="5"/>
  <c r="F442" i="5"/>
  <c r="AA441" i="5"/>
  <c r="O441" i="5"/>
  <c r="AJ440" i="5"/>
  <c r="X440" i="5"/>
  <c r="L440" i="5"/>
  <c r="AG439" i="5"/>
  <c r="U439" i="5"/>
  <c r="I439" i="5"/>
  <c r="AD438" i="5"/>
  <c r="R438" i="5"/>
  <c r="F438" i="5"/>
  <c r="AA417" i="5"/>
  <c r="O417" i="5"/>
  <c r="AJ416" i="5"/>
  <c r="X416" i="5"/>
  <c r="L416" i="5"/>
  <c r="AG415" i="5"/>
  <c r="U415" i="5"/>
  <c r="I415" i="5"/>
  <c r="AD414" i="5"/>
  <c r="R414" i="5"/>
  <c r="F414" i="5"/>
  <c r="AA413" i="5"/>
  <c r="O413" i="5"/>
  <c r="AJ412" i="5"/>
  <c r="X412" i="5"/>
  <c r="F468" i="5"/>
  <c r="O467" i="5"/>
  <c r="X466" i="5"/>
  <c r="AG465" i="5"/>
  <c r="I465" i="5"/>
  <c r="R464" i="5"/>
  <c r="AA463" i="5"/>
  <c r="E463" i="5"/>
  <c r="T462" i="5"/>
  <c r="AG461" i="5"/>
  <c r="O461" i="5"/>
  <c r="AC460" i="5"/>
  <c r="H460" i="5"/>
  <c r="W459" i="5"/>
  <c r="AJ458" i="5"/>
  <c r="R458" i="5"/>
  <c r="AF457" i="5"/>
  <c r="O457" i="5"/>
  <c r="AF456" i="5"/>
  <c r="Q456" i="5"/>
  <c r="AG455" i="5"/>
  <c r="Q455" i="5"/>
  <c r="AI454" i="5"/>
  <c r="R454" i="5"/>
  <c r="E454" i="5"/>
  <c r="Z453" i="5"/>
  <c r="N453" i="5"/>
  <c r="AI452" i="5"/>
  <c r="W452" i="5"/>
  <c r="K452" i="5"/>
  <c r="AF451" i="5"/>
  <c r="T451" i="5"/>
  <c r="H451" i="5"/>
  <c r="AC450" i="5"/>
  <c r="Q450" i="5"/>
  <c r="E450" i="5"/>
  <c r="Z449" i="5"/>
  <c r="N449" i="5"/>
  <c r="AI448" i="5"/>
  <c r="W448" i="5"/>
  <c r="K448" i="5"/>
  <c r="AF447" i="5"/>
  <c r="T447" i="5"/>
  <c r="H447" i="5"/>
  <c r="AC446" i="5"/>
  <c r="Q446" i="5"/>
  <c r="E446" i="5"/>
  <c r="Z445" i="5"/>
  <c r="N445" i="5"/>
  <c r="AI444" i="5"/>
  <c r="W444" i="5"/>
  <c r="K444" i="5"/>
  <c r="AF443" i="5"/>
  <c r="T443" i="5"/>
  <c r="H443" i="5"/>
  <c r="AC442" i="5"/>
  <c r="Q442" i="5"/>
  <c r="E442" i="5"/>
  <c r="Z441" i="5"/>
  <c r="N441" i="5"/>
  <c r="AI440" i="5"/>
  <c r="W440" i="5"/>
  <c r="K440" i="5"/>
  <c r="AF439" i="5"/>
  <c r="T439" i="5"/>
  <c r="H439" i="5"/>
  <c r="AC438" i="5"/>
  <c r="Q438" i="5"/>
  <c r="E438" i="5"/>
  <c r="Z417" i="5"/>
  <c r="N417" i="5"/>
  <c r="AI416" i="5"/>
  <c r="W416" i="5"/>
  <c r="K416" i="5"/>
  <c r="AF415" i="5"/>
  <c r="T415" i="5"/>
  <c r="H415" i="5"/>
  <c r="AC414" i="5"/>
  <c r="Q414" i="5"/>
  <c r="E414" i="5"/>
  <c r="Z413" i="5"/>
  <c r="N413" i="5"/>
  <c r="AI412" i="5"/>
  <c r="W412" i="5"/>
  <c r="K412" i="5"/>
  <c r="E468" i="5"/>
  <c r="N467" i="5"/>
  <c r="W466" i="5"/>
  <c r="AF465" i="5"/>
  <c r="H465" i="5"/>
  <c r="Q464" i="5"/>
  <c r="Z463" i="5"/>
  <c r="AJ462" i="5"/>
  <c r="R462" i="5"/>
  <c r="AF461" i="5"/>
  <c r="K461" i="5"/>
  <c r="Z460" i="5"/>
  <c r="F460" i="5"/>
  <c r="U459" i="5"/>
  <c r="AI458" i="5"/>
  <c r="N458" i="5"/>
  <c r="AC457" i="5"/>
  <c r="L457" i="5"/>
  <c r="AD456" i="5"/>
  <c r="N456" i="5"/>
  <c r="AD455" i="5"/>
  <c r="O455" i="5"/>
  <c r="AF454" i="5"/>
  <c r="O454" i="5"/>
  <c r="AJ453" i="5"/>
  <c r="X453" i="5"/>
  <c r="L453" i="5"/>
  <c r="AG452" i="5"/>
  <c r="U452" i="5"/>
  <c r="I452" i="5"/>
  <c r="AD451" i="5"/>
  <c r="R451" i="5"/>
  <c r="F451" i="5"/>
  <c r="AA450" i="5"/>
  <c r="O450" i="5"/>
  <c r="AJ449" i="5"/>
  <c r="X449" i="5"/>
  <c r="L449" i="5"/>
  <c r="AG448" i="5"/>
  <c r="U448" i="5"/>
  <c r="I448" i="5"/>
  <c r="AD447" i="5"/>
  <c r="R447" i="5"/>
  <c r="F447" i="5"/>
  <c r="AA446" i="5"/>
  <c r="O446" i="5"/>
  <c r="AJ445" i="5"/>
  <c r="X445" i="5"/>
  <c r="L445" i="5"/>
  <c r="AG444" i="5"/>
  <c r="U444" i="5"/>
  <c r="I444" i="5"/>
  <c r="AD443" i="5"/>
  <c r="R443" i="5"/>
  <c r="F443" i="5"/>
  <c r="AA442" i="5"/>
  <c r="O442" i="5"/>
  <c r="AJ441" i="5"/>
  <c r="X441" i="5"/>
  <c r="L441" i="5"/>
  <c r="AG440" i="5"/>
  <c r="U440" i="5"/>
  <c r="I440" i="5"/>
  <c r="AD439" i="5"/>
  <c r="R439" i="5"/>
  <c r="F439" i="5"/>
  <c r="AA438" i="5"/>
  <c r="O438" i="5"/>
  <c r="AJ417" i="5"/>
  <c r="X417" i="5"/>
  <c r="L417" i="5"/>
  <c r="AG416" i="5"/>
  <c r="U416" i="5"/>
  <c r="I416" i="5"/>
  <c r="AD415" i="5"/>
  <c r="R415" i="5"/>
  <c r="F415" i="5"/>
  <c r="AA414" i="5"/>
  <c r="O414" i="5"/>
  <c r="AJ413" i="5"/>
  <c r="X413" i="5"/>
  <c r="L413" i="5"/>
  <c r="AG412" i="5"/>
  <c r="U412" i="5"/>
  <c r="I412" i="5"/>
  <c r="AD411" i="5"/>
  <c r="R411" i="5"/>
  <c r="F411" i="5"/>
  <c r="AA410" i="5"/>
  <c r="O410" i="5"/>
  <c r="AJ409" i="5"/>
  <c r="X409" i="5"/>
  <c r="AI467" i="5"/>
  <c r="K467" i="5"/>
  <c r="T466" i="5"/>
  <c r="AC465" i="5"/>
  <c r="E465" i="5"/>
  <c r="N464" i="5"/>
  <c r="W463" i="5"/>
  <c r="AI462" i="5"/>
  <c r="N462" i="5"/>
  <c r="AC461" i="5"/>
  <c r="I461" i="5"/>
  <c r="X460" i="5"/>
  <c r="E460" i="5"/>
  <c r="Q459" i="5"/>
  <c r="AF458" i="5"/>
  <c r="L458" i="5"/>
  <c r="AA457" i="5"/>
  <c r="K457" i="5"/>
  <c r="AC456" i="5"/>
  <c r="L456" i="5"/>
  <c r="AC455" i="5"/>
  <c r="N455" i="5"/>
  <c r="AD454" i="5"/>
  <c r="N454" i="5"/>
  <c r="AI453" i="5"/>
  <c r="W453" i="5"/>
  <c r="K453" i="5"/>
  <c r="AF452" i="5"/>
  <c r="T452" i="5"/>
  <c r="H452" i="5"/>
  <c r="AC451" i="5"/>
  <c r="Q451" i="5"/>
  <c r="E451" i="5"/>
  <c r="Z450" i="5"/>
  <c r="N450" i="5"/>
  <c r="AI449" i="5"/>
  <c r="W449" i="5"/>
  <c r="K449" i="5"/>
  <c r="AF448" i="5"/>
  <c r="T448" i="5"/>
  <c r="H448" i="5"/>
  <c r="AC447" i="5"/>
  <c r="Q447" i="5"/>
  <c r="E447" i="5"/>
  <c r="Z446" i="5"/>
  <c r="N446" i="5"/>
  <c r="AI445" i="5"/>
  <c r="W445" i="5"/>
  <c r="K445" i="5"/>
  <c r="AF444" i="5"/>
  <c r="T444" i="5"/>
  <c r="H444" i="5"/>
  <c r="AC443" i="5"/>
  <c r="Q443" i="5"/>
  <c r="E443" i="5"/>
  <c r="Z442" i="5"/>
  <c r="N442" i="5"/>
  <c r="AI441" i="5"/>
  <c r="W441" i="5"/>
  <c r="K441" i="5"/>
  <c r="AF440" i="5"/>
  <c r="T440" i="5"/>
  <c r="H440" i="5"/>
  <c r="AC439" i="5"/>
  <c r="Q439" i="5"/>
  <c r="E439" i="5"/>
  <c r="Z438" i="5"/>
  <c r="N438" i="5"/>
  <c r="AI417" i="5"/>
  <c r="W417" i="5"/>
  <c r="K417" i="5"/>
  <c r="AF416" i="5"/>
  <c r="T416" i="5"/>
  <c r="H416" i="5"/>
  <c r="AC415" i="5"/>
  <c r="Q415" i="5"/>
  <c r="E415" i="5"/>
  <c r="Z414" i="5"/>
  <c r="N414" i="5"/>
  <c r="AI413" i="5"/>
  <c r="W413" i="5"/>
  <c r="K413" i="5"/>
  <c r="AF412" i="5"/>
  <c r="T412" i="5"/>
  <c r="H412" i="5"/>
  <c r="AC411" i="5"/>
  <c r="Q411" i="5"/>
  <c r="E411" i="5"/>
  <c r="Z410" i="5"/>
  <c r="N410" i="5"/>
  <c r="AI409" i="5"/>
  <c r="W409" i="5"/>
  <c r="K409" i="5"/>
  <c r="AF408" i="5"/>
  <c r="T408" i="5"/>
  <c r="H408" i="5"/>
  <c r="AC407" i="5"/>
  <c r="Q407" i="5"/>
  <c r="E407" i="5"/>
  <c r="Z406" i="5"/>
  <c r="N406" i="5"/>
  <c r="AI405" i="5"/>
  <c r="W405" i="5"/>
  <c r="K405" i="5"/>
  <c r="AF404" i="5"/>
  <c r="T404" i="5"/>
  <c r="H404" i="5"/>
  <c r="AC403" i="5"/>
  <c r="Q403" i="5"/>
  <c r="E403" i="5"/>
  <c r="Z402" i="5"/>
  <c r="N402" i="5"/>
  <c r="AI401" i="5"/>
  <c r="W401" i="5"/>
  <c r="AG467" i="5"/>
  <c r="I467" i="5"/>
  <c r="R466" i="5"/>
  <c r="AA465" i="5"/>
  <c r="AJ464" i="5"/>
  <c r="L464" i="5"/>
  <c r="U463" i="5"/>
  <c r="AF462" i="5"/>
  <c r="L462" i="5"/>
  <c r="AA461" i="5"/>
  <c r="H461" i="5"/>
  <c r="T460" i="5"/>
  <c r="AI459" i="5"/>
  <c r="O459" i="5"/>
  <c r="AD458" i="5"/>
  <c r="K458" i="5"/>
  <c r="X457" i="5"/>
  <c r="I457" i="5"/>
  <c r="Z456" i="5"/>
  <c r="I456" i="5"/>
  <c r="AA455" i="5"/>
  <c r="K455" i="5"/>
  <c r="AA454" i="5"/>
  <c r="L454" i="5"/>
  <c r="AG453" i="5"/>
  <c r="U453" i="5"/>
  <c r="I453" i="5"/>
  <c r="AD452" i="5"/>
  <c r="R452" i="5"/>
  <c r="F452" i="5"/>
  <c r="AA451" i="5"/>
  <c r="O451" i="5"/>
  <c r="AJ450" i="5"/>
  <c r="X450" i="5"/>
  <c r="L450" i="5"/>
  <c r="AG449" i="5"/>
  <c r="U449" i="5"/>
  <c r="I449" i="5"/>
  <c r="AD448" i="5"/>
  <c r="R448" i="5"/>
  <c r="F448" i="5"/>
  <c r="AA447" i="5"/>
  <c r="O447" i="5"/>
  <c r="AJ446" i="5"/>
  <c r="X446" i="5"/>
  <c r="L446" i="5"/>
  <c r="AG445" i="5"/>
  <c r="U445" i="5"/>
  <c r="I445" i="5"/>
  <c r="AD444" i="5"/>
  <c r="R444" i="5"/>
  <c r="F444" i="5"/>
  <c r="AA443" i="5"/>
  <c r="O443" i="5"/>
  <c r="AJ442" i="5"/>
  <c r="X442" i="5"/>
  <c r="L442" i="5"/>
  <c r="AG441" i="5"/>
  <c r="U441" i="5"/>
  <c r="I441" i="5"/>
  <c r="AD440" i="5"/>
  <c r="R440" i="5"/>
  <c r="F440" i="5"/>
  <c r="AA439" i="5"/>
  <c r="O439" i="5"/>
  <c r="AJ438" i="5"/>
  <c r="X438" i="5"/>
  <c r="L438" i="5"/>
  <c r="AG417" i="5"/>
  <c r="U417" i="5"/>
  <c r="I417" i="5"/>
  <c r="AD416" i="5"/>
  <c r="R416" i="5"/>
  <c r="F416" i="5"/>
  <c r="AA415" i="5"/>
  <c r="O415" i="5"/>
  <c r="AJ414" i="5"/>
  <c r="X414" i="5"/>
  <c r="L414" i="5"/>
  <c r="AG413" i="5"/>
  <c r="U413" i="5"/>
  <c r="I413" i="5"/>
  <c r="AD412" i="5"/>
  <c r="R412" i="5"/>
  <c r="F412" i="5"/>
  <c r="AA411" i="5"/>
  <c r="O411" i="5"/>
  <c r="AJ410" i="5"/>
  <c r="X410" i="5"/>
  <c r="L410" i="5"/>
  <c r="AG409" i="5"/>
  <c r="U409" i="5"/>
  <c r="I409" i="5"/>
  <c r="AD408" i="5"/>
  <c r="R408" i="5"/>
  <c r="F408" i="5"/>
  <c r="AA407" i="5"/>
  <c r="O407" i="5"/>
  <c r="AJ406" i="5"/>
  <c r="X406" i="5"/>
  <c r="L406" i="5"/>
  <c r="AG405" i="5"/>
  <c r="U405" i="5"/>
  <c r="I405" i="5"/>
  <c r="AD404" i="5"/>
  <c r="R404" i="5"/>
  <c r="F404" i="5"/>
  <c r="AA403" i="5"/>
  <c r="O403" i="5"/>
  <c r="AJ402" i="5"/>
  <c r="X402" i="5"/>
  <c r="L402" i="5"/>
  <c r="AG401" i="5"/>
  <c r="N412" i="5"/>
  <c r="N411" i="5"/>
  <c r="W410" i="5"/>
  <c r="AF409" i="5"/>
  <c r="L409" i="5"/>
  <c r="AA408" i="5"/>
  <c r="L408" i="5"/>
  <c r="AD407" i="5"/>
  <c r="L407" i="5"/>
  <c r="AD406" i="5"/>
  <c r="O406" i="5"/>
  <c r="AD405" i="5"/>
  <c r="O405" i="5"/>
  <c r="AG404" i="5"/>
  <c r="O404" i="5"/>
  <c r="AG403" i="5"/>
  <c r="R403" i="5"/>
  <c r="AG402" i="5"/>
  <c r="R402" i="5"/>
  <c r="AJ401" i="5"/>
  <c r="T401" i="5"/>
  <c r="H401" i="5"/>
  <c r="AC400" i="5"/>
  <c r="Q400" i="5"/>
  <c r="E400" i="5"/>
  <c r="Z399" i="5"/>
  <c r="N399" i="5"/>
  <c r="AI398" i="5"/>
  <c r="W398" i="5"/>
  <c r="K398" i="5"/>
  <c r="AF397" i="5"/>
  <c r="T397" i="5"/>
  <c r="H397" i="5"/>
  <c r="AC396" i="5"/>
  <c r="Q396" i="5"/>
  <c r="E396" i="5"/>
  <c r="Z395" i="5"/>
  <c r="N395" i="5"/>
  <c r="AI394" i="5"/>
  <c r="W394" i="5"/>
  <c r="K394" i="5"/>
  <c r="AF393" i="5"/>
  <c r="T393" i="5"/>
  <c r="H393" i="5"/>
  <c r="AC392" i="5"/>
  <c r="Q392" i="5"/>
  <c r="E392" i="5"/>
  <c r="Z391" i="5"/>
  <c r="N391" i="5"/>
  <c r="AI390" i="5"/>
  <c r="W390" i="5"/>
  <c r="K390" i="5"/>
  <c r="AF389" i="5"/>
  <c r="T389" i="5"/>
  <c r="H389" i="5"/>
  <c r="AC388" i="5"/>
  <c r="Q388" i="5"/>
  <c r="E388" i="5"/>
  <c r="Z387" i="5"/>
  <c r="N387" i="5"/>
  <c r="AI386" i="5"/>
  <c r="W386" i="5"/>
  <c r="K386" i="5"/>
  <c r="AF385" i="5"/>
  <c r="T385" i="5"/>
  <c r="H385" i="5"/>
  <c r="AC365" i="5"/>
  <c r="Q365" i="5"/>
  <c r="E365" i="5"/>
  <c r="Z364" i="5"/>
  <c r="N364" i="5"/>
  <c r="AI363" i="5"/>
  <c r="W363" i="5"/>
  <c r="K363" i="5"/>
  <c r="AF362" i="5"/>
  <c r="T362" i="5"/>
  <c r="H362" i="5"/>
  <c r="AC361" i="5"/>
  <c r="Q361" i="5"/>
  <c r="E361" i="5"/>
  <c r="Z360" i="5"/>
  <c r="N360" i="5"/>
  <c r="AI359" i="5"/>
  <c r="W359" i="5"/>
  <c r="K359" i="5"/>
  <c r="AF358" i="5"/>
  <c r="T358" i="5"/>
  <c r="H358" i="5"/>
  <c r="AC357" i="5"/>
  <c r="L412" i="5"/>
  <c r="K411" i="5"/>
  <c r="T410" i="5"/>
  <c r="AC409" i="5"/>
  <c r="H409" i="5"/>
  <c r="Z408" i="5"/>
  <c r="K408" i="5"/>
  <c r="Z407" i="5"/>
  <c r="K407" i="5"/>
  <c r="AC406" i="5"/>
  <c r="K406" i="5"/>
  <c r="AC405" i="5"/>
  <c r="N405" i="5"/>
  <c r="AC404" i="5"/>
  <c r="N404" i="5"/>
  <c r="AF403" i="5"/>
  <c r="N403" i="5"/>
  <c r="AF402" i="5"/>
  <c r="Q402" i="5"/>
  <c r="AF401" i="5"/>
  <c r="R401" i="5"/>
  <c r="F401" i="5"/>
  <c r="AA400" i="5"/>
  <c r="O400" i="5"/>
  <c r="AJ399" i="5"/>
  <c r="X399" i="5"/>
  <c r="L399" i="5"/>
  <c r="AG398" i="5"/>
  <c r="U398" i="5"/>
  <c r="I398" i="5"/>
  <c r="AD397" i="5"/>
  <c r="R397" i="5"/>
  <c r="F397" i="5"/>
  <c r="AA396" i="5"/>
  <c r="O396" i="5"/>
  <c r="AJ395" i="5"/>
  <c r="X395" i="5"/>
  <c r="L395" i="5"/>
  <c r="AG394" i="5"/>
  <c r="U394" i="5"/>
  <c r="I394" i="5"/>
  <c r="AD393" i="5"/>
  <c r="R393" i="5"/>
  <c r="F393" i="5"/>
  <c r="AA392" i="5"/>
  <c r="O392" i="5"/>
  <c r="AJ391" i="5"/>
  <c r="X391" i="5"/>
  <c r="L391" i="5"/>
  <c r="AG390" i="5"/>
  <c r="U390" i="5"/>
  <c r="I390" i="5"/>
  <c r="AD389" i="5"/>
  <c r="R389" i="5"/>
  <c r="F389" i="5"/>
  <c r="AA388" i="5"/>
  <c r="O388" i="5"/>
  <c r="AJ387" i="5"/>
  <c r="X387" i="5"/>
  <c r="L387" i="5"/>
  <c r="AG386" i="5"/>
  <c r="U386" i="5"/>
  <c r="I386" i="5"/>
  <c r="AD385" i="5"/>
  <c r="R385" i="5"/>
  <c r="F385" i="5"/>
  <c r="AA365" i="5"/>
  <c r="O365" i="5"/>
  <c r="AJ364" i="5"/>
  <c r="X364" i="5"/>
  <c r="L364" i="5"/>
  <c r="AG363" i="5"/>
  <c r="U363" i="5"/>
  <c r="I363" i="5"/>
  <c r="AD362" i="5"/>
  <c r="R362" i="5"/>
  <c r="F362" i="5"/>
  <c r="AA361" i="5"/>
  <c r="O361" i="5"/>
  <c r="AI411" i="5"/>
  <c r="I411" i="5"/>
  <c r="R410" i="5"/>
  <c r="AA409" i="5"/>
  <c r="F409" i="5"/>
  <c r="X408" i="5"/>
  <c r="I408" i="5"/>
  <c r="X407" i="5"/>
  <c r="I407" i="5"/>
  <c r="AA406" i="5"/>
  <c r="I406" i="5"/>
  <c r="AA405" i="5"/>
  <c r="L405" i="5"/>
  <c r="AA404" i="5"/>
  <c r="L404" i="5"/>
  <c r="AD403" i="5"/>
  <c r="L403" i="5"/>
  <c r="AD402" i="5"/>
  <c r="O402" i="5"/>
  <c r="AD401" i="5"/>
  <c r="Q401" i="5"/>
  <c r="E401" i="5"/>
  <c r="Z400" i="5"/>
  <c r="N400" i="5"/>
  <c r="AI399" i="5"/>
  <c r="W399" i="5"/>
  <c r="K399" i="5"/>
  <c r="AF398" i="5"/>
  <c r="T398" i="5"/>
  <c r="H398" i="5"/>
  <c r="AC397" i="5"/>
  <c r="Q397" i="5"/>
  <c r="E397" i="5"/>
  <c r="Z396" i="5"/>
  <c r="N396" i="5"/>
  <c r="AI395" i="5"/>
  <c r="W395" i="5"/>
  <c r="K395" i="5"/>
  <c r="AF394" i="5"/>
  <c r="T394" i="5"/>
  <c r="H394" i="5"/>
  <c r="AC393" i="5"/>
  <c r="Q393" i="5"/>
  <c r="E393" i="5"/>
  <c r="Z392" i="5"/>
  <c r="N392" i="5"/>
  <c r="AI391" i="5"/>
  <c r="W391" i="5"/>
  <c r="K391" i="5"/>
  <c r="AF390" i="5"/>
  <c r="T390" i="5"/>
  <c r="H390" i="5"/>
  <c r="AC389" i="5"/>
  <c r="Q389" i="5"/>
  <c r="E389" i="5"/>
  <c r="Z388" i="5"/>
  <c r="N388" i="5"/>
  <c r="AI387" i="5"/>
  <c r="W387" i="5"/>
  <c r="K387" i="5"/>
  <c r="AF386" i="5"/>
  <c r="T386" i="5"/>
  <c r="H386" i="5"/>
  <c r="AC385" i="5"/>
  <c r="Q385" i="5"/>
  <c r="E385" i="5"/>
  <c r="Z365" i="5"/>
  <c r="N365" i="5"/>
  <c r="AI364" i="5"/>
  <c r="W364" i="5"/>
  <c r="K364" i="5"/>
  <c r="AF363" i="5"/>
  <c r="T363" i="5"/>
  <c r="H363" i="5"/>
  <c r="AC362" i="5"/>
  <c r="Q362" i="5"/>
  <c r="E362" i="5"/>
  <c r="Z361" i="5"/>
  <c r="N361" i="5"/>
  <c r="AI360" i="5"/>
  <c r="W360" i="5"/>
  <c r="K360" i="5"/>
  <c r="AF359" i="5"/>
  <c r="T359" i="5"/>
  <c r="H359" i="5"/>
  <c r="AC358" i="5"/>
  <c r="AG411" i="5"/>
  <c r="H411" i="5"/>
  <c r="Q410" i="5"/>
  <c r="Z409" i="5"/>
  <c r="E409" i="5"/>
  <c r="W408" i="5"/>
  <c r="E408" i="5"/>
  <c r="W407" i="5"/>
  <c r="H407" i="5"/>
  <c r="W406" i="5"/>
  <c r="H406" i="5"/>
  <c r="Z405" i="5"/>
  <c r="H405" i="5"/>
  <c r="Z404" i="5"/>
  <c r="K404" i="5"/>
  <c r="Z403" i="5"/>
  <c r="K403" i="5"/>
  <c r="AC402" i="5"/>
  <c r="K402" i="5"/>
  <c r="AC401" i="5"/>
  <c r="O401" i="5"/>
  <c r="AJ400" i="5"/>
  <c r="X400" i="5"/>
  <c r="L400" i="5"/>
  <c r="AG399" i="5"/>
  <c r="U399" i="5"/>
  <c r="I399" i="5"/>
  <c r="AD398" i="5"/>
  <c r="R398" i="5"/>
  <c r="F398" i="5"/>
  <c r="AA397" i="5"/>
  <c r="O397" i="5"/>
  <c r="AJ396" i="5"/>
  <c r="X396" i="5"/>
  <c r="L396" i="5"/>
  <c r="AG395" i="5"/>
  <c r="U395" i="5"/>
  <c r="I395" i="5"/>
  <c r="AD394" i="5"/>
  <c r="R394" i="5"/>
  <c r="F394" i="5"/>
  <c r="AA393" i="5"/>
  <c r="O393" i="5"/>
  <c r="AJ392" i="5"/>
  <c r="X392" i="5"/>
  <c r="L392" i="5"/>
  <c r="AG391" i="5"/>
  <c r="U391" i="5"/>
  <c r="I391" i="5"/>
  <c r="AD390" i="5"/>
  <c r="R390" i="5"/>
  <c r="F390" i="5"/>
  <c r="AA389" i="5"/>
  <c r="O389" i="5"/>
  <c r="AJ388" i="5"/>
  <c r="X388" i="5"/>
  <c r="L388" i="5"/>
  <c r="AG387" i="5"/>
  <c r="U387" i="5"/>
  <c r="I387" i="5"/>
  <c r="AD386" i="5"/>
  <c r="R386" i="5"/>
  <c r="F386" i="5"/>
  <c r="AA385" i="5"/>
  <c r="O385" i="5"/>
  <c r="AJ365" i="5"/>
  <c r="X365" i="5"/>
  <c r="L365" i="5"/>
  <c r="AG364" i="5"/>
  <c r="U364" i="5"/>
  <c r="I364" i="5"/>
  <c r="AD363" i="5"/>
  <c r="R363" i="5"/>
  <c r="F363" i="5"/>
  <c r="AA362" i="5"/>
  <c r="O362" i="5"/>
  <c r="AJ361" i="5"/>
  <c r="X361" i="5"/>
  <c r="L361" i="5"/>
  <c r="AG360" i="5"/>
  <c r="U360" i="5"/>
  <c r="I360" i="5"/>
  <c r="AD359" i="5"/>
  <c r="R359" i="5"/>
  <c r="F359" i="5"/>
  <c r="AF411" i="5"/>
  <c r="AI410" i="5"/>
  <c r="K410" i="5"/>
  <c r="T409" i="5"/>
  <c r="AJ408" i="5"/>
  <c r="U408" i="5"/>
  <c r="AJ407" i="5"/>
  <c r="U407" i="5"/>
  <c r="F407" i="5"/>
  <c r="U406" i="5"/>
  <c r="F406" i="5"/>
  <c r="X405" i="5"/>
  <c r="F405" i="5"/>
  <c r="X404" i="5"/>
  <c r="I404" i="5"/>
  <c r="X403" i="5"/>
  <c r="I403" i="5"/>
  <c r="AA402" i="5"/>
  <c r="I402" i="5"/>
  <c r="AA401" i="5"/>
  <c r="N401" i="5"/>
  <c r="AI400" i="5"/>
  <c r="W400" i="5"/>
  <c r="K400" i="5"/>
  <c r="AF399" i="5"/>
  <c r="T399" i="5"/>
  <c r="H399" i="5"/>
  <c r="AC398" i="5"/>
  <c r="Q398" i="5"/>
  <c r="E398" i="5"/>
  <c r="Z397" i="5"/>
  <c r="N397" i="5"/>
  <c r="AI396" i="5"/>
  <c r="W396" i="5"/>
  <c r="K396" i="5"/>
  <c r="AF395" i="5"/>
  <c r="T395" i="5"/>
  <c r="H395" i="5"/>
  <c r="AC394" i="5"/>
  <c r="Q394" i="5"/>
  <c r="E394" i="5"/>
  <c r="Z393" i="5"/>
  <c r="N393" i="5"/>
  <c r="AI392" i="5"/>
  <c r="W392" i="5"/>
  <c r="K392" i="5"/>
  <c r="AF391" i="5"/>
  <c r="T391" i="5"/>
  <c r="H391" i="5"/>
  <c r="AC390" i="5"/>
  <c r="Q390" i="5"/>
  <c r="E390" i="5"/>
  <c r="Z389" i="5"/>
  <c r="N389" i="5"/>
  <c r="AI388" i="5"/>
  <c r="W388" i="5"/>
  <c r="K388" i="5"/>
  <c r="AF387" i="5"/>
  <c r="T387" i="5"/>
  <c r="H387" i="5"/>
  <c r="AC386" i="5"/>
  <c r="Q386" i="5"/>
  <c r="E386" i="5"/>
  <c r="Z385" i="5"/>
  <c r="N385" i="5"/>
  <c r="AI365" i="5"/>
  <c r="W365" i="5"/>
  <c r="K365" i="5"/>
  <c r="AF364" i="5"/>
  <c r="T364" i="5"/>
  <c r="H364" i="5"/>
  <c r="AC363" i="5"/>
  <c r="Q363" i="5"/>
  <c r="E363" i="5"/>
  <c r="Z362" i="5"/>
  <c r="N362" i="5"/>
  <c r="AI361" i="5"/>
  <c r="W361" i="5"/>
  <c r="K361" i="5"/>
  <c r="AF360" i="5"/>
  <c r="T360" i="5"/>
  <c r="H360" i="5"/>
  <c r="AC359" i="5"/>
  <c r="Q359" i="5"/>
  <c r="E359" i="5"/>
  <c r="Z358" i="5"/>
  <c r="N358" i="5"/>
  <c r="AI357" i="5"/>
  <c r="W411" i="5"/>
  <c r="AF410" i="5"/>
  <c r="H410" i="5"/>
  <c r="Q409" i="5"/>
  <c r="AI408" i="5"/>
  <c r="Q408" i="5"/>
  <c r="AI407" i="5"/>
  <c r="T407" i="5"/>
  <c r="AI406" i="5"/>
  <c r="T406" i="5"/>
  <c r="E406" i="5"/>
  <c r="T405" i="5"/>
  <c r="E405" i="5"/>
  <c r="W404" i="5"/>
  <c r="E404" i="5"/>
  <c r="W403" i="5"/>
  <c r="H403" i="5"/>
  <c r="W402" i="5"/>
  <c r="H402" i="5"/>
  <c r="Z401" i="5"/>
  <c r="L401" i="5"/>
  <c r="AG400" i="5"/>
  <c r="U400" i="5"/>
  <c r="I400" i="5"/>
  <c r="AD399" i="5"/>
  <c r="R399" i="5"/>
  <c r="F399" i="5"/>
  <c r="AA398" i="5"/>
  <c r="O398" i="5"/>
  <c r="AJ397" i="5"/>
  <c r="X397" i="5"/>
  <c r="L397" i="5"/>
  <c r="AG396" i="5"/>
  <c r="U396" i="5"/>
  <c r="I396" i="5"/>
  <c r="AD395" i="5"/>
  <c r="R395" i="5"/>
  <c r="F395" i="5"/>
  <c r="AA394" i="5"/>
  <c r="O394" i="5"/>
  <c r="AJ393" i="5"/>
  <c r="X393" i="5"/>
  <c r="L393" i="5"/>
  <c r="AG392" i="5"/>
  <c r="U392" i="5"/>
  <c r="I392" i="5"/>
  <c r="AD391" i="5"/>
  <c r="R391" i="5"/>
  <c r="F391" i="5"/>
  <c r="AA390" i="5"/>
  <c r="O390" i="5"/>
  <c r="AJ389" i="5"/>
  <c r="X389" i="5"/>
  <c r="L389" i="5"/>
  <c r="AG388" i="5"/>
  <c r="U388" i="5"/>
  <c r="I388" i="5"/>
  <c r="AD387" i="5"/>
  <c r="R387" i="5"/>
  <c r="F387" i="5"/>
  <c r="AA386" i="5"/>
  <c r="O386" i="5"/>
  <c r="AJ385" i="5"/>
  <c r="X385" i="5"/>
  <c r="L385" i="5"/>
  <c r="AG365" i="5"/>
  <c r="U365" i="5"/>
  <c r="I365" i="5"/>
  <c r="AD364" i="5"/>
  <c r="R364" i="5"/>
  <c r="F364" i="5"/>
  <c r="AA363" i="5"/>
  <c r="O363" i="5"/>
  <c r="AJ362" i="5"/>
  <c r="X362" i="5"/>
  <c r="L362" i="5"/>
  <c r="AG361" i="5"/>
  <c r="U361" i="5"/>
  <c r="I361" i="5"/>
  <c r="AD360" i="5"/>
  <c r="R360" i="5"/>
  <c r="F360" i="5"/>
  <c r="AA359" i="5"/>
  <c r="O359" i="5"/>
  <c r="AJ358" i="5"/>
  <c r="X358" i="5"/>
  <c r="L358" i="5"/>
  <c r="AG357" i="5"/>
  <c r="U357" i="5"/>
  <c r="I357" i="5"/>
  <c r="AD356" i="5"/>
  <c r="R356" i="5"/>
  <c r="F356" i="5"/>
  <c r="AA355" i="5"/>
  <c r="O355" i="5"/>
  <c r="AJ354" i="5"/>
  <c r="X354" i="5"/>
  <c r="L354" i="5"/>
  <c r="AG353" i="5"/>
  <c r="U353" i="5"/>
  <c r="I353" i="5"/>
  <c r="AD352" i="5"/>
  <c r="R352" i="5"/>
  <c r="F352" i="5"/>
  <c r="U411" i="5"/>
  <c r="AD410" i="5"/>
  <c r="F410" i="5"/>
  <c r="O409" i="5"/>
  <c r="AG408" i="5"/>
  <c r="O408" i="5"/>
  <c r="AG407" i="5"/>
  <c r="R407" i="5"/>
  <c r="AG406" i="5"/>
  <c r="R406" i="5"/>
  <c r="AJ405" i="5"/>
  <c r="R405" i="5"/>
  <c r="AJ404" i="5"/>
  <c r="U404" i="5"/>
  <c r="AJ403" i="5"/>
  <c r="U403" i="5"/>
  <c r="F403" i="5"/>
  <c r="U402" i="5"/>
  <c r="F402" i="5"/>
  <c r="X401" i="5"/>
  <c r="K401" i="5"/>
  <c r="AF400" i="5"/>
  <c r="T400" i="5"/>
  <c r="H400" i="5"/>
  <c r="AC399" i="5"/>
  <c r="Q399" i="5"/>
  <c r="E399" i="5"/>
  <c r="Z398" i="5"/>
  <c r="N398" i="5"/>
  <c r="AI397" i="5"/>
  <c r="W397" i="5"/>
  <c r="K397" i="5"/>
  <c r="AF396" i="5"/>
  <c r="T396" i="5"/>
  <c r="H396" i="5"/>
  <c r="AC395" i="5"/>
  <c r="Q395" i="5"/>
  <c r="E395" i="5"/>
  <c r="Z394" i="5"/>
  <c r="N394" i="5"/>
  <c r="AI393" i="5"/>
  <c r="W393" i="5"/>
  <c r="K393" i="5"/>
  <c r="AF392" i="5"/>
  <c r="T392" i="5"/>
  <c r="H392" i="5"/>
  <c r="AC391" i="5"/>
  <c r="Q391" i="5"/>
  <c r="E391" i="5"/>
  <c r="Z390" i="5"/>
  <c r="N390" i="5"/>
  <c r="AI389" i="5"/>
  <c r="W389" i="5"/>
  <c r="K389" i="5"/>
  <c r="AF388" i="5"/>
  <c r="T388" i="5"/>
  <c r="H388" i="5"/>
  <c r="AC387" i="5"/>
  <c r="Q387" i="5"/>
  <c r="E387" i="5"/>
  <c r="Z386" i="5"/>
  <c r="N386" i="5"/>
  <c r="AI385" i="5"/>
  <c r="W385" i="5"/>
  <c r="K385" i="5"/>
  <c r="AF365" i="5"/>
  <c r="T365" i="5"/>
  <c r="H365" i="5"/>
  <c r="AC364" i="5"/>
  <c r="Q364" i="5"/>
  <c r="E364" i="5"/>
  <c r="Z363" i="5"/>
  <c r="N363" i="5"/>
  <c r="AI362" i="5"/>
  <c r="W362" i="5"/>
  <c r="K362" i="5"/>
  <c r="AF361" i="5"/>
  <c r="T361" i="5"/>
  <c r="H361" i="5"/>
  <c r="AC360" i="5"/>
  <c r="Q360" i="5"/>
  <c r="E360" i="5"/>
  <c r="Z359" i="5"/>
  <c r="N359" i="5"/>
  <c r="AI358" i="5"/>
  <c r="W358" i="5"/>
  <c r="K358" i="5"/>
  <c r="AF357" i="5"/>
  <c r="T357" i="5"/>
  <c r="H357" i="5"/>
  <c r="AC356" i="5"/>
  <c r="Q356" i="5"/>
  <c r="E356" i="5"/>
  <c r="Z355" i="5"/>
  <c r="N355" i="5"/>
  <c r="AI354" i="5"/>
  <c r="W354" i="5"/>
  <c r="K354" i="5"/>
  <c r="AF353" i="5"/>
  <c r="T353" i="5"/>
  <c r="H353" i="5"/>
  <c r="AC352" i="5"/>
  <c r="Q352" i="5"/>
  <c r="E352" i="5"/>
  <c r="Z351" i="5"/>
  <c r="N351" i="5"/>
  <c r="AI350" i="5"/>
  <c r="T411" i="5"/>
  <c r="AC410" i="5"/>
  <c r="E410" i="5"/>
  <c r="N409" i="5"/>
  <c r="AC408" i="5"/>
  <c r="N408" i="5"/>
  <c r="AF407" i="5"/>
  <c r="N407" i="5"/>
  <c r="AF406" i="5"/>
  <c r="Q406" i="5"/>
  <c r="AF405" i="5"/>
  <c r="Q405" i="5"/>
  <c r="AI404" i="5"/>
  <c r="Q404" i="5"/>
  <c r="AI403" i="5"/>
  <c r="T403" i="5"/>
  <c r="AI402" i="5"/>
  <c r="T402" i="5"/>
  <c r="E402" i="5"/>
  <c r="U401" i="5"/>
  <c r="I401" i="5"/>
  <c r="AD400" i="5"/>
  <c r="R400" i="5"/>
  <c r="F400" i="5"/>
  <c r="AA399" i="5"/>
  <c r="O399" i="5"/>
  <c r="AJ398" i="5"/>
  <c r="X398" i="5"/>
  <c r="L398" i="5"/>
  <c r="AG397" i="5"/>
  <c r="U397" i="5"/>
  <c r="I397" i="5"/>
  <c r="AD396" i="5"/>
  <c r="R396" i="5"/>
  <c r="F396" i="5"/>
  <c r="AA395" i="5"/>
  <c r="O395" i="5"/>
  <c r="AJ394" i="5"/>
  <c r="X394" i="5"/>
  <c r="L394" i="5"/>
  <c r="AG393" i="5"/>
  <c r="U393" i="5"/>
  <c r="I393" i="5"/>
  <c r="AD392" i="5"/>
  <c r="R392" i="5"/>
  <c r="F392" i="5"/>
  <c r="AA391" i="5"/>
  <c r="O391" i="5"/>
  <c r="AJ390" i="5"/>
  <c r="X390" i="5"/>
  <c r="L390" i="5"/>
  <c r="AG389" i="5"/>
  <c r="U389" i="5"/>
  <c r="I389" i="5"/>
  <c r="AD388" i="5"/>
  <c r="R388" i="5"/>
  <c r="F388" i="5"/>
  <c r="AA387" i="5"/>
  <c r="O387" i="5"/>
  <c r="AJ386" i="5"/>
  <c r="X386" i="5"/>
  <c r="L386" i="5"/>
  <c r="AG385" i="5"/>
  <c r="U385" i="5"/>
  <c r="I385" i="5"/>
  <c r="AD365" i="5"/>
  <c r="R365" i="5"/>
  <c r="F365" i="5"/>
  <c r="AA364" i="5"/>
  <c r="O364" i="5"/>
  <c r="AJ363" i="5"/>
  <c r="X363" i="5"/>
  <c r="L363" i="5"/>
  <c r="AG362" i="5"/>
  <c r="U362" i="5"/>
  <c r="I362" i="5"/>
  <c r="AD361" i="5"/>
  <c r="R361" i="5"/>
  <c r="F361" i="5"/>
  <c r="AA360" i="5"/>
  <c r="O360" i="5"/>
  <c r="AJ359" i="5"/>
  <c r="X359" i="5"/>
  <c r="L359" i="5"/>
  <c r="AG358" i="5"/>
  <c r="U358" i="5"/>
  <c r="I358" i="5"/>
  <c r="AD357" i="5"/>
  <c r="R357" i="5"/>
  <c r="F357" i="5"/>
  <c r="AA356" i="5"/>
  <c r="O356" i="5"/>
  <c r="AJ355" i="5"/>
  <c r="X355" i="5"/>
  <c r="L355" i="5"/>
  <c r="AG354" i="5"/>
  <c r="U354" i="5"/>
  <c r="I354" i="5"/>
  <c r="AD353" i="5"/>
  <c r="R353" i="5"/>
  <c r="F353" i="5"/>
  <c r="AA352" i="5"/>
  <c r="O352" i="5"/>
  <c r="AJ351" i="5"/>
  <c r="X351" i="5"/>
  <c r="L351" i="5"/>
  <c r="AJ360" i="5"/>
  <c r="R358" i="5"/>
  <c r="X357" i="5"/>
  <c r="AJ356" i="5"/>
  <c r="T356" i="5"/>
  <c r="AF355" i="5"/>
  <c r="K355" i="5"/>
  <c r="AA354" i="5"/>
  <c r="F354" i="5"/>
  <c r="W353" i="5"/>
  <c r="AI352" i="5"/>
  <c r="N352" i="5"/>
  <c r="AD351" i="5"/>
  <c r="O351" i="5"/>
  <c r="AF350" i="5"/>
  <c r="T350" i="5"/>
  <c r="H350" i="5"/>
  <c r="AC349" i="5"/>
  <c r="Q349" i="5"/>
  <c r="E349" i="5"/>
  <c r="Z348" i="5"/>
  <c r="N348" i="5"/>
  <c r="AI347" i="5"/>
  <c r="W347" i="5"/>
  <c r="K347" i="5"/>
  <c r="AF346" i="5"/>
  <c r="T346" i="5"/>
  <c r="H346" i="5"/>
  <c r="AC345" i="5"/>
  <c r="Q345" i="5"/>
  <c r="E345" i="5"/>
  <c r="Z344" i="5"/>
  <c r="N344" i="5"/>
  <c r="AI343" i="5"/>
  <c r="W343" i="5"/>
  <c r="K343" i="5"/>
  <c r="AF342" i="5"/>
  <c r="T342" i="5"/>
  <c r="H342" i="5"/>
  <c r="AC341" i="5"/>
  <c r="Q341" i="5"/>
  <c r="E341" i="5"/>
  <c r="Z340" i="5"/>
  <c r="N340" i="5"/>
  <c r="AI339" i="5"/>
  <c r="W339" i="5"/>
  <c r="K339" i="5"/>
  <c r="AF338" i="5"/>
  <c r="T338" i="5"/>
  <c r="H338" i="5"/>
  <c r="AC337" i="5"/>
  <c r="Q337" i="5"/>
  <c r="E337" i="5"/>
  <c r="Z336" i="5"/>
  <c r="N336" i="5"/>
  <c r="AI335" i="5"/>
  <c r="W335" i="5"/>
  <c r="K335" i="5"/>
  <c r="AF334" i="5"/>
  <c r="T334" i="5"/>
  <c r="H334" i="5"/>
  <c r="AC333" i="5"/>
  <c r="Q333" i="5"/>
  <c r="E333" i="5"/>
  <c r="Z310" i="5"/>
  <c r="N310" i="5"/>
  <c r="AI309" i="5"/>
  <c r="W309" i="5"/>
  <c r="K309" i="5"/>
  <c r="AF308" i="5"/>
  <c r="T308" i="5"/>
  <c r="H308" i="5"/>
  <c r="AC307" i="5"/>
  <c r="Q307" i="5"/>
  <c r="E307" i="5"/>
  <c r="Z306" i="5"/>
  <c r="N306" i="5"/>
  <c r="AI305" i="5"/>
  <c r="W305" i="5"/>
  <c r="K305" i="5"/>
  <c r="AF304" i="5"/>
  <c r="T304" i="5"/>
  <c r="H304" i="5"/>
  <c r="AC303" i="5"/>
  <c r="Q303" i="5"/>
  <c r="E303" i="5"/>
  <c r="Z302" i="5"/>
  <c r="N302" i="5"/>
  <c r="AI301" i="5"/>
  <c r="W301" i="5"/>
  <c r="K301" i="5"/>
  <c r="AF300" i="5"/>
  <c r="T300" i="5"/>
  <c r="H300" i="5"/>
  <c r="AC299" i="5"/>
  <c r="Q299" i="5"/>
  <c r="E299" i="5"/>
  <c r="Z298" i="5"/>
  <c r="N298" i="5"/>
  <c r="AI297" i="5"/>
  <c r="W297" i="5"/>
  <c r="K297" i="5"/>
  <c r="AF296" i="5"/>
  <c r="T296" i="5"/>
  <c r="H296" i="5"/>
  <c r="AC295" i="5"/>
  <c r="Q295" i="5"/>
  <c r="E295" i="5"/>
  <c r="Z294" i="5"/>
  <c r="N294" i="5"/>
  <c r="AI293" i="5"/>
  <c r="W293" i="5"/>
  <c r="K293" i="5"/>
  <c r="AF292" i="5"/>
  <c r="T292" i="5"/>
  <c r="H292" i="5"/>
  <c r="AC291" i="5"/>
  <c r="Q291" i="5"/>
  <c r="E291" i="5"/>
  <c r="Z290" i="5"/>
  <c r="N290" i="5"/>
  <c r="AI289" i="5"/>
  <c r="W289" i="5"/>
  <c r="K289" i="5"/>
  <c r="AF288" i="5"/>
  <c r="T288" i="5"/>
  <c r="H288" i="5"/>
  <c r="AC287" i="5"/>
  <c r="Q287" i="5"/>
  <c r="E287" i="5"/>
  <c r="Z286" i="5"/>
  <c r="N286" i="5"/>
  <c r="AI285" i="5"/>
  <c r="W285" i="5"/>
  <c r="K285" i="5"/>
  <c r="AF284" i="5"/>
  <c r="T284" i="5"/>
  <c r="H284" i="5"/>
  <c r="AC283" i="5"/>
  <c r="Q283" i="5"/>
  <c r="E283" i="5"/>
  <c r="Z282" i="5"/>
  <c r="N282" i="5"/>
  <c r="AI281" i="5"/>
  <c r="W281" i="5"/>
  <c r="K281" i="5"/>
  <c r="AF280" i="5"/>
  <c r="T280" i="5"/>
  <c r="H280" i="5"/>
  <c r="AC279" i="5"/>
  <c r="Q279" i="5"/>
  <c r="E279" i="5"/>
  <c r="Z278" i="5"/>
  <c r="N278" i="5"/>
  <c r="AI258" i="5"/>
  <c r="W258" i="5"/>
  <c r="K258" i="5"/>
  <c r="AF257" i="5"/>
  <c r="T257" i="5"/>
  <c r="H257" i="5"/>
  <c r="AC256" i="5"/>
  <c r="Q256" i="5"/>
  <c r="E256" i="5"/>
  <c r="Z255" i="5"/>
  <c r="N255" i="5"/>
  <c r="AI254" i="5"/>
  <c r="W254" i="5"/>
  <c r="K254" i="5"/>
  <c r="AF253" i="5"/>
  <c r="T253" i="5"/>
  <c r="X360" i="5"/>
  <c r="Q358" i="5"/>
  <c r="W357" i="5"/>
  <c r="AI356" i="5"/>
  <c r="N356" i="5"/>
  <c r="AD355" i="5"/>
  <c r="I355" i="5"/>
  <c r="Z354" i="5"/>
  <c r="E354" i="5"/>
  <c r="Q353" i="5"/>
  <c r="AG352" i="5"/>
  <c r="L352" i="5"/>
  <c r="AC351" i="5"/>
  <c r="K351" i="5"/>
  <c r="AD350" i="5"/>
  <c r="R350" i="5"/>
  <c r="F350" i="5"/>
  <c r="AA349" i="5"/>
  <c r="O349" i="5"/>
  <c r="AJ348" i="5"/>
  <c r="X348" i="5"/>
  <c r="L348" i="5"/>
  <c r="AG347" i="5"/>
  <c r="U347" i="5"/>
  <c r="I347" i="5"/>
  <c r="AD346" i="5"/>
  <c r="R346" i="5"/>
  <c r="F346" i="5"/>
  <c r="AA345" i="5"/>
  <c r="O345" i="5"/>
  <c r="AJ344" i="5"/>
  <c r="X344" i="5"/>
  <c r="L344" i="5"/>
  <c r="AG343" i="5"/>
  <c r="U343" i="5"/>
  <c r="I343" i="5"/>
  <c r="AD342" i="5"/>
  <c r="R342" i="5"/>
  <c r="F342" i="5"/>
  <c r="AA341" i="5"/>
  <c r="O341" i="5"/>
  <c r="AJ340" i="5"/>
  <c r="X340" i="5"/>
  <c r="L340" i="5"/>
  <c r="AG339" i="5"/>
  <c r="U339" i="5"/>
  <c r="I339" i="5"/>
  <c r="AD338" i="5"/>
  <c r="R338" i="5"/>
  <c r="F338" i="5"/>
  <c r="AA337" i="5"/>
  <c r="O337" i="5"/>
  <c r="AJ336" i="5"/>
  <c r="X336" i="5"/>
  <c r="L336" i="5"/>
  <c r="AG335" i="5"/>
  <c r="U335" i="5"/>
  <c r="I335" i="5"/>
  <c r="AD334" i="5"/>
  <c r="R334" i="5"/>
  <c r="F334" i="5"/>
  <c r="AA333" i="5"/>
  <c r="O333" i="5"/>
  <c r="AJ310" i="5"/>
  <c r="X310" i="5"/>
  <c r="L310" i="5"/>
  <c r="AG309" i="5"/>
  <c r="U309" i="5"/>
  <c r="I309" i="5"/>
  <c r="AD308" i="5"/>
  <c r="R308" i="5"/>
  <c r="F308" i="5"/>
  <c r="AA307" i="5"/>
  <c r="O307" i="5"/>
  <c r="AJ306" i="5"/>
  <c r="X306" i="5"/>
  <c r="L306" i="5"/>
  <c r="AG305" i="5"/>
  <c r="U305" i="5"/>
  <c r="I305" i="5"/>
  <c r="AD304" i="5"/>
  <c r="R304" i="5"/>
  <c r="F304" i="5"/>
  <c r="AA303" i="5"/>
  <c r="O303" i="5"/>
  <c r="AJ302" i="5"/>
  <c r="X302" i="5"/>
  <c r="L302" i="5"/>
  <c r="AG301" i="5"/>
  <c r="U301" i="5"/>
  <c r="I301" i="5"/>
  <c r="AD300" i="5"/>
  <c r="R300" i="5"/>
  <c r="F300" i="5"/>
  <c r="AA299" i="5"/>
  <c r="O299" i="5"/>
  <c r="AJ298" i="5"/>
  <c r="X298" i="5"/>
  <c r="L298" i="5"/>
  <c r="AG297" i="5"/>
  <c r="U297" i="5"/>
  <c r="I297" i="5"/>
  <c r="AD296" i="5"/>
  <c r="R296" i="5"/>
  <c r="F296" i="5"/>
  <c r="AA295" i="5"/>
  <c r="O295" i="5"/>
  <c r="AJ294" i="5"/>
  <c r="X294" i="5"/>
  <c r="L294" i="5"/>
  <c r="AG293" i="5"/>
  <c r="U293" i="5"/>
  <c r="I293" i="5"/>
  <c r="AD292" i="5"/>
  <c r="R292" i="5"/>
  <c r="F292" i="5"/>
  <c r="AA291" i="5"/>
  <c r="O291" i="5"/>
  <c r="AJ290" i="5"/>
  <c r="X290" i="5"/>
  <c r="L290" i="5"/>
  <c r="AG289" i="5"/>
  <c r="U289" i="5"/>
  <c r="I289" i="5"/>
  <c r="AD288" i="5"/>
  <c r="R288" i="5"/>
  <c r="F288" i="5"/>
  <c r="AA287" i="5"/>
  <c r="O287" i="5"/>
  <c r="AJ286" i="5"/>
  <c r="X286" i="5"/>
  <c r="L286" i="5"/>
  <c r="AG285" i="5"/>
  <c r="U285" i="5"/>
  <c r="I285" i="5"/>
  <c r="AD284" i="5"/>
  <c r="R284" i="5"/>
  <c r="F284" i="5"/>
  <c r="AA283" i="5"/>
  <c r="O283" i="5"/>
  <c r="AJ282" i="5"/>
  <c r="X282" i="5"/>
  <c r="L282" i="5"/>
  <c r="AG281" i="5"/>
  <c r="U281" i="5"/>
  <c r="I281" i="5"/>
  <c r="AD280" i="5"/>
  <c r="R280" i="5"/>
  <c r="F280" i="5"/>
  <c r="AA279" i="5"/>
  <c r="O279" i="5"/>
  <c r="AJ278" i="5"/>
  <c r="X278" i="5"/>
  <c r="L278" i="5"/>
  <c r="AG258" i="5"/>
  <c r="U258" i="5"/>
  <c r="I258" i="5"/>
  <c r="AD257" i="5"/>
  <c r="R257" i="5"/>
  <c r="F257" i="5"/>
  <c r="AA256" i="5"/>
  <c r="O256" i="5"/>
  <c r="AJ255" i="5"/>
  <c r="X255" i="5"/>
  <c r="L255" i="5"/>
  <c r="AG254" i="5"/>
  <c r="U254" i="5"/>
  <c r="I254" i="5"/>
  <c r="AD253" i="5"/>
  <c r="R253" i="5"/>
  <c r="L360" i="5"/>
  <c r="O358" i="5"/>
  <c r="Q357" i="5"/>
  <c r="AG356" i="5"/>
  <c r="L356" i="5"/>
  <c r="AC355" i="5"/>
  <c r="H355" i="5"/>
  <c r="T354" i="5"/>
  <c r="AJ353" i="5"/>
  <c r="O353" i="5"/>
  <c r="AF352" i="5"/>
  <c r="K352" i="5"/>
  <c r="AA351" i="5"/>
  <c r="I351" i="5"/>
  <c r="AC350" i="5"/>
  <c r="Q350" i="5"/>
  <c r="E350" i="5"/>
  <c r="Z349" i="5"/>
  <c r="N349" i="5"/>
  <c r="AI348" i="5"/>
  <c r="W348" i="5"/>
  <c r="K348" i="5"/>
  <c r="AF347" i="5"/>
  <c r="T347" i="5"/>
  <c r="H347" i="5"/>
  <c r="AC346" i="5"/>
  <c r="Q346" i="5"/>
  <c r="E346" i="5"/>
  <c r="Z345" i="5"/>
  <c r="N345" i="5"/>
  <c r="AI344" i="5"/>
  <c r="W344" i="5"/>
  <c r="K344" i="5"/>
  <c r="AF343" i="5"/>
  <c r="T343" i="5"/>
  <c r="H343" i="5"/>
  <c r="AC342" i="5"/>
  <c r="Q342" i="5"/>
  <c r="E342" i="5"/>
  <c r="Z341" i="5"/>
  <c r="N341" i="5"/>
  <c r="AI340" i="5"/>
  <c r="W340" i="5"/>
  <c r="K340" i="5"/>
  <c r="AF339" i="5"/>
  <c r="T339" i="5"/>
  <c r="H339" i="5"/>
  <c r="AC338" i="5"/>
  <c r="Q338" i="5"/>
  <c r="E338" i="5"/>
  <c r="Z337" i="5"/>
  <c r="N337" i="5"/>
  <c r="AI336" i="5"/>
  <c r="W336" i="5"/>
  <c r="K336" i="5"/>
  <c r="AF335" i="5"/>
  <c r="T335" i="5"/>
  <c r="H335" i="5"/>
  <c r="AC334" i="5"/>
  <c r="Q334" i="5"/>
  <c r="E334" i="5"/>
  <c r="Z333" i="5"/>
  <c r="N333" i="5"/>
  <c r="AI310" i="5"/>
  <c r="W310" i="5"/>
  <c r="K310" i="5"/>
  <c r="AF309" i="5"/>
  <c r="T309" i="5"/>
  <c r="H309" i="5"/>
  <c r="AC308" i="5"/>
  <c r="Q308" i="5"/>
  <c r="E308" i="5"/>
  <c r="Z307" i="5"/>
  <c r="N307" i="5"/>
  <c r="AI306" i="5"/>
  <c r="W306" i="5"/>
  <c r="K306" i="5"/>
  <c r="AF305" i="5"/>
  <c r="T305" i="5"/>
  <c r="H305" i="5"/>
  <c r="AC304" i="5"/>
  <c r="Q304" i="5"/>
  <c r="E304" i="5"/>
  <c r="Z303" i="5"/>
  <c r="N303" i="5"/>
  <c r="AI302" i="5"/>
  <c r="W302" i="5"/>
  <c r="K302" i="5"/>
  <c r="AF301" i="5"/>
  <c r="T301" i="5"/>
  <c r="H301" i="5"/>
  <c r="AC300" i="5"/>
  <c r="Q300" i="5"/>
  <c r="E300" i="5"/>
  <c r="Z299" i="5"/>
  <c r="N299" i="5"/>
  <c r="AI298" i="5"/>
  <c r="W298" i="5"/>
  <c r="K298" i="5"/>
  <c r="AF297" i="5"/>
  <c r="T297" i="5"/>
  <c r="H297" i="5"/>
  <c r="AC296" i="5"/>
  <c r="Q296" i="5"/>
  <c r="E296" i="5"/>
  <c r="Z295" i="5"/>
  <c r="N295" i="5"/>
  <c r="AI294" i="5"/>
  <c r="W294" i="5"/>
  <c r="K294" i="5"/>
  <c r="AF293" i="5"/>
  <c r="T293" i="5"/>
  <c r="H293" i="5"/>
  <c r="AC292" i="5"/>
  <c r="Q292" i="5"/>
  <c r="E292" i="5"/>
  <c r="Z291" i="5"/>
  <c r="N291" i="5"/>
  <c r="AI290" i="5"/>
  <c r="W290" i="5"/>
  <c r="K290" i="5"/>
  <c r="AF289" i="5"/>
  <c r="T289" i="5"/>
  <c r="H289" i="5"/>
  <c r="AC288" i="5"/>
  <c r="Q288" i="5"/>
  <c r="E288" i="5"/>
  <c r="Z287" i="5"/>
  <c r="N287" i="5"/>
  <c r="AI286" i="5"/>
  <c r="W286" i="5"/>
  <c r="K286" i="5"/>
  <c r="AF285" i="5"/>
  <c r="T285" i="5"/>
  <c r="H285" i="5"/>
  <c r="AC284" i="5"/>
  <c r="Q284" i="5"/>
  <c r="E284" i="5"/>
  <c r="Z283" i="5"/>
  <c r="N283" i="5"/>
  <c r="AI282" i="5"/>
  <c r="W282" i="5"/>
  <c r="K282" i="5"/>
  <c r="AF281" i="5"/>
  <c r="T281" i="5"/>
  <c r="H281" i="5"/>
  <c r="AC280" i="5"/>
  <c r="Q280" i="5"/>
  <c r="E280" i="5"/>
  <c r="Z279" i="5"/>
  <c r="N279" i="5"/>
  <c r="AI278" i="5"/>
  <c r="W278" i="5"/>
  <c r="K278" i="5"/>
  <c r="AF258" i="5"/>
  <c r="T258" i="5"/>
  <c r="H258" i="5"/>
  <c r="AC257" i="5"/>
  <c r="Q257" i="5"/>
  <c r="E257" i="5"/>
  <c r="Z256" i="5"/>
  <c r="N256" i="5"/>
  <c r="AI255" i="5"/>
  <c r="W255" i="5"/>
  <c r="K255" i="5"/>
  <c r="AF254" i="5"/>
  <c r="T254" i="5"/>
  <c r="H254" i="5"/>
  <c r="AC253" i="5"/>
  <c r="Q253" i="5"/>
  <c r="AG359" i="5"/>
  <c r="F358" i="5"/>
  <c r="O357" i="5"/>
  <c r="AF356" i="5"/>
  <c r="K356" i="5"/>
  <c r="W355" i="5"/>
  <c r="F355" i="5"/>
  <c r="R354" i="5"/>
  <c r="AI353" i="5"/>
  <c r="N353" i="5"/>
  <c r="Z352" i="5"/>
  <c r="I352" i="5"/>
  <c r="W351" i="5"/>
  <c r="H351" i="5"/>
  <c r="AA350" i="5"/>
  <c r="O350" i="5"/>
  <c r="AJ349" i="5"/>
  <c r="X349" i="5"/>
  <c r="L349" i="5"/>
  <c r="AG348" i="5"/>
  <c r="U348" i="5"/>
  <c r="I348" i="5"/>
  <c r="AD347" i="5"/>
  <c r="R347" i="5"/>
  <c r="F347" i="5"/>
  <c r="AA346" i="5"/>
  <c r="O346" i="5"/>
  <c r="AJ345" i="5"/>
  <c r="X345" i="5"/>
  <c r="L345" i="5"/>
  <c r="AG344" i="5"/>
  <c r="U344" i="5"/>
  <c r="I344" i="5"/>
  <c r="AD343" i="5"/>
  <c r="R343" i="5"/>
  <c r="F343" i="5"/>
  <c r="AA342" i="5"/>
  <c r="O342" i="5"/>
  <c r="AJ341" i="5"/>
  <c r="X341" i="5"/>
  <c r="L341" i="5"/>
  <c r="AG340" i="5"/>
  <c r="U340" i="5"/>
  <c r="I340" i="5"/>
  <c r="AD339" i="5"/>
  <c r="R339" i="5"/>
  <c r="F339" i="5"/>
  <c r="AA338" i="5"/>
  <c r="O338" i="5"/>
  <c r="AJ337" i="5"/>
  <c r="X337" i="5"/>
  <c r="L337" i="5"/>
  <c r="AG336" i="5"/>
  <c r="U336" i="5"/>
  <c r="I336" i="5"/>
  <c r="AD335" i="5"/>
  <c r="R335" i="5"/>
  <c r="F335" i="5"/>
  <c r="AA334" i="5"/>
  <c r="O334" i="5"/>
  <c r="AJ333" i="5"/>
  <c r="X333" i="5"/>
  <c r="L333" i="5"/>
  <c r="AG310" i="5"/>
  <c r="U310" i="5"/>
  <c r="I310" i="5"/>
  <c r="AD309" i="5"/>
  <c r="R309" i="5"/>
  <c r="F309" i="5"/>
  <c r="AA308" i="5"/>
  <c r="O308" i="5"/>
  <c r="AJ307" i="5"/>
  <c r="X307" i="5"/>
  <c r="L307" i="5"/>
  <c r="AG306" i="5"/>
  <c r="U306" i="5"/>
  <c r="I306" i="5"/>
  <c r="AD305" i="5"/>
  <c r="R305" i="5"/>
  <c r="F305" i="5"/>
  <c r="AA304" i="5"/>
  <c r="O304" i="5"/>
  <c r="AJ303" i="5"/>
  <c r="X303" i="5"/>
  <c r="L303" i="5"/>
  <c r="AG302" i="5"/>
  <c r="U302" i="5"/>
  <c r="I302" i="5"/>
  <c r="AD301" i="5"/>
  <c r="R301" i="5"/>
  <c r="F301" i="5"/>
  <c r="AA300" i="5"/>
  <c r="O300" i="5"/>
  <c r="AJ299" i="5"/>
  <c r="X299" i="5"/>
  <c r="L299" i="5"/>
  <c r="AG298" i="5"/>
  <c r="U298" i="5"/>
  <c r="I298" i="5"/>
  <c r="AD297" i="5"/>
  <c r="R297" i="5"/>
  <c r="F297" i="5"/>
  <c r="AA296" i="5"/>
  <c r="O296" i="5"/>
  <c r="AJ295" i="5"/>
  <c r="X295" i="5"/>
  <c r="L295" i="5"/>
  <c r="AG294" i="5"/>
  <c r="U294" i="5"/>
  <c r="I294" i="5"/>
  <c r="AD293" i="5"/>
  <c r="R293" i="5"/>
  <c r="F293" i="5"/>
  <c r="AA292" i="5"/>
  <c r="O292" i="5"/>
  <c r="AJ291" i="5"/>
  <c r="X291" i="5"/>
  <c r="L291" i="5"/>
  <c r="AG290" i="5"/>
  <c r="U290" i="5"/>
  <c r="I290" i="5"/>
  <c r="AD289" i="5"/>
  <c r="R289" i="5"/>
  <c r="F289" i="5"/>
  <c r="AA288" i="5"/>
  <c r="O288" i="5"/>
  <c r="AJ287" i="5"/>
  <c r="X287" i="5"/>
  <c r="L287" i="5"/>
  <c r="AG286" i="5"/>
  <c r="U286" i="5"/>
  <c r="I286" i="5"/>
  <c r="AD285" i="5"/>
  <c r="R285" i="5"/>
  <c r="F285" i="5"/>
  <c r="AA284" i="5"/>
  <c r="O284" i="5"/>
  <c r="AJ283" i="5"/>
  <c r="X283" i="5"/>
  <c r="L283" i="5"/>
  <c r="AG282" i="5"/>
  <c r="U282" i="5"/>
  <c r="I282" i="5"/>
  <c r="AD281" i="5"/>
  <c r="R281" i="5"/>
  <c r="F281" i="5"/>
  <c r="AA280" i="5"/>
  <c r="O280" i="5"/>
  <c r="AJ279" i="5"/>
  <c r="X279" i="5"/>
  <c r="L279" i="5"/>
  <c r="AG278" i="5"/>
  <c r="U278" i="5"/>
  <c r="I278" i="5"/>
  <c r="AD258" i="5"/>
  <c r="R258" i="5"/>
  <c r="F258" i="5"/>
  <c r="AA257" i="5"/>
  <c r="O257" i="5"/>
  <c r="AJ256" i="5"/>
  <c r="X256" i="5"/>
  <c r="L256" i="5"/>
  <c r="AG255" i="5"/>
  <c r="U255" i="5"/>
  <c r="I255" i="5"/>
  <c r="AD254" i="5"/>
  <c r="R254" i="5"/>
  <c r="F254" i="5"/>
  <c r="AA253" i="5"/>
  <c r="O253" i="5"/>
  <c r="U359" i="5"/>
  <c r="E358" i="5"/>
  <c r="N357" i="5"/>
  <c r="Z356" i="5"/>
  <c r="I356" i="5"/>
  <c r="U355" i="5"/>
  <c r="E355" i="5"/>
  <c r="Q354" i="5"/>
  <c r="AC353" i="5"/>
  <c r="L353" i="5"/>
  <c r="X352" i="5"/>
  <c r="H352" i="5"/>
  <c r="U351" i="5"/>
  <c r="F351" i="5"/>
  <c r="Z350" i="5"/>
  <c r="N350" i="5"/>
  <c r="AI349" i="5"/>
  <c r="W349" i="5"/>
  <c r="K349" i="5"/>
  <c r="AF348" i="5"/>
  <c r="T348" i="5"/>
  <c r="H348" i="5"/>
  <c r="AC347" i="5"/>
  <c r="Q347" i="5"/>
  <c r="E347" i="5"/>
  <c r="Z346" i="5"/>
  <c r="N346" i="5"/>
  <c r="AI345" i="5"/>
  <c r="W345" i="5"/>
  <c r="K345" i="5"/>
  <c r="AF344" i="5"/>
  <c r="T344" i="5"/>
  <c r="H344" i="5"/>
  <c r="AC343" i="5"/>
  <c r="Q343" i="5"/>
  <c r="E343" i="5"/>
  <c r="Z342" i="5"/>
  <c r="N342" i="5"/>
  <c r="AI341" i="5"/>
  <c r="W341" i="5"/>
  <c r="K341" i="5"/>
  <c r="AF340" i="5"/>
  <c r="T340" i="5"/>
  <c r="H340" i="5"/>
  <c r="AC339" i="5"/>
  <c r="Q339" i="5"/>
  <c r="E339" i="5"/>
  <c r="Z338" i="5"/>
  <c r="N338" i="5"/>
  <c r="AI337" i="5"/>
  <c r="W337" i="5"/>
  <c r="K337" i="5"/>
  <c r="AF336" i="5"/>
  <c r="T336" i="5"/>
  <c r="H336" i="5"/>
  <c r="AC335" i="5"/>
  <c r="Q335" i="5"/>
  <c r="E335" i="5"/>
  <c r="Z334" i="5"/>
  <c r="N334" i="5"/>
  <c r="AI333" i="5"/>
  <c r="W333" i="5"/>
  <c r="K333" i="5"/>
  <c r="AF310" i="5"/>
  <c r="T310" i="5"/>
  <c r="H310" i="5"/>
  <c r="AC309" i="5"/>
  <c r="Q309" i="5"/>
  <c r="E309" i="5"/>
  <c r="Z308" i="5"/>
  <c r="N308" i="5"/>
  <c r="AI307" i="5"/>
  <c r="W307" i="5"/>
  <c r="K307" i="5"/>
  <c r="AF306" i="5"/>
  <c r="T306" i="5"/>
  <c r="H306" i="5"/>
  <c r="AC305" i="5"/>
  <c r="Q305" i="5"/>
  <c r="E305" i="5"/>
  <c r="Z304" i="5"/>
  <c r="N304" i="5"/>
  <c r="AI303" i="5"/>
  <c r="W303" i="5"/>
  <c r="K303" i="5"/>
  <c r="AF302" i="5"/>
  <c r="T302" i="5"/>
  <c r="H302" i="5"/>
  <c r="AC301" i="5"/>
  <c r="Q301" i="5"/>
  <c r="E301" i="5"/>
  <c r="Z300" i="5"/>
  <c r="N300" i="5"/>
  <c r="AI299" i="5"/>
  <c r="W299" i="5"/>
  <c r="K299" i="5"/>
  <c r="AF298" i="5"/>
  <c r="T298" i="5"/>
  <c r="H298" i="5"/>
  <c r="AC297" i="5"/>
  <c r="Q297" i="5"/>
  <c r="E297" i="5"/>
  <c r="Z296" i="5"/>
  <c r="N296" i="5"/>
  <c r="AI295" i="5"/>
  <c r="W295" i="5"/>
  <c r="K295" i="5"/>
  <c r="AF294" i="5"/>
  <c r="T294" i="5"/>
  <c r="H294" i="5"/>
  <c r="AC293" i="5"/>
  <c r="Q293" i="5"/>
  <c r="E293" i="5"/>
  <c r="Z292" i="5"/>
  <c r="N292" i="5"/>
  <c r="AI291" i="5"/>
  <c r="W291" i="5"/>
  <c r="K291" i="5"/>
  <c r="AF290" i="5"/>
  <c r="T290" i="5"/>
  <c r="H290" i="5"/>
  <c r="AC289" i="5"/>
  <c r="Q289" i="5"/>
  <c r="E289" i="5"/>
  <c r="Z288" i="5"/>
  <c r="N288" i="5"/>
  <c r="AI287" i="5"/>
  <c r="W287" i="5"/>
  <c r="K287" i="5"/>
  <c r="AF286" i="5"/>
  <c r="T286" i="5"/>
  <c r="H286" i="5"/>
  <c r="AC285" i="5"/>
  <c r="Q285" i="5"/>
  <c r="E285" i="5"/>
  <c r="Z284" i="5"/>
  <c r="N284" i="5"/>
  <c r="AI283" i="5"/>
  <c r="W283" i="5"/>
  <c r="K283" i="5"/>
  <c r="AF282" i="5"/>
  <c r="T282" i="5"/>
  <c r="H282" i="5"/>
  <c r="AC281" i="5"/>
  <c r="Q281" i="5"/>
  <c r="E281" i="5"/>
  <c r="Z280" i="5"/>
  <c r="N280" i="5"/>
  <c r="AI279" i="5"/>
  <c r="W279" i="5"/>
  <c r="K279" i="5"/>
  <c r="AF278" i="5"/>
  <c r="T278" i="5"/>
  <c r="H278" i="5"/>
  <c r="AC258" i="5"/>
  <c r="Q258" i="5"/>
  <c r="E258" i="5"/>
  <c r="Z257" i="5"/>
  <c r="N257" i="5"/>
  <c r="AI256" i="5"/>
  <c r="W256" i="5"/>
  <c r="K256" i="5"/>
  <c r="AF255" i="5"/>
  <c r="T255" i="5"/>
  <c r="H255" i="5"/>
  <c r="AC254" i="5"/>
  <c r="Q254" i="5"/>
  <c r="E254" i="5"/>
  <c r="Z253" i="5"/>
  <c r="N253" i="5"/>
  <c r="I359" i="5"/>
  <c r="AJ357" i="5"/>
  <c r="L357" i="5"/>
  <c r="X356" i="5"/>
  <c r="H356" i="5"/>
  <c r="T355" i="5"/>
  <c r="AF354" i="5"/>
  <c r="O354" i="5"/>
  <c r="AA353" i="5"/>
  <c r="K353" i="5"/>
  <c r="W352" i="5"/>
  <c r="AI351" i="5"/>
  <c r="T351" i="5"/>
  <c r="E351" i="5"/>
  <c r="X350" i="5"/>
  <c r="L350" i="5"/>
  <c r="AG349" i="5"/>
  <c r="U349" i="5"/>
  <c r="I349" i="5"/>
  <c r="AD348" i="5"/>
  <c r="R348" i="5"/>
  <c r="F348" i="5"/>
  <c r="AA347" i="5"/>
  <c r="O347" i="5"/>
  <c r="AJ346" i="5"/>
  <c r="X346" i="5"/>
  <c r="L346" i="5"/>
  <c r="AG345" i="5"/>
  <c r="U345" i="5"/>
  <c r="I345" i="5"/>
  <c r="AD344" i="5"/>
  <c r="R344" i="5"/>
  <c r="F344" i="5"/>
  <c r="AA343" i="5"/>
  <c r="O343" i="5"/>
  <c r="AJ342" i="5"/>
  <c r="X342" i="5"/>
  <c r="L342" i="5"/>
  <c r="AG341" i="5"/>
  <c r="U341" i="5"/>
  <c r="I341" i="5"/>
  <c r="AD340" i="5"/>
  <c r="R340" i="5"/>
  <c r="F340" i="5"/>
  <c r="AA339" i="5"/>
  <c r="O339" i="5"/>
  <c r="AJ338" i="5"/>
  <c r="X338" i="5"/>
  <c r="L338" i="5"/>
  <c r="AG337" i="5"/>
  <c r="U337" i="5"/>
  <c r="I337" i="5"/>
  <c r="AD336" i="5"/>
  <c r="R336" i="5"/>
  <c r="F336" i="5"/>
  <c r="AA335" i="5"/>
  <c r="O335" i="5"/>
  <c r="AJ334" i="5"/>
  <c r="X334" i="5"/>
  <c r="L334" i="5"/>
  <c r="AG333" i="5"/>
  <c r="U333" i="5"/>
  <c r="I333" i="5"/>
  <c r="AD310" i="5"/>
  <c r="R310" i="5"/>
  <c r="F310" i="5"/>
  <c r="AA309" i="5"/>
  <c r="O309" i="5"/>
  <c r="AJ308" i="5"/>
  <c r="X308" i="5"/>
  <c r="L308" i="5"/>
  <c r="AG307" i="5"/>
  <c r="U307" i="5"/>
  <c r="I307" i="5"/>
  <c r="AD306" i="5"/>
  <c r="R306" i="5"/>
  <c r="F306" i="5"/>
  <c r="AA305" i="5"/>
  <c r="O305" i="5"/>
  <c r="AJ304" i="5"/>
  <c r="X304" i="5"/>
  <c r="L304" i="5"/>
  <c r="AG303" i="5"/>
  <c r="U303" i="5"/>
  <c r="I303" i="5"/>
  <c r="AD302" i="5"/>
  <c r="R302" i="5"/>
  <c r="F302" i="5"/>
  <c r="AA301" i="5"/>
  <c r="O301" i="5"/>
  <c r="AJ300" i="5"/>
  <c r="X300" i="5"/>
  <c r="L300" i="5"/>
  <c r="AG299" i="5"/>
  <c r="U299" i="5"/>
  <c r="I299" i="5"/>
  <c r="AD298" i="5"/>
  <c r="R298" i="5"/>
  <c r="F298" i="5"/>
  <c r="AA297" i="5"/>
  <c r="O297" i="5"/>
  <c r="AJ296" i="5"/>
  <c r="X296" i="5"/>
  <c r="L296" i="5"/>
  <c r="AG295" i="5"/>
  <c r="U295" i="5"/>
  <c r="I295" i="5"/>
  <c r="AD294" i="5"/>
  <c r="R294" i="5"/>
  <c r="F294" i="5"/>
  <c r="AA293" i="5"/>
  <c r="O293" i="5"/>
  <c r="AJ292" i="5"/>
  <c r="X292" i="5"/>
  <c r="L292" i="5"/>
  <c r="AG291" i="5"/>
  <c r="U291" i="5"/>
  <c r="I291" i="5"/>
  <c r="AD290" i="5"/>
  <c r="R290" i="5"/>
  <c r="F290" i="5"/>
  <c r="AA289" i="5"/>
  <c r="O289" i="5"/>
  <c r="AJ288" i="5"/>
  <c r="X288" i="5"/>
  <c r="L288" i="5"/>
  <c r="AG287" i="5"/>
  <c r="U287" i="5"/>
  <c r="I287" i="5"/>
  <c r="AD286" i="5"/>
  <c r="R286" i="5"/>
  <c r="F286" i="5"/>
  <c r="AA285" i="5"/>
  <c r="O285" i="5"/>
  <c r="AJ284" i="5"/>
  <c r="X284" i="5"/>
  <c r="L284" i="5"/>
  <c r="AG283" i="5"/>
  <c r="U283" i="5"/>
  <c r="I283" i="5"/>
  <c r="AD282" i="5"/>
  <c r="R282" i="5"/>
  <c r="F282" i="5"/>
  <c r="AA281" i="5"/>
  <c r="O281" i="5"/>
  <c r="AJ280" i="5"/>
  <c r="X280" i="5"/>
  <c r="L280" i="5"/>
  <c r="AG279" i="5"/>
  <c r="U279" i="5"/>
  <c r="I279" i="5"/>
  <c r="AD278" i="5"/>
  <c r="R278" i="5"/>
  <c r="F278" i="5"/>
  <c r="AA258" i="5"/>
  <c r="O258" i="5"/>
  <c r="AJ257" i="5"/>
  <c r="X257" i="5"/>
  <c r="L257" i="5"/>
  <c r="AG256" i="5"/>
  <c r="U256" i="5"/>
  <c r="I256" i="5"/>
  <c r="AD255" i="5"/>
  <c r="R255" i="5"/>
  <c r="F255" i="5"/>
  <c r="AA254" i="5"/>
  <c r="O254" i="5"/>
  <c r="AJ253" i="5"/>
  <c r="X253" i="5"/>
  <c r="L253" i="5"/>
  <c r="AD358" i="5"/>
  <c r="AA357" i="5"/>
  <c r="K357" i="5"/>
  <c r="W356" i="5"/>
  <c r="AI355" i="5"/>
  <c r="R355" i="5"/>
  <c r="AD354" i="5"/>
  <c r="N354" i="5"/>
  <c r="Z353" i="5"/>
  <c r="E353" i="5"/>
  <c r="U352" i="5"/>
  <c r="AG351" i="5"/>
  <c r="R351" i="5"/>
  <c r="AJ350" i="5"/>
  <c r="W350" i="5"/>
  <c r="K350" i="5"/>
  <c r="AF349" i="5"/>
  <c r="T349" i="5"/>
  <c r="H349" i="5"/>
  <c r="AC348" i="5"/>
  <c r="Q348" i="5"/>
  <c r="E348" i="5"/>
  <c r="Z347" i="5"/>
  <c r="N347" i="5"/>
  <c r="AI346" i="5"/>
  <c r="W346" i="5"/>
  <c r="K346" i="5"/>
  <c r="AF345" i="5"/>
  <c r="T345" i="5"/>
  <c r="H345" i="5"/>
  <c r="AC344" i="5"/>
  <c r="Q344" i="5"/>
  <c r="E344" i="5"/>
  <c r="Z343" i="5"/>
  <c r="N343" i="5"/>
  <c r="AI342" i="5"/>
  <c r="W342" i="5"/>
  <c r="K342" i="5"/>
  <c r="AF341" i="5"/>
  <c r="T341" i="5"/>
  <c r="H341" i="5"/>
  <c r="AC340" i="5"/>
  <c r="Q340" i="5"/>
  <c r="E340" i="5"/>
  <c r="Z339" i="5"/>
  <c r="N339" i="5"/>
  <c r="AI338" i="5"/>
  <c r="W338" i="5"/>
  <c r="K338" i="5"/>
  <c r="AF337" i="5"/>
  <c r="T337" i="5"/>
  <c r="H337" i="5"/>
  <c r="AC336" i="5"/>
  <c r="Q336" i="5"/>
  <c r="E336" i="5"/>
  <c r="Z335" i="5"/>
  <c r="N335" i="5"/>
  <c r="AI334" i="5"/>
  <c r="W334" i="5"/>
  <c r="K334" i="5"/>
  <c r="AF333" i="5"/>
  <c r="T333" i="5"/>
  <c r="H333" i="5"/>
  <c r="AC310" i="5"/>
  <c r="Q310" i="5"/>
  <c r="E310" i="5"/>
  <c r="Z309" i="5"/>
  <c r="N309" i="5"/>
  <c r="AI308" i="5"/>
  <c r="W308" i="5"/>
  <c r="K308" i="5"/>
  <c r="AF307" i="5"/>
  <c r="T307" i="5"/>
  <c r="H307" i="5"/>
  <c r="AC306" i="5"/>
  <c r="Q306" i="5"/>
  <c r="E306" i="5"/>
  <c r="Z305" i="5"/>
  <c r="N305" i="5"/>
  <c r="AI304" i="5"/>
  <c r="W304" i="5"/>
  <c r="K304" i="5"/>
  <c r="AF303" i="5"/>
  <c r="T303" i="5"/>
  <c r="H303" i="5"/>
  <c r="AC302" i="5"/>
  <c r="Q302" i="5"/>
  <c r="E302" i="5"/>
  <c r="Z301" i="5"/>
  <c r="N301" i="5"/>
  <c r="AI300" i="5"/>
  <c r="W300" i="5"/>
  <c r="K300" i="5"/>
  <c r="AF299" i="5"/>
  <c r="T299" i="5"/>
  <c r="H299" i="5"/>
  <c r="AC298" i="5"/>
  <c r="Q298" i="5"/>
  <c r="E298" i="5"/>
  <c r="Z297" i="5"/>
  <c r="N297" i="5"/>
  <c r="AI296" i="5"/>
  <c r="W296" i="5"/>
  <c r="K296" i="5"/>
  <c r="AF295" i="5"/>
  <c r="T295" i="5"/>
  <c r="H295" i="5"/>
  <c r="AC294" i="5"/>
  <c r="Q294" i="5"/>
  <c r="E294" i="5"/>
  <c r="Z293" i="5"/>
  <c r="N293" i="5"/>
  <c r="AI292" i="5"/>
  <c r="W292" i="5"/>
  <c r="K292" i="5"/>
  <c r="AF291" i="5"/>
  <c r="T291" i="5"/>
  <c r="H291" i="5"/>
  <c r="AC290" i="5"/>
  <c r="Q290" i="5"/>
  <c r="E290" i="5"/>
  <c r="Z289" i="5"/>
  <c r="N289" i="5"/>
  <c r="AI288" i="5"/>
  <c r="W288" i="5"/>
  <c r="K288" i="5"/>
  <c r="AF287" i="5"/>
  <c r="T287" i="5"/>
  <c r="H287" i="5"/>
  <c r="AC286" i="5"/>
  <c r="Q286" i="5"/>
  <c r="E286" i="5"/>
  <c r="Z285" i="5"/>
  <c r="N285" i="5"/>
  <c r="AI284" i="5"/>
  <c r="W284" i="5"/>
  <c r="K284" i="5"/>
  <c r="AF283" i="5"/>
  <c r="T283" i="5"/>
  <c r="H283" i="5"/>
  <c r="AC282" i="5"/>
  <c r="Q282" i="5"/>
  <c r="E282" i="5"/>
  <c r="Z281" i="5"/>
  <c r="N281" i="5"/>
  <c r="AI280" i="5"/>
  <c r="W280" i="5"/>
  <c r="K280" i="5"/>
  <c r="AF279" i="5"/>
  <c r="T279" i="5"/>
  <c r="H279" i="5"/>
  <c r="AC278" i="5"/>
  <c r="Q278" i="5"/>
  <c r="E278" i="5"/>
  <c r="Z258" i="5"/>
  <c r="N258" i="5"/>
  <c r="AI257" i="5"/>
  <c r="W257" i="5"/>
  <c r="K257" i="5"/>
  <c r="AF256" i="5"/>
  <c r="T256" i="5"/>
  <c r="H256" i="5"/>
  <c r="AC255" i="5"/>
  <c r="Q255" i="5"/>
  <c r="E255" i="5"/>
  <c r="Z254" i="5"/>
  <c r="N254" i="5"/>
  <c r="AI253" i="5"/>
  <c r="W253" i="5"/>
  <c r="K253" i="5"/>
  <c r="AA358" i="5"/>
  <c r="Z357" i="5"/>
  <c r="E357" i="5"/>
  <c r="U356" i="5"/>
  <c r="AG355" i="5"/>
  <c r="Q355" i="5"/>
  <c r="AC354" i="5"/>
  <c r="H354" i="5"/>
  <c r="X353" i="5"/>
  <c r="AJ352" i="5"/>
  <c r="T352" i="5"/>
  <c r="AF351" i="5"/>
  <c r="Q351" i="5"/>
  <c r="AG350" i="5"/>
  <c r="U350" i="5"/>
  <c r="I350" i="5"/>
  <c r="AD349" i="5"/>
  <c r="R349" i="5"/>
  <c r="F349" i="5"/>
  <c r="AA348" i="5"/>
  <c r="O348" i="5"/>
  <c r="AJ347" i="5"/>
  <c r="X347" i="5"/>
  <c r="L347" i="5"/>
  <c r="AG346" i="5"/>
  <c r="U346" i="5"/>
  <c r="I346" i="5"/>
  <c r="AD345" i="5"/>
  <c r="R345" i="5"/>
  <c r="F345" i="5"/>
  <c r="AA344" i="5"/>
  <c r="O344" i="5"/>
  <c r="AJ343" i="5"/>
  <c r="X343" i="5"/>
  <c r="L343" i="5"/>
  <c r="AG342" i="5"/>
  <c r="U342" i="5"/>
  <c r="I342" i="5"/>
  <c r="AD341" i="5"/>
  <c r="R341" i="5"/>
  <c r="F341" i="5"/>
  <c r="AA340" i="5"/>
  <c r="O340" i="5"/>
  <c r="AJ339" i="5"/>
  <c r="X339" i="5"/>
  <c r="L339" i="5"/>
  <c r="AG338" i="5"/>
  <c r="U338" i="5"/>
  <c r="I338" i="5"/>
  <c r="AD337" i="5"/>
  <c r="R337" i="5"/>
  <c r="F337" i="5"/>
  <c r="AA336" i="5"/>
  <c r="O336" i="5"/>
  <c r="AJ335" i="5"/>
  <c r="X335" i="5"/>
  <c r="L335" i="5"/>
  <c r="AG334" i="5"/>
  <c r="U334" i="5"/>
  <c r="I334" i="5"/>
  <c r="AD333" i="5"/>
  <c r="R333" i="5"/>
  <c r="F333" i="5"/>
  <c r="AA310" i="5"/>
  <c r="O310" i="5"/>
  <c r="AJ309" i="5"/>
  <c r="X309" i="5"/>
  <c r="L309" i="5"/>
  <c r="AG308" i="5"/>
  <c r="U308" i="5"/>
  <c r="I308" i="5"/>
  <c r="AD307" i="5"/>
  <c r="R307" i="5"/>
  <c r="F307" i="5"/>
  <c r="AA306" i="5"/>
  <c r="O306" i="5"/>
  <c r="AJ305" i="5"/>
  <c r="X305" i="5"/>
  <c r="L305" i="5"/>
  <c r="AG304" i="5"/>
  <c r="U304" i="5"/>
  <c r="I304" i="5"/>
  <c r="AD303" i="5"/>
  <c r="R303" i="5"/>
  <c r="F303" i="5"/>
  <c r="AA302" i="5"/>
  <c r="O302" i="5"/>
  <c r="AJ301" i="5"/>
  <c r="X301" i="5"/>
  <c r="L301" i="5"/>
  <c r="AG300" i="5"/>
  <c r="U300" i="5"/>
  <c r="I300" i="5"/>
  <c r="AD299" i="5"/>
  <c r="R299" i="5"/>
  <c r="F299" i="5"/>
  <c r="AA298" i="5"/>
  <c r="O298" i="5"/>
  <c r="AJ297" i="5"/>
  <c r="X297" i="5"/>
  <c r="L297" i="5"/>
  <c r="AG296" i="5"/>
  <c r="U296" i="5"/>
  <c r="I296" i="5"/>
  <c r="AD295" i="5"/>
  <c r="R295" i="5"/>
  <c r="F295" i="5"/>
  <c r="AA294" i="5"/>
  <c r="O294" i="5"/>
  <c r="AJ293" i="5"/>
  <c r="X293" i="5"/>
  <c r="L293" i="5"/>
  <c r="AG292" i="5"/>
  <c r="U292" i="5"/>
  <c r="I292" i="5"/>
  <c r="AD291" i="5"/>
  <c r="R291" i="5"/>
  <c r="F291" i="5"/>
  <c r="AA290" i="5"/>
  <c r="O290" i="5"/>
  <c r="AJ289" i="5"/>
  <c r="X289" i="5"/>
  <c r="L289" i="5"/>
  <c r="AG288" i="5"/>
  <c r="U288" i="5"/>
  <c r="I288" i="5"/>
  <c r="AD287" i="5"/>
  <c r="R287" i="5"/>
  <c r="F287" i="5"/>
  <c r="AA286" i="5"/>
  <c r="O286" i="5"/>
  <c r="AJ285" i="5"/>
  <c r="X285" i="5"/>
  <c r="L285" i="5"/>
  <c r="AG284" i="5"/>
  <c r="U284" i="5"/>
  <c r="I284" i="5"/>
  <c r="AD283" i="5"/>
  <c r="R283" i="5"/>
  <c r="F283" i="5"/>
  <c r="AA282" i="5"/>
  <c r="O282" i="5"/>
  <c r="AJ281" i="5"/>
  <c r="X281" i="5"/>
  <c r="L281" i="5"/>
  <c r="AG280" i="5"/>
  <c r="U280" i="5"/>
  <c r="I280" i="5"/>
  <c r="AD279" i="5"/>
  <c r="R279" i="5"/>
  <c r="F279" i="5"/>
  <c r="AA278" i="5"/>
  <c r="O278" i="5"/>
  <c r="AJ258" i="5"/>
  <c r="X258" i="5"/>
  <c r="L258" i="5"/>
  <c r="AG257" i="5"/>
  <c r="U257" i="5"/>
  <c r="I257" i="5"/>
  <c r="AD256" i="5"/>
  <c r="R256" i="5"/>
  <c r="F256" i="5"/>
  <c r="AA255" i="5"/>
  <c r="O255" i="5"/>
  <c r="AJ254" i="5"/>
  <c r="X254" i="5"/>
  <c r="L254" i="5"/>
  <c r="AG253" i="5"/>
  <c r="U253" i="5"/>
  <c r="I253" i="5"/>
  <c r="H253" i="5"/>
  <c r="AC252" i="5"/>
  <c r="Q252" i="5"/>
  <c r="E252" i="5"/>
  <c r="Z251" i="5"/>
  <c r="N251" i="5"/>
  <c r="AI250" i="5"/>
  <c r="W250" i="5"/>
  <c r="K250" i="5"/>
  <c r="AF249" i="5"/>
  <c r="T249" i="5"/>
  <c r="H249" i="5"/>
  <c r="AC248" i="5"/>
  <c r="Q248" i="5"/>
  <c r="E248" i="5"/>
  <c r="Z247" i="5"/>
  <c r="N247" i="5"/>
  <c r="AI246" i="5"/>
  <c r="W246" i="5"/>
  <c r="K246" i="5"/>
  <c r="AF245" i="5"/>
  <c r="T245" i="5"/>
  <c r="H245" i="5"/>
  <c r="AC244" i="5"/>
  <c r="Q244" i="5"/>
  <c r="E244" i="5"/>
  <c r="Z243" i="5"/>
  <c r="N243" i="5"/>
  <c r="AI242" i="5"/>
  <c r="W242" i="5"/>
  <c r="K242" i="5"/>
  <c r="AF241" i="5"/>
  <c r="T241" i="5"/>
  <c r="H241" i="5"/>
  <c r="AC240" i="5"/>
  <c r="Q240" i="5"/>
  <c r="E240" i="5"/>
  <c r="Z239" i="5"/>
  <c r="N239" i="5"/>
  <c r="AI238" i="5"/>
  <c r="W238" i="5"/>
  <c r="K238" i="5"/>
  <c r="AF237" i="5"/>
  <c r="T237" i="5"/>
  <c r="H237" i="5"/>
  <c r="AC236" i="5"/>
  <c r="Q236" i="5"/>
  <c r="E236" i="5"/>
  <c r="Z235" i="5"/>
  <c r="N235" i="5"/>
  <c r="AI234" i="5"/>
  <c r="W234" i="5"/>
  <c r="K234" i="5"/>
  <c r="AF233" i="5"/>
  <c r="T233" i="5"/>
  <c r="H233" i="5"/>
  <c r="AC232" i="5"/>
  <c r="Q232" i="5"/>
  <c r="E232" i="5"/>
  <c r="Z231" i="5"/>
  <c r="N231" i="5"/>
  <c r="AI230" i="5"/>
  <c r="W230" i="5"/>
  <c r="K230" i="5"/>
  <c r="AF229" i="5"/>
  <c r="T229" i="5"/>
  <c r="H229" i="5"/>
  <c r="AC228" i="5"/>
  <c r="Q228" i="5"/>
  <c r="E228" i="5"/>
  <c r="Z227" i="5"/>
  <c r="N227" i="5"/>
  <c r="AI226" i="5"/>
  <c r="W226" i="5"/>
  <c r="K226" i="5"/>
  <c r="AF204" i="5"/>
  <c r="T204" i="5"/>
  <c r="H204" i="5"/>
  <c r="AC203" i="5"/>
  <c r="Q203" i="5"/>
  <c r="E203" i="5"/>
  <c r="Z202" i="5"/>
  <c r="N202" i="5"/>
  <c r="AI201" i="5"/>
  <c r="W201" i="5"/>
  <c r="K201" i="5"/>
  <c r="AF200" i="5"/>
  <c r="T200" i="5"/>
  <c r="H200" i="5"/>
  <c r="AC199" i="5"/>
  <c r="Q199" i="5"/>
  <c r="E199" i="5"/>
  <c r="Z198" i="5"/>
  <c r="N198" i="5"/>
  <c r="AI197" i="5"/>
  <c r="W197" i="5"/>
  <c r="K197" i="5"/>
  <c r="AF196" i="5"/>
  <c r="T196" i="5"/>
  <c r="H196" i="5"/>
  <c r="AC195" i="5"/>
  <c r="Q195" i="5"/>
  <c r="E195" i="5"/>
  <c r="Z194" i="5"/>
  <c r="N194" i="5"/>
  <c r="AI193" i="5"/>
  <c r="W193" i="5"/>
  <c r="K193" i="5"/>
  <c r="AF192" i="5"/>
  <c r="T192" i="5"/>
  <c r="H192" i="5"/>
  <c r="AC191" i="5"/>
  <c r="Q191" i="5"/>
  <c r="E191" i="5"/>
  <c r="Z190" i="5"/>
  <c r="N190" i="5"/>
  <c r="AI189" i="5"/>
  <c r="W189" i="5"/>
  <c r="K189" i="5"/>
  <c r="AF188" i="5"/>
  <c r="T188" i="5"/>
  <c r="H188" i="5"/>
  <c r="AC187" i="5"/>
  <c r="Q187" i="5"/>
  <c r="E187" i="5"/>
  <c r="Z186" i="5"/>
  <c r="N186" i="5"/>
  <c r="AI185" i="5"/>
  <c r="W185" i="5"/>
  <c r="K185" i="5"/>
  <c r="AF184" i="5"/>
  <c r="T184" i="5"/>
  <c r="H184" i="5"/>
  <c r="AC183" i="5"/>
  <c r="Q183" i="5"/>
  <c r="E183" i="5"/>
  <c r="Z182" i="5"/>
  <c r="N182" i="5"/>
  <c r="AI181" i="5"/>
  <c r="W181" i="5"/>
  <c r="K181" i="5"/>
  <c r="AF180" i="5"/>
  <c r="T180" i="5"/>
  <c r="H180" i="5"/>
  <c r="AC179" i="5"/>
  <c r="Q179" i="5"/>
  <c r="E179" i="5"/>
  <c r="Z178" i="5"/>
  <c r="N178" i="5"/>
  <c r="AI177" i="5"/>
  <c r="W177" i="5"/>
  <c r="K177" i="5"/>
  <c r="AF176" i="5"/>
  <c r="T176" i="5"/>
  <c r="H176" i="5"/>
  <c r="AC175" i="5"/>
  <c r="Q175" i="5"/>
  <c r="E175" i="5"/>
  <c r="Z174" i="5"/>
  <c r="N174" i="5"/>
  <c r="AI173" i="5"/>
  <c r="W173" i="5"/>
  <c r="K173" i="5"/>
  <c r="AF172" i="5"/>
  <c r="T172" i="5"/>
  <c r="H172" i="5"/>
  <c r="AC150" i="5"/>
  <c r="Q150" i="5"/>
  <c r="E150" i="5"/>
  <c r="Z149" i="5"/>
  <c r="N149" i="5"/>
  <c r="F253" i="5"/>
  <c r="AA252" i="5"/>
  <c r="O252" i="5"/>
  <c r="AJ251" i="5"/>
  <c r="X251" i="5"/>
  <c r="L251" i="5"/>
  <c r="AG250" i="5"/>
  <c r="U250" i="5"/>
  <c r="I250" i="5"/>
  <c r="AD249" i="5"/>
  <c r="R249" i="5"/>
  <c r="F249" i="5"/>
  <c r="AA248" i="5"/>
  <c r="O248" i="5"/>
  <c r="AJ247" i="5"/>
  <c r="X247" i="5"/>
  <c r="L247" i="5"/>
  <c r="AG246" i="5"/>
  <c r="U246" i="5"/>
  <c r="I246" i="5"/>
  <c r="AD245" i="5"/>
  <c r="R245" i="5"/>
  <c r="F245" i="5"/>
  <c r="AA244" i="5"/>
  <c r="O244" i="5"/>
  <c r="AJ243" i="5"/>
  <c r="X243" i="5"/>
  <c r="L243" i="5"/>
  <c r="AG242" i="5"/>
  <c r="U242" i="5"/>
  <c r="I242" i="5"/>
  <c r="AD241" i="5"/>
  <c r="R241" i="5"/>
  <c r="F241" i="5"/>
  <c r="AA240" i="5"/>
  <c r="O240" i="5"/>
  <c r="AJ239" i="5"/>
  <c r="X239" i="5"/>
  <c r="L239" i="5"/>
  <c r="AG238" i="5"/>
  <c r="U238" i="5"/>
  <c r="I238" i="5"/>
  <c r="AD237" i="5"/>
  <c r="R237" i="5"/>
  <c r="F237" i="5"/>
  <c r="AA236" i="5"/>
  <c r="O236" i="5"/>
  <c r="AJ235" i="5"/>
  <c r="X235" i="5"/>
  <c r="L235" i="5"/>
  <c r="AG234" i="5"/>
  <c r="U234" i="5"/>
  <c r="I234" i="5"/>
  <c r="AD233" i="5"/>
  <c r="R233" i="5"/>
  <c r="F233" i="5"/>
  <c r="AA232" i="5"/>
  <c r="O232" i="5"/>
  <c r="AJ231" i="5"/>
  <c r="X231" i="5"/>
  <c r="L231" i="5"/>
  <c r="AG230" i="5"/>
  <c r="U230" i="5"/>
  <c r="I230" i="5"/>
  <c r="AD229" i="5"/>
  <c r="R229" i="5"/>
  <c r="F229" i="5"/>
  <c r="AA228" i="5"/>
  <c r="O228" i="5"/>
  <c r="AJ227" i="5"/>
  <c r="X227" i="5"/>
  <c r="L227" i="5"/>
  <c r="AG226" i="5"/>
  <c r="U226" i="5"/>
  <c r="I226" i="5"/>
  <c r="AD204" i="5"/>
  <c r="R204" i="5"/>
  <c r="F204" i="5"/>
  <c r="AA203" i="5"/>
  <c r="O203" i="5"/>
  <c r="AJ202" i="5"/>
  <c r="X202" i="5"/>
  <c r="L202" i="5"/>
  <c r="AG201" i="5"/>
  <c r="U201" i="5"/>
  <c r="I201" i="5"/>
  <c r="AD200" i="5"/>
  <c r="R200" i="5"/>
  <c r="F200" i="5"/>
  <c r="AA199" i="5"/>
  <c r="O199" i="5"/>
  <c r="AJ198" i="5"/>
  <c r="X198" i="5"/>
  <c r="L198" i="5"/>
  <c r="AG197" i="5"/>
  <c r="U197" i="5"/>
  <c r="I197" i="5"/>
  <c r="AD196" i="5"/>
  <c r="R196" i="5"/>
  <c r="F196" i="5"/>
  <c r="AA195" i="5"/>
  <c r="O195" i="5"/>
  <c r="AJ194" i="5"/>
  <c r="X194" i="5"/>
  <c r="L194" i="5"/>
  <c r="AG193" i="5"/>
  <c r="U193" i="5"/>
  <c r="I193" i="5"/>
  <c r="AD192" i="5"/>
  <c r="R192" i="5"/>
  <c r="F192" i="5"/>
  <c r="AA191" i="5"/>
  <c r="O191" i="5"/>
  <c r="AJ190" i="5"/>
  <c r="X190" i="5"/>
  <c r="L190" i="5"/>
  <c r="AG189" i="5"/>
  <c r="U189" i="5"/>
  <c r="I189" i="5"/>
  <c r="AD188" i="5"/>
  <c r="R188" i="5"/>
  <c r="F188" i="5"/>
  <c r="AA187" i="5"/>
  <c r="O187" i="5"/>
  <c r="AJ186" i="5"/>
  <c r="X186" i="5"/>
  <c r="L186" i="5"/>
  <c r="AG185" i="5"/>
  <c r="U185" i="5"/>
  <c r="I185" i="5"/>
  <c r="AD184" i="5"/>
  <c r="R184" i="5"/>
  <c r="F184" i="5"/>
  <c r="AA183" i="5"/>
  <c r="O183" i="5"/>
  <c r="AJ182" i="5"/>
  <c r="X182" i="5"/>
  <c r="L182" i="5"/>
  <c r="AG181" i="5"/>
  <c r="U181" i="5"/>
  <c r="I181" i="5"/>
  <c r="AD180" i="5"/>
  <c r="R180" i="5"/>
  <c r="F180" i="5"/>
  <c r="AA179" i="5"/>
  <c r="O179" i="5"/>
  <c r="AJ178" i="5"/>
  <c r="X178" i="5"/>
  <c r="L178" i="5"/>
  <c r="AG177" i="5"/>
  <c r="U177" i="5"/>
  <c r="I177" i="5"/>
  <c r="AD176" i="5"/>
  <c r="R176" i="5"/>
  <c r="F176" i="5"/>
  <c r="AA175" i="5"/>
  <c r="O175" i="5"/>
  <c r="E253" i="5"/>
  <c r="Z252" i="5"/>
  <c r="N252" i="5"/>
  <c r="AI251" i="5"/>
  <c r="W251" i="5"/>
  <c r="K251" i="5"/>
  <c r="AF250" i="5"/>
  <c r="T250" i="5"/>
  <c r="H250" i="5"/>
  <c r="AC249" i="5"/>
  <c r="Q249" i="5"/>
  <c r="E249" i="5"/>
  <c r="Z248" i="5"/>
  <c r="N248" i="5"/>
  <c r="AI247" i="5"/>
  <c r="W247" i="5"/>
  <c r="K247" i="5"/>
  <c r="AF246" i="5"/>
  <c r="T246" i="5"/>
  <c r="H246" i="5"/>
  <c r="AC245" i="5"/>
  <c r="Q245" i="5"/>
  <c r="E245" i="5"/>
  <c r="Z244" i="5"/>
  <c r="N244" i="5"/>
  <c r="AI243" i="5"/>
  <c r="W243" i="5"/>
  <c r="K243" i="5"/>
  <c r="AF242" i="5"/>
  <c r="T242" i="5"/>
  <c r="H242" i="5"/>
  <c r="AC241" i="5"/>
  <c r="Q241" i="5"/>
  <c r="E241" i="5"/>
  <c r="Z240" i="5"/>
  <c r="N240" i="5"/>
  <c r="AI239" i="5"/>
  <c r="W239" i="5"/>
  <c r="K239" i="5"/>
  <c r="AF238" i="5"/>
  <c r="T238" i="5"/>
  <c r="H238" i="5"/>
  <c r="AC237" i="5"/>
  <c r="Q237" i="5"/>
  <c r="E237" i="5"/>
  <c r="Z236" i="5"/>
  <c r="N236" i="5"/>
  <c r="AI235" i="5"/>
  <c r="W235" i="5"/>
  <c r="K235" i="5"/>
  <c r="AF234" i="5"/>
  <c r="T234" i="5"/>
  <c r="H234" i="5"/>
  <c r="AC233" i="5"/>
  <c r="Q233" i="5"/>
  <c r="E233" i="5"/>
  <c r="Z232" i="5"/>
  <c r="N232" i="5"/>
  <c r="AI231" i="5"/>
  <c r="W231" i="5"/>
  <c r="K231" i="5"/>
  <c r="AF230" i="5"/>
  <c r="T230" i="5"/>
  <c r="H230" i="5"/>
  <c r="AC229" i="5"/>
  <c r="Q229" i="5"/>
  <c r="E229" i="5"/>
  <c r="Z228" i="5"/>
  <c r="N228" i="5"/>
  <c r="AI227" i="5"/>
  <c r="W227" i="5"/>
  <c r="K227" i="5"/>
  <c r="AF226" i="5"/>
  <c r="T226" i="5"/>
  <c r="H226" i="5"/>
  <c r="AC204" i="5"/>
  <c r="Q204" i="5"/>
  <c r="E204" i="5"/>
  <c r="Z203" i="5"/>
  <c r="N203" i="5"/>
  <c r="AI202" i="5"/>
  <c r="W202" i="5"/>
  <c r="K202" i="5"/>
  <c r="AF201" i="5"/>
  <c r="T201" i="5"/>
  <c r="H201" i="5"/>
  <c r="AC200" i="5"/>
  <c r="Q200" i="5"/>
  <c r="E200" i="5"/>
  <c r="Z199" i="5"/>
  <c r="N199" i="5"/>
  <c r="AI198" i="5"/>
  <c r="W198" i="5"/>
  <c r="K198" i="5"/>
  <c r="AF197" i="5"/>
  <c r="T197" i="5"/>
  <c r="H197" i="5"/>
  <c r="AC196" i="5"/>
  <c r="Q196" i="5"/>
  <c r="E196" i="5"/>
  <c r="Z195" i="5"/>
  <c r="N195" i="5"/>
  <c r="AI194" i="5"/>
  <c r="W194" i="5"/>
  <c r="K194" i="5"/>
  <c r="AF193" i="5"/>
  <c r="T193" i="5"/>
  <c r="H193" i="5"/>
  <c r="AC192" i="5"/>
  <c r="Q192" i="5"/>
  <c r="E192" i="5"/>
  <c r="Z191" i="5"/>
  <c r="N191" i="5"/>
  <c r="AI190" i="5"/>
  <c r="W190" i="5"/>
  <c r="K190" i="5"/>
  <c r="AF189" i="5"/>
  <c r="T189" i="5"/>
  <c r="H189" i="5"/>
  <c r="AC188" i="5"/>
  <c r="Q188" i="5"/>
  <c r="E188" i="5"/>
  <c r="Z187" i="5"/>
  <c r="N187" i="5"/>
  <c r="AI186" i="5"/>
  <c r="W186" i="5"/>
  <c r="K186" i="5"/>
  <c r="AF185" i="5"/>
  <c r="T185" i="5"/>
  <c r="H185" i="5"/>
  <c r="AC184" i="5"/>
  <c r="Q184" i="5"/>
  <c r="E184" i="5"/>
  <c r="Z183" i="5"/>
  <c r="N183" i="5"/>
  <c r="AI182" i="5"/>
  <c r="W182" i="5"/>
  <c r="K182" i="5"/>
  <c r="AF181" i="5"/>
  <c r="T181" i="5"/>
  <c r="H181" i="5"/>
  <c r="AC180" i="5"/>
  <c r="Q180" i="5"/>
  <c r="E180" i="5"/>
  <c r="Z179" i="5"/>
  <c r="N179" i="5"/>
  <c r="AI178" i="5"/>
  <c r="W178" i="5"/>
  <c r="K178" i="5"/>
  <c r="AF177" i="5"/>
  <c r="T177" i="5"/>
  <c r="H177" i="5"/>
  <c r="AC176" i="5"/>
  <c r="AJ252" i="5"/>
  <c r="X252" i="5"/>
  <c r="L252" i="5"/>
  <c r="AG251" i="5"/>
  <c r="U251" i="5"/>
  <c r="I251" i="5"/>
  <c r="AD250" i="5"/>
  <c r="R250" i="5"/>
  <c r="F250" i="5"/>
  <c r="AA249" i="5"/>
  <c r="O249" i="5"/>
  <c r="AJ248" i="5"/>
  <c r="X248" i="5"/>
  <c r="L248" i="5"/>
  <c r="AG247" i="5"/>
  <c r="U247" i="5"/>
  <c r="I247" i="5"/>
  <c r="AD246" i="5"/>
  <c r="R246" i="5"/>
  <c r="F246" i="5"/>
  <c r="AA245" i="5"/>
  <c r="O245" i="5"/>
  <c r="AJ244" i="5"/>
  <c r="X244" i="5"/>
  <c r="L244" i="5"/>
  <c r="AG243" i="5"/>
  <c r="U243" i="5"/>
  <c r="I243" i="5"/>
  <c r="AD242" i="5"/>
  <c r="R242" i="5"/>
  <c r="F242" i="5"/>
  <c r="AA241" i="5"/>
  <c r="O241" i="5"/>
  <c r="AJ240" i="5"/>
  <c r="X240" i="5"/>
  <c r="L240" i="5"/>
  <c r="AG239" i="5"/>
  <c r="U239" i="5"/>
  <c r="I239" i="5"/>
  <c r="AD238" i="5"/>
  <c r="R238" i="5"/>
  <c r="F238" i="5"/>
  <c r="AA237" i="5"/>
  <c r="O237" i="5"/>
  <c r="AJ236" i="5"/>
  <c r="X236" i="5"/>
  <c r="L236" i="5"/>
  <c r="AG235" i="5"/>
  <c r="U235" i="5"/>
  <c r="I235" i="5"/>
  <c r="AD234" i="5"/>
  <c r="R234" i="5"/>
  <c r="F234" i="5"/>
  <c r="AA233" i="5"/>
  <c r="O233" i="5"/>
  <c r="AJ232" i="5"/>
  <c r="X232" i="5"/>
  <c r="L232" i="5"/>
  <c r="AG231" i="5"/>
  <c r="U231" i="5"/>
  <c r="I231" i="5"/>
  <c r="AD230" i="5"/>
  <c r="R230" i="5"/>
  <c r="F230" i="5"/>
  <c r="AA229" i="5"/>
  <c r="O229" i="5"/>
  <c r="AJ228" i="5"/>
  <c r="X228" i="5"/>
  <c r="L228" i="5"/>
  <c r="AG227" i="5"/>
  <c r="U227" i="5"/>
  <c r="I227" i="5"/>
  <c r="AD226" i="5"/>
  <c r="R226" i="5"/>
  <c r="F226" i="5"/>
  <c r="AA204" i="5"/>
  <c r="O204" i="5"/>
  <c r="AJ203" i="5"/>
  <c r="X203" i="5"/>
  <c r="L203" i="5"/>
  <c r="AG202" i="5"/>
  <c r="U202" i="5"/>
  <c r="I202" i="5"/>
  <c r="AD201" i="5"/>
  <c r="R201" i="5"/>
  <c r="F201" i="5"/>
  <c r="AA200" i="5"/>
  <c r="O200" i="5"/>
  <c r="AJ199" i="5"/>
  <c r="X199" i="5"/>
  <c r="L199" i="5"/>
  <c r="AG198" i="5"/>
  <c r="U198" i="5"/>
  <c r="I198" i="5"/>
  <c r="AD197" i="5"/>
  <c r="R197" i="5"/>
  <c r="F197" i="5"/>
  <c r="AA196" i="5"/>
  <c r="O196" i="5"/>
  <c r="AJ195" i="5"/>
  <c r="X195" i="5"/>
  <c r="L195" i="5"/>
  <c r="AG194" i="5"/>
  <c r="U194" i="5"/>
  <c r="I194" i="5"/>
  <c r="AD193" i="5"/>
  <c r="R193" i="5"/>
  <c r="F193" i="5"/>
  <c r="AA192" i="5"/>
  <c r="O192" i="5"/>
  <c r="AJ191" i="5"/>
  <c r="X191" i="5"/>
  <c r="L191" i="5"/>
  <c r="AG190" i="5"/>
  <c r="U190" i="5"/>
  <c r="I190" i="5"/>
  <c r="AD189" i="5"/>
  <c r="R189" i="5"/>
  <c r="F189" i="5"/>
  <c r="AA188" i="5"/>
  <c r="O188" i="5"/>
  <c r="AJ187" i="5"/>
  <c r="X187" i="5"/>
  <c r="L187" i="5"/>
  <c r="AG186" i="5"/>
  <c r="U186" i="5"/>
  <c r="I186" i="5"/>
  <c r="AD185" i="5"/>
  <c r="R185" i="5"/>
  <c r="F185" i="5"/>
  <c r="AA184" i="5"/>
  <c r="O184" i="5"/>
  <c r="AJ183" i="5"/>
  <c r="X183" i="5"/>
  <c r="L183" i="5"/>
  <c r="AG182" i="5"/>
  <c r="U182" i="5"/>
  <c r="I182" i="5"/>
  <c r="AD181" i="5"/>
  <c r="R181" i="5"/>
  <c r="F181" i="5"/>
  <c r="AA180" i="5"/>
  <c r="O180" i="5"/>
  <c r="AJ179" i="5"/>
  <c r="X179" i="5"/>
  <c r="L179" i="5"/>
  <c r="AG178" i="5"/>
  <c r="U178" i="5"/>
  <c r="I178" i="5"/>
  <c r="AD177" i="5"/>
  <c r="R177" i="5"/>
  <c r="F177" i="5"/>
  <c r="AA176" i="5"/>
  <c r="AI252" i="5"/>
  <c r="W252" i="5"/>
  <c r="K252" i="5"/>
  <c r="AF251" i="5"/>
  <c r="T251" i="5"/>
  <c r="H251" i="5"/>
  <c r="AC250" i="5"/>
  <c r="Q250" i="5"/>
  <c r="E250" i="5"/>
  <c r="Z249" i="5"/>
  <c r="N249" i="5"/>
  <c r="AI248" i="5"/>
  <c r="W248" i="5"/>
  <c r="K248" i="5"/>
  <c r="AF247" i="5"/>
  <c r="T247" i="5"/>
  <c r="H247" i="5"/>
  <c r="AC246" i="5"/>
  <c r="Q246" i="5"/>
  <c r="E246" i="5"/>
  <c r="Z245" i="5"/>
  <c r="N245" i="5"/>
  <c r="AI244" i="5"/>
  <c r="W244" i="5"/>
  <c r="K244" i="5"/>
  <c r="AF243" i="5"/>
  <c r="T243" i="5"/>
  <c r="H243" i="5"/>
  <c r="AC242" i="5"/>
  <c r="Q242" i="5"/>
  <c r="E242" i="5"/>
  <c r="Z241" i="5"/>
  <c r="N241" i="5"/>
  <c r="AI240" i="5"/>
  <c r="W240" i="5"/>
  <c r="K240" i="5"/>
  <c r="AF239" i="5"/>
  <c r="T239" i="5"/>
  <c r="H239" i="5"/>
  <c r="AC238" i="5"/>
  <c r="Q238" i="5"/>
  <c r="E238" i="5"/>
  <c r="Z237" i="5"/>
  <c r="N237" i="5"/>
  <c r="AI236" i="5"/>
  <c r="W236" i="5"/>
  <c r="K236" i="5"/>
  <c r="AF235" i="5"/>
  <c r="T235" i="5"/>
  <c r="H235" i="5"/>
  <c r="AC234" i="5"/>
  <c r="Q234" i="5"/>
  <c r="E234" i="5"/>
  <c r="Z233" i="5"/>
  <c r="N233" i="5"/>
  <c r="AI232" i="5"/>
  <c r="W232" i="5"/>
  <c r="K232" i="5"/>
  <c r="AF231" i="5"/>
  <c r="T231" i="5"/>
  <c r="H231" i="5"/>
  <c r="AC230" i="5"/>
  <c r="Q230" i="5"/>
  <c r="E230" i="5"/>
  <c r="Z229" i="5"/>
  <c r="N229" i="5"/>
  <c r="AI228" i="5"/>
  <c r="W228" i="5"/>
  <c r="K228" i="5"/>
  <c r="AF227" i="5"/>
  <c r="T227" i="5"/>
  <c r="H227" i="5"/>
  <c r="AC226" i="5"/>
  <c r="Q226" i="5"/>
  <c r="E226" i="5"/>
  <c r="Z204" i="5"/>
  <c r="N204" i="5"/>
  <c r="AI203" i="5"/>
  <c r="W203" i="5"/>
  <c r="K203" i="5"/>
  <c r="AF202" i="5"/>
  <c r="T202" i="5"/>
  <c r="H202" i="5"/>
  <c r="AC201" i="5"/>
  <c r="Q201" i="5"/>
  <c r="E201" i="5"/>
  <c r="Z200" i="5"/>
  <c r="N200" i="5"/>
  <c r="AI199" i="5"/>
  <c r="W199" i="5"/>
  <c r="K199" i="5"/>
  <c r="AF198" i="5"/>
  <c r="T198" i="5"/>
  <c r="H198" i="5"/>
  <c r="AC197" i="5"/>
  <c r="Q197" i="5"/>
  <c r="E197" i="5"/>
  <c r="Z196" i="5"/>
  <c r="N196" i="5"/>
  <c r="AI195" i="5"/>
  <c r="W195" i="5"/>
  <c r="K195" i="5"/>
  <c r="AF194" i="5"/>
  <c r="T194" i="5"/>
  <c r="H194" i="5"/>
  <c r="AC193" i="5"/>
  <c r="Q193" i="5"/>
  <c r="E193" i="5"/>
  <c r="Z192" i="5"/>
  <c r="N192" i="5"/>
  <c r="AI191" i="5"/>
  <c r="W191" i="5"/>
  <c r="K191" i="5"/>
  <c r="AF190" i="5"/>
  <c r="T190" i="5"/>
  <c r="H190" i="5"/>
  <c r="AC189" i="5"/>
  <c r="Q189" i="5"/>
  <c r="E189" i="5"/>
  <c r="Z188" i="5"/>
  <c r="N188" i="5"/>
  <c r="AI187" i="5"/>
  <c r="W187" i="5"/>
  <c r="K187" i="5"/>
  <c r="AF186" i="5"/>
  <c r="T186" i="5"/>
  <c r="H186" i="5"/>
  <c r="AC185" i="5"/>
  <c r="Q185" i="5"/>
  <c r="E185" i="5"/>
  <c r="Z184" i="5"/>
  <c r="N184" i="5"/>
  <c r="AI183" i="5"/>
  <c r="W183" i="5"/>
  <c r="K183" i="5"/>
  <c r="AF182" i="5"/>
  <c r="T182" i="5"/>
  <c r="H182" i="5"/>
  <c r="AC181" i="5"/>
  <c r="Q181" i="5"/>
  <c r="E181" i="5"/>
  <c r="Z180" i="5"/>
  <c r="N180" i="5"/>
  <c r="AI179" i="5"/>
  <c r="W179" i="5"/>
  <c r="K179" i="5"/>
  <c r="AF178" i="5"/>
  <c r="T178" i="5"/>
  <c r="H178" i="5"/>
  <c r="AC177" i="5"/>
  <c r="Q177" i="5"/>
  <c r="E177" i="5"/>
  <c r="Z176" i="5"/>
  <c r="N176" i="5"/>
  <c r="AI175" i="5"/>
  <c r="W175" i="5"/>
  <c r="K175" i="5"/>
  <c r="AF174" i="5"/>
  <c r="T174" i="5"/>
  <c r="H174" i="5"/>
  <c r="AC173" i="5"/>
  <c r="Q173" i="5"/>
  <c r="E173" i="5"/>
  <c r="Z172" i="5"/>
  <c r="N172" i="5"/>
  <c r="AI150" i="5"/>
  <c r="W150" i="5"/>
  <c r="K150" i="5"/>
  <c r="AF149" i="5"/>
  <c r="T149" i="5"/>
  <c r="AG252" i="5"/>
  <c r="U252" i="5"/>
  <c r="I252" i="5"/>
  <c r="AD251" i="5"/>
  <c r="R251" i="5"/>
  <c r="F251" i="5"/>
  <c r="AA250" i="5"/>
  <c r="O250" i="5"/>
  <c r="AJ249" i="5"/>
  <c r="X249" i="5"/>
  <c r="L249" i="5"/>
  <c r="AG248" i="5"/>
  <c r="U248" i="5"/>
  <c r="I248" i="5"/>
  <c r="AD247" i="5"/>
  <c r="R247" i="5"/>
  <c r="F247" i="5"/>
  <c r="AA246" i="5"/>
  <c r="O246" i="5"/>
  <c r="AJ245" i="5"/>
  <c r="X245" i="5"/>
  <c r="L245" i="5"/>
  <c r="AG244" i="5"/>
  <c r="U244" i="5"/>
  <c r="I244" i="5"/>
  <c r="AD243" i="5"/>
  <c r="R243" i="5"/>
  <c r="F243" i="5"/>
  <c r="AA242" i="5"/>
  <c r="O242" i="5"/>
  <c r="AJ241" i="5"/>
  <c r="X241" i="5"/>
  <c r="L241" i="5"/>
  <c r="AG240" i="5"/>
  <c r="U240" i="5"/>
  <c r="I240" i="5"/>
  <c r="AD239" i="5"/>
  <c r="R239" i="5"/>
  <c r="F239" i="5"/>
  <c r="AA238" i="5"/>
  <c r="O238" i="5"/>
  <c r="AJ237" i="5"/>
  <c r="X237" i="5"/>
  <c r="L237" i="5"/>
  <c r="AG236" i="5"/>
  <c r="U236" i="5"/>
  <c r="I236" i="5"/>
  <c r="AD235" i="5"/>
  <c r="R235" i="5"/>
  <c r="F235" i="5"/>
  <c r="AA234" i="5"/>
  <c r="O234" i="5"/>
  <c r="AJ233" i="5"/>
  <c r="X233" i="5"/>
  <c r="L233" i="5"/>
  <c r="AG232" i="5"/>
  <c r="U232" i="5"/>
  <c r="I232" i="5"/>
  <c r="AD231" i="5"/>
  <c r="R231" i="5"/>
  <c r="F231" i="5"/>
  <c r="AA230" i="5"/>
  <c r="O230" i="5"/>
  <c r="AJ229" i="5"/>
  <c r="X229" i="5"/>
  <c r="L229" i="5"/>
  <c r="AG228" i="5"/>
  <c r="U228" i="5"/>
  <c r="I228" i="5"/>
  <c r="AD227" i="5"/>
  <c r="R227" i="5"/>
  <c r="F227" i="5"/>
  <c r="AA226" i="5"/>
  <c r="O226" i="5"/>
  <c r="AJ204" i="5"/>
  <c r="X204" i="5"/>
  <c r="L204" i="5"/>
  <c r="AG203" i="5"/>
  <c r="U203" i="5"/>
  <c r="I203" i="5"/>
  <c r="AD202" i="5"/>
  <c r="R202" i="5"/>
  <c r="F202" i="5"/>
  <c r="AA201" i="5"/>
  <c r="O201" i="5"/>
  <c r="AJ200" i="5"/>
  <c r="X200" i="5"/>
  <c r="L200" i="5"/>
  <c r="AG199" i="5"/>
  <c r="U199" i="5"/>
  <c r="I199" i="5"/>
  <c r="AD198" i="5"/>
  <c r="R198" i="5"/>
  <c r="F198" i="5"/>
  <c r="AA197" i="5"/>
  <c r="O197" i="5"/>
  <c r="AJ196" i="5"/>
  <c r="X196" i="5"/>
  <c r="L196" i="5"/>
  <c r="AG195" i="5"/>
  <c r="U195" i="5"/>
  <c r="I195" i="5"/>
  <c r="AD194" i="5"/>
  <c r="R194" i="5"/>
  <c r="F194" i="5"/>
  <c r="AA193" i="5"/>
  <c r="O193" i="5"/>
  <c r="AJ192" i="5"/>
  <c r="X192" i="5"/>
  <c r="L192" i="5"/>
  <c r="AG191" i="5"/>
  <c r="U191" i="5"/>
  <c r="I191" i="5"/>
  <c r="AD190" i="5"/>
  <c r="R190" i="5"/>
  <c r="F190" i="5"/>
  <c r="AA189" i="5"/>
  <c r="O189" i="5"/>
  <c r="AJ188" i="5"/>
  <c r="X188" i="5"/>
  <c r="L188" i="5"/>
  <c r="AG187" i="5"/>
  <c r="U187" i="5"/>
  <c r="I187" i="5"/>
  <c r="AD186" i="5"/>
  <c r="R186" i="5"/>
  <c r="F186" i="5"/>
  <c r="AA185" i="5"/>
  <c r="O185" i="5"/>
  <c r="AJ184" i="5"/>
  <c r="X184" i="5"/>
  <c r="L184" i="5"/>
  <c r="AG183" i="5"/>
  <c r="U183" i="5"/>
  <c r="I183" i="5"/>
  <c r="AD182" i="5"/>
  <c r="R182" i="5"/>
  <c r="F182" i="5"/>
  <c r="AA181" i="5"/>
  <c r="O181" i="5"/>
  <c r="AJ180" i="5"/>
  <c r="X180" i="5"/>
  <c r="L180" i="5"/>
  <c r="AG179" i="5"/>
  <c r="U179" i="5"/>
  <c r="I179" i="5"/>
  <c r="AD178" i="5"/>
  <c r="R178" i="5"/>
  <c r="F178" i="5"/>
  <c r="AA177" i="5"/>
  <c r="O177" i="5"/>
  <c r="AJ176" i="5"/>
  <c r="X176" i="5"/>
  <c r="L176" i="5"/>
  <c r="AG175" i="5"/>
  <c r="U175" i="5"/>
  <c r="I175" i="5"/>
  <c r="AD174" i="5"/>
  <c r="R174" i="5"/>
  <c r="F174" i="5"/>
  <c r="AA173" i="5"/>
  <c r="O173" i="5"/>
  <c r="AJ172" i="5"/>
  <c r="X172" i="5"/>
  <c r="L172" i="5"/>
  <c r="AG150" i="5"/>
  <c r="U150" i="5"/>
  <c r="I150" i="5"/>
  <c r="AD149" i="5"/>
  <c r="R149" i="5"/>
  <c r="AF252" i="5"/>
  <c r="T252" i="5"/>
  <c r="H252" i="5"/>
  <c r="AC251" i="5"/>
  <c r="Q251" i="5"/>
  <c r="E251" i="5"/>
  <c r="Z250" i="5"/>
  <c r="N250" i="5"/>
  <c r="AI249" i="5"/>
  <c r="W249" i="5"/>
  <c r="K249" i="5"/>
  <c r="AF248" i="5"/>
  <c r="T248" i="5"/>
  <c r="H248" i="5"/>
  <c r="AC247" i="5"/>
  <c r="Q247" i="5"/>
  <c r="E247" i="5"/>
  <c r="Z246" i="5"/>
  <c r="N246" i="5"/>
  <c r="AI245" i="5"/>
  <c r="W245" i="5"/>
  <c r="K245" i="5"/>
  <c r="AF244" i="5"/>
  <c r="T244" i="5"/>
  <c r="H244" i="5"/>
  <c r="AC243" i="5"/>
  <c r="Q243" i="5"/>
  <c r="E243" i="5"/>
  <c r="Z242" i="5"/>
  <c r="N242" i="5"/>
  <c r="AI241" i="5"/>
  <c r="W241" i="5"/>
  <c r="K241" i="5"/>
  <c r="AF240" i="5"/>
  <c r="T240" i="5"/>
  <c r="H240" i="5"/>
  <c r="AC239" i="5"/>
  <c r="Q239" i="5"/>
  <c r="E239" i="5"/>
  <c r="Z238" i="5"/>
  <c r="N238" i="5"/>
  <c r="AI237" i="5"/>
  <c r="W237" i="5"/>
  <c r="K237" i="5"/>
  <c r="AF236" i="5"/>
  <c r="T236" i="5"/>
  <c r="H236" i="5"/>
  <c r="AC235" i="5"/>
  <c r="Q235" i="5"/>
  <c r="E235" i="5"/>
  <c r="Z234" i="5"/>
  <c r="N234" i="5"/>
  <c r="AI233" i="5"/>
  <c r="W233" i="5"/>
  <c r="K233" i="5"/>
  <c r="AF232" i="5"/>
  <c r="T232" i="5"/>
  <c r="H232" i="5"/>
  <c r="AC231" i="5"/>
  <c r="Q231" i="5"/>
  <c r="E231" i="5"/>
  <c r="Z230" i="5"/>
  <c r="N230" i="5"/>
  <c r="AI229" i="5"/>
  <c r="W229" i="5"/>
  <c r="K229" i="5"/>
  <c r="AF228" i="5"/>
  <c r="T228" i="5"/>
  <c r="H228" i="5"/>
  <c r="AC227" i="5"/>
  <c r="Q227" i="5"/>
  <c r="E227" i="5"/>
  <c r="Z226" i="5"/>
  <c r="N226" i="5"/>
  <c r="AI204" i="5"/>
  <c r="W204" i="5"/>
  <c r="K204" i="5"/>
  <c r="AF203" i="5"/>
  <c r="T203" i="5"/>
  <c r="H203" i="5"/>
  <c r="AC202" i="5"/>
  <c r="Q202" i="5"/>
  <c r="E202" i="5"/>
  <c r="Z201" i="5"/>
  <c r="N201" i="5"/>
  <c r="AI200" i="5"/>
  <c r="W200" i="5"/>
  <c r="K200" i="5"/>
  <c r="AF199" i="5"/>
  <c r="T199" i="5"/>
  <c r="H199" i="5"/>
  <c r="AC198" i="5"/>
  <c r="Q198" i="5"/>
  <c r="E198" i="5"/>
  <c r="Z197" i="5"/>
  <c r="N197" i="5"/>
  <c r="AI196" i="5"/>
  <c r="W196" i="5"/>
  <c r="K196" i="5"/>
  <c r="AF195" i="5"/>
  <c r="T195" i="5"/>
  <c r="H195" i="5"/>
  <c r="AC194" i="5"/>
  <c r="Q194" i="5"/>
  <c r="E194" i="5"/>
  <c r="Z193" i="5"/>
  <c r="N193" i="5"/>
  <c r="AI192" i="5"/>
  <c r="W192" i="5"/>
  <c r="K192" i="5"/>
  <c r="AF191" i="5"/>
  <c r="T191" i="5"/>
  <c r="H191" i="5"/>
  <c r="AC190" i="5"/>
  <c r="Q190" i="5"/>
  <c r="E190" i="5"/>
  <c r="Z189" i="5"/>
  <c r="N189" i="5"/>
  <c r="AI188" i="5"/>
  <c r="W188" i="5"/>
  <c r="K188" i="5"/>
  <c r="AF187" i="5"/>
  <c r="T187" i="5"/>
  <c r="H187" i="5"/>
  <c r="AC186" i="5"/>
  <c r="Q186" i="5"/>
  <c r="E186" i="5"/>
  <c r="Z185" i="5"/>
  <c r="N185" i="5"/>
  <c r="AI184" i="5"/>
  <c r="W184" i="5"/>
  <c r="K184" i="5"/>
  <c r="AF183" i="5"/>
  <c r="T183" i="5"/>
  <c r="H183" i="5"/>
  <c r="AC182" i="5"/>
  <c r="Q182" i="5"/>
  <c r="E182" i="5"/>
  <c r="Z181" i="5"/>
  <c r="N181" i="5"/>
  <c r="AI180" i="5"/>
  <c r="W180" i="5"/>
  <c r="K180" i="5"/>
  <c r="AF179" i="5"/>
  <c r="T179" i="5"/>
  <c r="H179" i="5"/>
  <c r="AC178" i="5"/>
  <c r="Q178" i="5"/>
  <c r="E178" i="5"/>
  <c r="Z177" i="5"/>
  <c r="N177" i="5"/>
  <c r="AI176" i="5"/>
  <c r="W176" i="5"/>
  <c r="K176" i="5"/>
  <c r="AF175" i="5"/>
  <c r="T175" i="5"/>
  <c r="H175" i="5"/>
  <c r="AC174" i="5"/>
  <c r="Q174" i="5"/>
  <c r="E174" i="5"/>
  <c r="Z173" i="5"/>
  <c r="N173" i="5"/>
  <c r="AI172" i="5"/>
  <c r="W172" i="5"/>
  <c r="K172" i="5"/>
  <c r="AF150" i="5"/>
  <c r="T150" i="5"/>
  <c r="H150" i="5"/>
  <c r="AC149" i="5"/>
  <c r="Q149" i="5"/>
  <c r="AD252" i="5"/>
  <c r="R252" i="5"/>
  <c r="F252" i="5"/>
  <c r="AA251" i="5"/>
  <c r="O251" i="5"/>
  <c r="AJ250" i="5"/>
  <c r="X250" i="5"/>
  <c r="L250" i="5"/>
  <c r="AG249" i="5"/>
  <c r="U249" i="5"/>
  <c r="I249" i="5"/>
  <c r="AD248" i="5"/>
  <c r="R248" i="5"/>
  <c r="F248" i="5"/>
  <c r="AA247" i="5"/>
  <c r="O247" i="5"/>
  <c r="AJ246" i="5"/>
  <c r="X246" i="5"/>
  <c r="L246" i="5"/>
  <c r="AG245" i="5"/>
  <c r="U245" i="5"/>
  <c r="I245" i="5"/>
  <c r="AD244" i="5"/>
  <c r="R244" i="5"/>
  <c r="F244" i="5"/>
  <c r="AA243" i="5"/>
  <c r="O243" i="5"/>
  <c r="AJ242" i="5"/>
  <c r="X242" i="5"/>
  <c r="L242" i="5"/>
  <c r="AG241" i="5"/>
  <c r="U241" i="5"/>
  <c r="I241" i="5"/>
  <c r="AD240" i="5"/>
  <c r="R240" i="5"/>
  <c r="F240" i="5"/>
  <c r="AA239" i="5"/>
  <c r="O239" i="5"/>
  <c r="AJ238" i="5"/>
  <c r="X238" i="5"/>
  <c r="L238" i="5"/>
  <c r="AG237" i="5"/>
  <c r="U237" i="5"/>
  <c r="I237" i="5"/>
  <c r="AD236" i="5"/>
  <c r="R236" i="5"/>
  <c r="F236" i="5"/>
  <c r="AA235" i="5"/>
  <c r="O235" i="5"/>
  <c r="AJ234" i="5"/>
  <c r="X234" i="5"/>
  <c r="L234" i="5"/>
  <c r="AG233" i="5"/>
  <c r="U233" i="5"/>
  <c r="I233" i="5"/>
  <c r="AD232" i="5"/>
  <c r="R232" i="5"/>
  <c r="F232" i="5"/>
  <c r="AA231" i="5"/>
  <c r="O231" i="5"/>
  <c r="AJ230" i="5"/>
  <c r="X230" i="5"/>
  <c r="L230" i="5"/>
  <c r="AG229" i="5"/>
  <c r="U229" i="5"/>
  <c r="I229" i="5"/>
  <c r="AD228" i="5"/>
  <c r="R228" i="5"/>
  <c r="F228" i="5"/>
  <c r="AA227" i="5"/>
  <c r="O227" i="5"/>
  <c r="AJ226" i="5"/>
  <c r="X226" i="5"/>
  <c r="L226" i="5"/>
  <c r="AG204" i="5"/>
  <c r="U204" i="5"/>
  <c r="I204" i="5"/>
  <c r="AD203" i="5"/>
  <c r="R203" i="5"/>
  <c r="F203" i="5"/>
  <c r="AA202" i="5"/>
  <c r="O202" i="5"/>
  <c r="AJ201" i="5"/>
  <c r="X201" i="5"/>
  <c r="L201" i="5"/>
  <c r="AG200" i="5"/>
  <c r="U200" i="5"/>
  <c r="I200" i="5"/>
  <c r="AD199" i="5"/>
  <c r="R199" i="5"/>
  <c r="F199" i="5"/>
  <c r="AA198" i="5"/>
  <c r="O198" i="5"/>
  <c r="AJ197" i="5"/>
  <c r="X197" i="5"/>
  <c r="L197" i="5"/>
  <c r="AG196" i="5"/>
  <c r="U196" i="5"/>
  <c r="I196" i="5"/>
  <c r="AD195" i="5"/>
  <c r="R195" i="5"/>
  <c r="F195" i="5"/>
  <c r="AA194" i="5"/>
  <c r="O194" i="5"/>
  <c r="AJ193" i="5"/>
  <c r="X193" i="5"/>
  <c r="L193" i="5"/>
  <c r="AG192" i="5"/>
  <c r="U192" i="5"/>
  <c r="I192" i="5"/>
  <c r="AD191" i="5"/>
  <c r="R191" i="5"/>
  <c r="F191" i="5"/>
  <c r="AA190" i="5"/>
  <c r="O190" i="5"/>
  <c r="AJ189" i="5"/>
  <c r="X189" i="5"/>
  <c r="L189" i="5"/>
  <c r="AG188" i="5"/>
  <c r="U188" i="5"/>
  <c r="I188" i="5"/>
  <c r="AD187" i="5"/>
  <c r="R187" i="5"/>
  <c r="F187" i="5"/>
  <c r="AA186" i="5"/>
  <c r="O186" i="5"/>
  <c r="AJ185" i="5"/>
  <c r="X185" i="5"/>
  <c r="L185" i="5"/>
  <c r="AG184" i="5"/>
  <c r="U184" i="5"/>
  <c r="I184" i="5"/>
  <c r="AD183" i="5"/>
  <c r="R183" i="5"/>
  <c r="F183" i="5"/>
  <c r="AA182" i="5"/>
  <c r="O182" i="5"/>
  <c r="AJ181" i="5"/>
  <c r="X181" i="5"/>
  <c r="L181" i="5"/>
  <c r="AG180" i="5"/>
  <c r="U180" i="5"/>
  <c r="I180" i="5"/>
  <c r="AD179" i="5"/>
  <c r="R179" i="5"/>
  <c r="F179" i="5"/>
  <c r="AA178" i="5"/>
  <c r="O178" i="5"/>
  <c r="AJ177" i="5"/>
  <c r="X177" i="5"/>
  <c r="L177" i="5"/>
  <c r="AG176" i="5"/>
  <c r="U176" i="5"/>
  <c r="I176" i="5"/>
  <c r="AD175" i="5"/>
  <c r="R175" i="5"/>
  <c r="F175" i="5"/>
  <c r="AA174" i="5"/>
  <c r="O174" i="5"/>
  <c r="AJ173" i="5"/>
  <c r="X173" i="5"/>
  <c r="L173" i="5"/>
  <c r="AG172" i="5"/>
  <c r="U172" i="5"/>
  <c r="I172" i="5"/>
  <c r="AD150" i="5"/>
  <c r="R150" i="5"/>
  <c r="F150" i="5"/>
  <c r="AA149" i="5"/>
  <c r="O149" i="5"/>
  <c r="Q176" i="5"/>
  <c r="AJ174" i="5"/>
  <c r="I174" i="5"/>
  <c r="H173" i="5"/>
  <c r="F172" i="5"/>
  <c r="L150" i="5"/>
  <c r="K149" i="5"/>
  <c r="AF148" i="5"/>
  <c r="T148" i="5"/>
  <c r="H148" i="5"/>
  <c r="AC147" i="5"/>
  <c r="Q147" i="5"/>
  <c r="E147" i="5"/>
  <c r="Z146" i="5"/>
  <c r="N146" i="5"/>
  <c r="AI145" i="5"/>
  <c r="W145" i="5"/>
  <c r="K145" i="5"/>
  <c r="AF144" i="5"/>
  <c r="T144" i="5"/>
  <c r="H144" i="5"/>
  <c r="AC143" i="5"/>
  <c r="Q143" i="5"/>
  <c r="E143" i="5"/>
  <c r="Z142" i="5"/>
  <c r="N142" i="5"/>
  <c r="AI141" i="5"/>
  <c r="W141" i="5"/>
  <c r="K141" i="5"/>
  <c r="AF140" i="5"/>
  <c r="T140" i="5"/>
  <c r="H140" i="5"/>
  <c r="AC139" i="5"/>
  <c r="Q139" i="5"/>
  <c r="E139" i="5"/>
  <c r="Z138" i="5"/>
  <c r="N138" i="5"/>
  <c r="AI137" i="5"/>
  <c r="W137" i="5"/>
  <c r="K137" i="5"/>
  <c r="AF136" i="5"/>
  <c r="T136" i="5"/>
  <c r="H136" i="5"/>
  <c r="AC135" i="5"/>
  <c r="Q135" i="5"/>
  <c r="E135" i="5"/>
  <c r="Z134" i="5"/>
  <c r="N134" i="5"/>
  <c r="AI133" i="5"/>
  <c r="W133" i="5"/>
  <c r="K133" i="5"/>
  <c r="AF132" i="5"/>
  <c r="T132" i="5"/>
  <c r="H132" i="5"/>
  <c r="AC131" i="5"/>
  <c r="Q131" i="5"/>
  <c r="E131" i="5"/>
  <c r="Z130" i="5"/>
  <c r="N130" i="5"/>
  <c r="AI129" i="5"/>
  <c r="W129" i="5"/>
  <c r="K129" i="5"/>
  <c r="AF128" i="5"/>
  <c r="T128" i="5"/>
  <c r="H128" i="5"/>
  <c r="AC127" i="5"/>
  <c r="Q127" i="5"/>
  <c r="E127" i="5"/>
  <c r="Z126" i="5"/>
  <c r="N126" i="5"/>
  <c r="AI125" i="5"/>
  <c r="W125" i="5"/>
  <c r="K125" i="5"/>
  <c r="AF124" i="5"/>
  <c r="T124" i="5"/>
  <c r="H124" i="5"/>
  <c r="AC123" i="5"/>
  <c r="Q123" i="5"/>
  <c r="E123" i="5"/>
  <c r="Z122" i="5"/>
  <c r="N122" i="5"/>
  <c r="AI121" i="5"/>
  <c r="W121" i="5"/>
  <c r="K121" i="5"/>
  <c r="AF120" i="5"/>
  <c r="T120" i="5"/>
  <c r="H120" i="5"/>
  <c r="AC119" i="5"/>
  <c r="Q119" i="5"/>
  <c r="E119" i="5"/>
  <c r="Z118" i="5"/>
  <c r="N118" i="5"/>
  <c r="O176" i="5"/>
  <c r="AI174" i="5"/>
  <c r="AG173" i="5"/>
  <c r="F173" i="5"/>
  <c r="E172" i="5"/>
  <c r="AJ149" i="5"/>
  <c r="I149" i="5"/>
  <c r="AD148" i="5"/>
  <c r="R148" i="5"/>
  <c r="F148" i="5"/>
  <c r="AA147" i="5"/>
  <c r="O147" i="5"/>
  <c r="AJ146" i="5"/>
  <c r="X146" i="5"/>
  <c r="L146" i="5"/>
  <c r="AG145" i="5"/>
  <c r="U145" i="5"/>
  <c r="I145" i="5"/>
  <c r="AD144" i="5"/>
  <c r="R144" i="5"/>
  <c r="F144" i="5"/>
  <c r="AA143" i="5"/>
  <c r="O143" i="5"/>
  <c r="AJ142" i="5"/>
  <c r="X142" i="5"/>
  <c r="L142" i="5"/>
  <c r="AG141" i="5"/>
  <c r="U141" i="5"/>
  <c r="I141" i="5"/>
  <c r="AD140" i="5"/>
  <c r="R140" i="5"/>
  <c r="F140" i="5"/>
  <c r="AA139" i="5"/>
  <c r="O139" i="5"/>
  <c r="AJ138" i="5"/>
  <c r="X138" i="5"/>
  <c r="L138" i="5"/>
  <c r="AG137" i="5"/>
  <c r="U137" i="5"/>
  <c r="I137" i="5"/>
  <c r="AD136" i="5"/>
  <c r="R136" i="5"/>
  <c r="F136" i="5"/>
  <c r="AA135" i="5"/>
  <c r="O135" i="5"/>
  <c r="AJ134" i="5"/>
  <c r="X134" i="5"/>
  <c r="L134" i="5"/>
  <c r="AG133" i="5"/>
  <c r="U133" i="5"/>
  <c r="I133" i="5"/>
  <c r="AD132" i="5"/>
  <c r="R132" i="5"/>
  <c r="F132" i="5"/>
  <c r="AA131" i="5"/>
  <c r="O131" i="5"/>
  <c r="AJ130" i="5"/>
  <c r="X130" i="5"/>
  <c r="L130" i="5"/>
  <c r="AG129" i="5"/>
  <c r="U129" i="5"/>
  <c r="I129" i="5"/>
  <c r="AD128" i="5"/>
  <c r="R128" i="5"/>
  <c r="F128" i="5"/>
  <c r="AA127" i="5"/>
  <c r="O127" i="5"/>
  <c r="AJ126" i="5"/>
  <c r="X126" i="5"/>
  <c r="L126" i="5"/>
  <c r="AG125" i="5"/>
  <c r="U125" i="5"/>
  <c r="I125" i="5"/>
  <c r="AD124" i="5"/>
  <c r="R124" i="5"/>
  <c r="F124" i="5"/>
  <c r="AA123" i="5"/>
  <c r="O123" i="5"/>
  <c r="AJ122" i="5"/>
  <c r="X122" i="5"/>
  <c r="L122" i="5"/>
  <c r="AG121" i="5"/>
  <c r="U121" i="5"/>
  <c r="I121" i="5"/>
  <c r="AD120" i="5"/>
  <c r="R120" i="5"/>
  <c r="F120" i="5"/>
  <c r="AA119" i="5"/>
  <c r="O119" i="5"/>
  <c r="AJ118" i="5"/>
  <c r="X118" i="5"/>
  <c r="L118" i="5"/>
  <c r="E176" i="5"/>
  <c r="AG174" i="5"/>
  <c r="AF173" i="5"/>
  <c r="AD172" i="5"/>
  <c r="AJ150" i="5"/>
  <c r="AI149" i="5"/>
  <c r="H149" i="5"/>
  <c r="AC148" i="5"/>
  <c r="Q148" i="5"/>
  <c r="E148" i="5"/>
  <c r="Z147" i="5"/>
  <c r="N147" i="5"/>
  <c r="AI146" i="5"/>
  <c r="W146" i="5"/>
  <c r="K146" i="5"/>
  <c r="AF145" i="5"/>
  <c r="T145" i="5"/>
  <c r="H145" i="5"/>
  <c r="AC144" i="5"/>
  <c r="Q144" i="5"/>
  <c r="E144" i="5"/>
  <c r="Z143" i="5"/>
  <c r="N143" i="5"/>
  <c r="AI142" i="5"/>
  <c r="W142" i="5"/>
  <c r="K142" i="5"/>
  <c r="AF141" i="5"/>
  <c r="T141" i="5"/>
  <c r="H141" i="5"/>
  <c r="AC140" i="5"/>
  <c r="Q140" i="5"/>
  <c r="E140" i="5"/>
  <c r="Z139" i="5"/>
  <c r="N139" i="5"/>
  <c r="AI138" i="5"/>
  <c r="W138" i="5"/>
  <c r="K138" i="5"/>
  <c r="AF137" i="5"/>
  <c r="T137" i="5"/>
  <c r="H137" i="5"/>
  <c r="AC136" i="5"/>
  <c r="Q136" i="5"/>
  <c r="E136" i="5"/>
  <c r="Z135" i="5"/>
  <c r="N135" i="5"/>
  <c r="AI134" i="5"/>
  <c r="W134" i="5"/>
  <c r="K134" i="5"/>
  <c r="AF133" i="5"/>
  <c r="T133" i="5"/>
  <c r="H133" i="5"/>
  <c r="AC132" i="5"/>
  <c r="Q132" i="5"/>
  <c r="E132" i="5"/>
  <c r="Z131" i="5"/>
  <c r="N131" i="5"/>
  <c r="AI130" i="5"/>
  <c r="W130" i="5"/>
  <c r="K130" i="5"/>
  <c r="AF129" i="5"/>
  <c r="T129" i="5"/>
  <c r="H129" i="5"/>
  <c r="AC128" i="5"/>
  <c r="Q128" i="5"/>
  <c r="E128" i="5"/>
  <c r="Z127" i="5"/>
  <c r="N127" i="5"/>
  <c r="AI126" i="5"/>
  <c r="W126" i="5"/>
  <c r="K126" i="5"/>
  <c r="AF125" i="5"/>
  <c r="T125" i="5"/>
  <c r="H125" i="5"/>
  <c r="AC124" i="5"/>
  <c r="Q124" i="5"/>
  <c r="E124" i="5"/>
  <c r="Z123" i="5"/>
  <c r="N123" i="5"/>
  <c r="AI122" i="5"/>
  <c r="W122" i="5"/>
  <c r="K122" i="5"/>
  <c r="AF121" i="5"/>
  <c r="T121" i="5"/>
  <c r="H121" i="5"/>
  <c r="AC120" i="5"/>
  <c r="Q120" i="5"/>
  <c r="E120" i="5"/>
  <c r="Z119" i="5"/>
  <c r="N119" i="5"/>
  <c r="AI118" i="5"/>
  <c r="W118" i="5"/>
  <c r="K118" i="5"/>
  <c r="AJ175" i="5"/>
  <c r="X174" i="5"/>
  <c r="AD173" i="5"/>
  <c r="AC172" i="5"/>
  <c r="AA150" i="5"/>
  <c r="AG149" i="5"/>
  <c r="F149" i="5"/>
  <c r="AA148" i="5"/>
  <c r="O148" i="5"/>
  <c r="AJ147" i="5"/>
  <c r="X147" i="5"/>
  <c r="L147" i="5"/>
  <c r="AG146" i="5"/>
  <c r="U146" i="5"/>
  <c r="I146" i="5"/>
  <c r="AD145" i="5"/>
  <c r="R145" i="5"/>
  <c r="F145" i="5"/>
  <c r="AA144" i="5"/>
  <c r="O144" i="5"/>
  <c r="AJ143" i="5"/>
  <c r="X143" i="5"/>
  <c r="L143" i="5"/>
  <c r="AG142" i="5"/>
  <c r="U142" i="5"/>
  <c r="I142" i="5"/>
  <c r="AD141" i="5"/>
  <c r="R141" i="5"/>
  <c r="F141" i="5"/>
  <c r="AA140" i="5"/>
  <c r="O140" i="5"/>
  <c r="AJ139" i="5"/>
  <c r="X139" i="5"/>
  <c r="L139" i="5"/>
  <c r="AG138" i="5"/>
  <c r="U138" i="5"/>
  <c r="I138" i="5"/>
  <c r="AD137" i="5"/>
  <c r="R137" i="5"/>
  <c r="F137" i="5"/>
  <c r="AA136" i="5"/>
  <c r="O136" i="5"/>
  <c r="AJ135" i="5"/>
  <c r="X135" i="5"/>
  <c r="L135" i="5"/>
  <c r="AG134" i="5"/>
  <c r="U134" i="5"/>
  <c r="I134" i="5"/>
  <c r="AD133" i="5"/>
  <c r="R133" i="5"/>
  <c r="F133" i="5"/>
  <c r="AA132" i="5"/>
  <c r="O132" i="5"/>
  <c r="AJ131" i="5"/>
  <c r="X131" i="5"/>
  <c r="L131" i="5"/>
  <c r="AG130" i="5"/>
  <c r="U130" i="5"/>
  <c r="I130" i="5"/>
  <c r="AD129" i="5"/>
  <c r="R129" i="5"/>
  <c r="F129" i="5"/>
  <c r="AA128" i="5"/>
  <c r="O128" i="5"/>
  <c r="AJ127" i="5"/>
  <c r="X127" i="5"/>
  <c r="L127" i="5"/>
  <c r="AG126" i="5"/>
  <c r="U126" i="5"/>
  <c r="I126" i="5"/>
  <c r="AD125" i="5"/>
  <c r="R125" i="5"/>
  <c r="F125" i="5"/>
  <c r="AA124" i="5"/>
  <c r="O124" i="5"/>
  <c r="AJ123" i="5"/>
  <c r="X123" i="5"/>
  <c r="L123" i="5"/>
  <c r="AG122" i="5"/>
  <c r="U122" i="5"/>
  <c r="I122" i="5"/>
  <c r="AD121" i="5"/>
  <c r="R121" i="5"/>
  <c r="F121" i="5"/>
  <c r="AA120" i="5"/>
  <c r="O120" i="5"/>
  <c r="AJ119" i="5"/>
  <c r="X119" i="5"/>
  <c r="L119" i="5"/>
  <c r="AG118" i="5"/>
  <c r="U118" i="5"/>
  <c r="I118" i="5"/>
  <c r="Z175" i="5"/>
  <c r="W174" i="5"/>
  <c r="U173" i="5"/>
  <c r="AA172" i="5"/>
  <c r="Z150" i="5"/>
  <c r="X149" i="5"/>
  <c r="E149" i="5"/>
  <c r="Z148" i="5"/>
  <c r="N148" i="5"/>
  <c r="AI147" i="5"/>
  <c r="W147" i="5"/>
  <c r="K147" i="5"/>
  <c r="AF146" i="5"/>
  <c r="T146" i="5"/>
  <c r="H146" i="5"/>
  <c r="AC145" i="5"/>
  <c r="Q145" i="5"/>
  <c r="E145" i="5"/>
  <c r="Z144" i="5"/>
  <c r="N144" i="5"/>
  <c r="AI143" i="5"/>
  <c r="W143" i="5"/>
  <c r="K143" i="5"/>
  <c r="AF142" i="5"/>
  <c r="T142" i="5"/>
  <c r="H142" i="5"/>
  <c r="AC141" i="5"/>
  <c r="Q141" i="5"/>
  <c r="E141" i="5"/>
  <c r="Z140" i="5"/>
  <c r="N140" i="5"/>
  <c r="AI139" i="5"/>
  <c r="W139" i="5"/>
  <c r="K139" i="5"/>
  <c r="AF138" i="5"/>
  <c r="T138" i="5"/>
  <c r="H138" i="5"/>
  <c r="AC137" i="5"/>
  <c r="Q137" i="5"/>
  <c r="E137" i="5"/>
  <c r="Z136" i="5"/>
  <c r="N136" i="5"/>
  <c r="AI135" i="5"/>
  <c r="W135" i="5"/>
  <c r="K135" i="5"/>
  <c r="AF134" i="5"/>
  <c r="T134" i="5"/>
  <c r="H134" i="5"/>
  <c r="AC133" i="5"/>
  <c r="Q133" i="5"/>
  <c r="E133" i="5"/>
  <c r="Z132" i="5"/>
  <c r="N132" i="5"/>
  <c r="AI131" i="5"/>
  <c r="W131" i="5"/>
  <c r="K131" i="5"/>
  <c r="AF130" i="5"/>
  <c r="T130" i="5"/>
  <c r="H130" i="5"/>
  <c r="AC129" i="5"/>
  <c r="Q129" i="5"/>
  <c r="E129" i="5"/>
  <c r="Z128" i="5"/>
  <c r="N128" i="5"/>
  <c r="AI127" i="5"/>
  <c r="W127" i="5"/>
  <c r="K127" i="5"/>
  <c r="AF126" i="5"/>
  <c r="T126" i="5"/>
  <c r="H126" i="5"/>
  <c r="AC125" i="5"/>
  <c r="Q125" i="5"/>
  <c r="E125" i="5"/>
  <c r="Z124" i="5"/>
  <c r="N124" i="5"/>
  <c r="AI123" i="5"/>
  <c r="W123" i="5"/>
  <c r="K123" i="5"/>
  <c r="AF122" i="5"/>
  <c r="T122" i="5"/>
  <c r="H122" i="5"/>
  <c r="AC121" i="5"/>
  <c r="Q121" i="5"/>
  <c r="E121" i="5"/>
  <c r="Z120" i="5"/>
  <c r="N120" i="5"/>
  <c r="AI119" i="5"/>
  <c r="W119" i="5"/>
  <c r="K119" i="5"/>
  <c r="AF118" i="5"/>
  <c r="T118" i="5"/>
  <c r="H118" i="5"/>
  <c r="X175" i="5"/>
  <c r="U174" i="5"/>
  <c r="T173" i="5"/>
  <c r="R172" i="5"/>
  <c r="X150" i="5"/>
  <c r="W149" i="5"/>
  <c r="AJ148" i="5"/>
  <c r="X148" i="5"/>
  <c r="L148" i="5"/>
  <c r="AG147" i="5"/>
  <c r="U147" i="5"/>
  <c r="I147" i="5"/>
  <c r="AD146" i="5"/>
  <c r="R146" i="5"/>
  <c r="F146" i="5"/>
  <c r="AA145" i="5"/>
  <c r="O145" i="5"/>
  <c r="AJ144" i="5"/>
  <c r="X144" i="5"/>
  <c r="L144" i="5"/>
  <c r="AG143" i="5"/>
  <c r="U143" i="5"/>
  <c r="I143" i="5"/>
  <c r="AD142" i="5"/>
  <c r="R142" i="5"/>
  <c r="F142" i="5"/>
  <c r="AA141" i="5"/>
  <c r="O141" i="5"/>
  <c r="AJ140" i="5"/>
  <c r="X140" i="5"/>
  <c r="L140" i="5"/>
  <c r="AG139" i="5"/>
  <c r="U139" i="5"/>
  <c r="I139" i="5"/>
  <c r="AD138" i="5"/>
  <c r="R138" i="5"/>
  <c r="F138" i="5"/>
  <c r="AA137" i="5"/>
  <c r="O137" i="5"/>
  <c r="AJ136" i="5"/>
  <c r="X136" i="5"/>
  <c r="L136" i="5"/>
  <c r="AG135" i="5"/>
  <c r="U135" i="5"/>
  <c r="I135" i="5"/>
  <c r="AD134" i="5"/>
  <c r="R134" i="5"/>
  <c r="F134" i="5"/>
  <c r="AA133" i="5"/>
  <c r="O133" i="5"/>
  <c r="AJ132" i="5"/>
  <c r="X132" i="5"/>
  <c r="L132" i="5"/>
  <c r="AG131" i="5"/>
  <c r="U131" i="5"/>
  <c r="I131" i="5"/>
  <c r="AD130" i="5"/>
  <c r="R130" i="5"/>
  <c r="F130" i="5"/>
  <c r="AA129" i="5"/>
  <c r="O129" i="5"/>
  <c r="AJ128" i="5"/>
  <c r="X128" i="5"/>
  <c r="L128" i="5"/>
  <c r="AG127" i="5"/>
  <c r="U127" i="5"/>
  <c r="I127" i="5"/>
  <c r="AD126" i="5"/>
  <c r="R126" i="5"/>
  <c r="F126" i="5"/>
  <c r="AA125" i="5"/>
  <c r="O125" i="5"/>
  <c r="AJ124" i="5"/>
  <c r="X124" i="5"/>
  <c r="L124" i="5"/>
  <c r="AG123" i="5"/>
  <c r="U123" i="5"/>
  <c r="I123" i="5"/>
  <c r="AD122" i="5"/>
  <c r="R122" i="5"/>
  <c r="F122" i="5"/>
  <c r="AA121" i="5"/>
  <c r="O121" i="5"/>
  <c r="AJ120" i="5"/>
  <c r="X120" i="5"/>
  <c r="L120" i="5"/>
  <c r="AG119" i="5"/>
  <c r="U119" i="5"/>
  <c r="I119" i="5"/>
  <c r="AD118" i="5"/>
  <c r="R118" i="5"/>
  <c r="F118" i="5"/>
  <c r="N175" i="5"/>
  <c r="L174" i="5"/>
  <c r="R173" i="5"/>
  <c r="Q172" i="5"/>
  <c r="O150" i="5"/>
  <c r="U149" i="5"/>
  <c r="AI148" i="5"/>
  <c r="W148" i="5"/>
  <c r="K148" i="5"/>
  <c r="AF147" i="5"/>
  <c r="T147" i="5"/>
  <c r="H147" i="5"/>
  <c r="AC146" i="5"/>
  <c r="Q146" i="5"/>
  <c r="E146" i="5"/>
  <c r="Z145" i="5"/>
  <c r="N145" i="5"/>
  <c r="AI144" i="5"/>
  <c r="W144" i="5"/>
  <c r="K144" i="5"/>
  <c r="AF143" i="5"/>
  <c r="T143" i="5"/>
  <c r="H143" i="5"/>
  <c r="AC142" i="5"/>
  <c r="Q142" i="5"/>
  <c r="E142" i="5"/>
  <c r="Z141" i="5"/>
  <c r="N141" i="5"/>
  <c r="AI140" i="5"/>
  <c r="W140" i="5"/>
  <c r="K140" i="5"/>
  <c r="AF139" i="5"/>
  <c r="T139" i="5"/>
  <c r="H139" i="5"/>
  <c r="AC138" i="5"/>
  <c r="Q138" i="5"/>
  <c r="E138" i="5"/>
  <c r="Z137" i="5"/>
  <c r="N137" i="5"/>
  <c r="AI136" i="5"/>
  <c r="W136" i="5"/>
  <c r="K136" i="5"/>
  <c r="AF135" i="5"/>
  <c r="T135" i="5"/>
  <c r="H135" i="5"/>
  <c r="AC134" i="5"/>
  <c r="Q134" i="5"/>
  <c r="E134" i="5"/>
  <c r="Z133" i="5"/>
  <c r="N133" i="5"/>
  <c r="AI132" i="5"/>
  <c r="W132" i="5"/>
  <c r="K132" i="5"/>
  <c r="AF131" i="5"/>
  <c r="T131" i="5"/>
  <c r="H131" i="5"/>
  <c r="AC130" i="5"/>
  <c r="Q130" i="5"/>
  <c r="E130" i="5"/>
  <c r="Z129" i="5"/>
  <c r="N129" i="5"/>
  <c r="AI128" i="5"/>
  <c r="W128" i="5"/>
  <c r="K128" i="5"/>
  <c r="AF127" i="5"/>
  <c r="T127" i="5"/>
  <c r="H127" i="5"/>
  <c r="AC126" i="5"/>
  <c r="Q126" i="5"/>
  <c r="E126" i="5"/>
  <c r="Z125" i="5"/>
  <c r="N125" i="5"/>
  <c r="AI124" i="5"/>
  <c r="W124" i="5"/>
  <c r="K124" i="5"/>
  <c r="AF123" i="5"/>
  <c r="T123" i="5"/>
  <c r="H123" i="5"/>
  <c r="AC122" i="5"/>
  <c r="Q122" i="5"/>
  <c r="E122" i="5"/>
  <c r="Z121" i="5"/>
  <c r="N121" i="5"/>
  <c r="AI120" i="5"/>
  <c r="W120" i="5"/>
  <c r="K120" i="5"/>
  <c r="AF119" i="5"/>
  <c r="T119" i="5"/>
  <c r="H119" i="5"/>
  <c r="AC118" i="5"/>
  <c r="Q118" i="5"/>
  <c r="E118" i="5"/>
  <c r="L175" i="5"/>
  <c r="K174" i="5"/>
  <c r="I173" i="5"/>
  <c r="O172" i="5"/>
  <c r="N150" i="5"/>
  <c r="L149" i="5"/>
  <c r="AG148" i="5"/>
  <c r="U148" i="5"/>
  <c r="I148" i="5"/>
  <c r="AD147" i="5"/>
  <c r="R147" i="5"/>
  <c r="F147" i="5"/>
  <c r="AA146" i="5"/>
  <c r="O146" i="5"/>
  <c r="AJ145" i="5"/>
  <c r="X145" i="5"/>
  <c r="L145" i="5"/>
  <c r="AG144" i="5"/>
  <c r="U144" i="5"/>
  <c r="I144" i="5"/>
  <c r="AD143" i="5"/>
  <c r="R143" i="5"/>
  <c r="F143" i="5"/>
  <c r="AA142" i="5"/>
  <c r="O142" i="5"/>
  <c r="AJ141" i="5"/>
  <c r="X141" i="5"/>
  <c r="L141" i="5"/>
  <c r="AG140" i="5"/>
  <c r="U140" i="5"/>
  <c r="I140" i="5"/>
  <c r="AD139" i="5"/>
  <c r="R139" i="5"/>
  <c r="F139" i="5"/>
  <c r="AA138" i="5"/>
  <c r="O138" i="5"/>
  <c r="AJ137" i="5"/>
  <c r="X137" i="5"/>
  <c r="L137" i="5"/>
  <c r="AG136" i="5"/>
  <c r="U136" i="5"/>
  <c r="I136" i="5"/>
  <c r="AD135" i="5"/>
  <c r="R135" i="5"/>
  <c r="F135" i="5"/>
  <c r="AA134" i="5"/>
  <c r="O134" i="5"/>
  <c r="AJ133" i="5"/>
  <c r="X133" i="5"/>
  <c r="L133" i="5"/>
  <c r="AG132" i="5"/>
  <c r="U132" i="5"/>
  <c r="I132" i="5"/>
  <c r="AD131" i="5"/>
  <c r="R131" i="5"/>
  <c r="F131" i="5"/>
  <c r="AA130" i="5"/>
  <c r="O130" i="5"/>
  <c r="AJ129" i="5"/>
  <c r="X129" i="5"/>
  <c r="L129" i="5"/>
  <c r="AG128" i="5"/>
  <c r="U128" i="5"/>
  <c r="I128" i="5"/>
  <c r="AD127" i="5"/>
  <c r="R127" i="5"/>
  <c r="F127" i="5"/>
  <c r="AA126" i="5"/>
  <c r="O126" i="5"/>
  <c r="AJ125" i="5"/>
  <c r="X125" i="5"/>
  <c r="L125" i="5"/>
  <c r="AG124" i="5"/>
  <c r="U124" i="5"/>
  <c r="I124" i="5"/>
  <c r="AD123" i="5"/>
  <c r="R123" i="5"/>
  <c r="F123" i="5"/>
  <c r="AA122" i="5"/>
  <c r="O122" i="5"/>
  <c r="AJ121" i="5"/>
  <c r="X121" i="5"/>
  <c r="L121" i="5"/>
  <c r="AG120" i="5"/>
  <c r="U120" i="5"/>
  <c r="I120" i="5"/>
  <c r="AD119" i="5"/>
  <c r="R119" i="5"/>
  <c r="F119" i="5"/>
  <c r="AA118" i="5"/>
  <c r="O118" i="5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I80" i="5" l="1"/>
  <c r="T80" i="5"/>
  <c r="U80" i="5"/>
  <c r="L80" i="5"/>
  <c r="I80" i="5"/>
  <c r="Z80" i="5"/>
  <c r="W80" i="5"/>
  <c r="H80" i="5"/>
  <c r="X80" i="5"/>
  <c r="N80" i="5"/>
  <c r="K80" i="5"/>
  <c r="AD80" i="5"/>
  <c r="AG80" i="5"/>
  <c r="R80" i="5"/>
  <c r="AJ80" i="5"/>
  <c r="F80" i="5"/>
  <c r="AC80" i="5"/>
  <c r="Q80" i="5"/>
  <c r="E80" i="5"/>
  <c r="AA80" i="5"/>
  <c r="AF80" i="5"/>
  <c r="O80" i="5"/>
  <c r="Z65" i="5"/>
  <c r="X65" i="5"/>
  <c r="W65" i="5"/>
  <c r="I65" i="5"/>
  <c r="AA65" i="5"/>
  <c r="N65" i="5"/>
  <c r="L65" i="5"/>
  <c r="K65" i="5"/>
  <c r="AC65" i="5"/>
  <c r="O65" i="5"/>
  <c r="Q65" i="5"/>
  <c r="E65" i="5"/>
  <c r="AJ65" i="5"/>
  <c r="AG65" i="5"/>
  <c r="AD65" i="5"/>
  <c r="U65" i="5"/>
  <c r="R65" i="5"/>
  <c r="H65" i="5"/>
  <c r="AF65" i="5"/>
  <c r="F65" i="5"/>
  <c r="AI65" i="5"/>
  <c r="T65" i="5"/>
  <c r="T73" i="5"/>
  <c r="AD73" i="5"/>
  <c r="X73" i="5"/>
  <c r="AI73" i="5"/>
  <c r="R73" i="5"/>
  <c r="W73" i="5"/>
  <c r="F73" i="5"/>
  <c r="AF73" i="5"/>
  <c r="AC73" i="5"/>
  <c r="Z73" i="5"/>
  <c r="K73" i="5"/>
  <c r="Q73" i="5"/>
  <c r="N73" i="5"/>
  <c r="AG73" i="5"/>
  <c r="AJ73" i="5"/>
  <c r="O73" i="5"/>
  <c r="AA73" i="5"/>
  <c r="H73" i="5"/>
  <c r="U73" i="5"/>
  <c r="L73" i="5"/>
  <c r="E73" i="5"/>
  <c r="I73" i="5"/>
  <c r="E81" i="5"/>
  <c r="X81" i="5"/>
  <c r="U81" i="5"/>
  <c r="AA81" i="5"/>
  <c r="L81" i="5"/>
  <c r="I81" i="5"/>
  <c r="AF81" i="5"/>
  <c r="O81" i="5"/>
  <c r="T81" i="5"/>
  <c r="H81" i="5"/>
  <c r="AD81" i="5"/>
  <c r="AI81" i="5"/>
  <c r="R81" i="5"/>
  <c r="W81" i="5"/>
  <c r="F81" i="5"/>
  <c r="AC81" i="5"/>
  <c r="AG81" i="5"/>
  <c r="Q81" i="5"/>
  <c r="K81" i="5"/>
  <c r="AJ81" i="5"/>
  <c r="Z81" i="5"/>
  <c r="N81" i="5"/>
  <c r="AC89" i="5"/>
  <c r="Z89" i="5"/>
  <c r="K89" i="5"/>
  <c r="Q89" i="5"/>
  <c r="N89" i="5"/>
  <c r="AJ89" i="5"/>
  <c r="AG89" i="5"/>
  <c r="E89" i="5"/>
  <c r="X89" i="5"/>
  <c r="U89" i="5"/>
  <c r="AA89" i="5"/>
  <c r="L89" i="5"/>
  <c r="I89" i="5"/>
  <c r="AF89" i="5"/>
  <c r="O89" i="5"/>
  <c r="T89" i="5"/>
  <c r="H89" i="5"/>
  <c r="AD89" i="5"/>
  <c r="AI89" i="5"/>
  <c r="R89" i="5"/>
  <c r="W89" i="5"/>
  <c r="F89" i="5"/>
  <c r="Z74" i="5"/>
  <c r="I74" i="5"/>
  <c r="W74" i="5"/>
  <c r="AF74" i="5"/>
  <c r="AC74" i="5"/>
  <c r="N74" i="5"/>
  <c r="T74" i="5"/>
  <c r="Q74" i="5"/>
  <c r="AJ74" i="5"/>
  <c r="AD74" i="5"/>
  <c r="H74" i="5"/>
  <c r="E74" i="5"/>
  <c r="X74" i="5"/>
  <c r="L74" i="5"/>
  <c r="AI74" i="5"/>
  <c r="K74" i="5"/>
  <c r="F74" i="5"/>
  <c r="AA74" i="5"/>
  <c r="R74" i="5"/>
  <c r="AG74" i="5"/>
  <c r="U74" i="5"/>
  <c r="O74" i="5"/>
  <c r="F82" i="5"/>
  <c r="K82" i="5"/>
  <c r="AG82" i="5"/>
  <c r="U82" i="5"/>
  <c r="Z82" i="5"/>
  <c r="I82" i="5"/>
  <c r="AF82" i="5"/>
  <c r="AC82" i="5"/>
  <c r="N82" i="5"/>
  <c r="T82" i="5"/>
  <c r="Q82" i="5"/>
  <c r="AJ82" i="5"/>
  <c r="H82" i="5"/>
  <c r="E82" i="5"/>
  <c r="AA82" i="5"/>
  <c r="X82" i="5"/>
  <c r="O82" i="5"/>
  <c r="AD82" i="5"/>
  <c r="R82" i="5"/>
  <c r="AI82" i="5"/>
  <c r="L82" i="5"/>
  <c r="W82" i="5"/>
  <c r="AD90" i="5"/>
  <c r="O90" i="5"/>
  <c r="L90" i="5"/>
  <c r="AI90" i="5"/>
  <c r="R90" i="5"/>
  <c r="W90" i="5"/>
  <c r="F90" i="5"/>
  <c r="K90" i="5"/>
  <c r="AG90" i="5"/>
  <c r="U90" i="5"/>
  <c r="Z90" i="5"/>
  <c r="I90" i="5"/>
  <c r="AF90" i="5"/>
  <c r="AC90" i="5"/>
  <c r="N90" i="5"/>
  <c r="AJ90" i="5"/>
  <c r="T90" i="5"/>
  <c r="X90" i="5"/>
  <c r="H90" i="5"/>
  <c r="AA90" i="5"/>
  <c r="Q90" i="5"/>
  <c r="E90" i="5"/>
  <c r="N72" i="5"/>
  <c r="K72" i="5"/>
  <c r="AD72" i="5"/>
  <c r="Q72" i="5"/>
  <c r="R72" i="5"/>
  <c r="U72" i="5"/>
  <c r="F72" i="5"/>
  <c r="X72" i="5"/>
  <c r="AA72" i="5"/>
  <c r="AG72" i="5"/>
  <c r="AF72" i="5"/>
  <c r="O72" i="5"/>
  <c r="H72" i="5"/>
  <c r="AI72" i="5"/>
  <c r="AJ72" i="5"/>
  <c r="W72" i="5"/>
  <c r="E72" i="5"/>
  <c r="AC72" i="5"/>
  <c r="I72" i="5"/>
  <c r="L72" i="5"/>
  <c r="Z72" i="5"/>
  <c r="T72" i="5"/>
  <c r="Z67" i="5"/>
  <c r="I67" i="5"/>
  <c r="AJ67" i="5"/>
  <c r="K67" i="5"/>
  <c r="X67" i="5"/>
  <c r="AC67" i="5"/>
  <c r="N67" i="5"/>
  <c r="AF67" i="5"/>
  <c r="Q67" i="5"/>
  <c r="AI67" i="5"/>
  <c r="T67" i="5"/>
  <c r="R67" i="5"/>
  <c r="O67" i="5"/>
  <c r="AA67" i="5"/>
  <c r="U67" i="5"/>
  <c r="AD67" i="5"/>
  <c r="H67" i="5"/>
  <c r="L67" i="5"/>
  <c r="W67" i="5"/>
  <c r="AG67" i="5"/>
  <c r="E67" i="5"/>
  <c r="F67" i="5"/>
  <c r="K75" i="5"/>
  <c r="H75" i="5"/>
  <c r="AA75" i="5"/>
  <c r="O75" i="5"/>
  <c r="AD75" i="5"/>
  <c r="AJ75" i="5"/>
  <c r="AG75" i="5"/>
  <c r="X75" i="5"/>
  <c r="I75" i="5"/>
  <c r="F75" i="5"/>
  <c r="AC75" i="5"/>
  <c r="L75" i="5"/>
  <c r="N75" i="5"/>
  <c r="T75" i="5"/>
  <c r="Z75" i="5"/>
  <c r="R75" i="5"/>
  <c r="AI75" i="5"/>
  <c r="U75" i="5"/>
  <c r="W75" i="5"/>
  <c r="Q75" i="5"/>
  <c r="E75" i="5"/>
  <c r="AF75" i="5"/>
  <c r="AI83" i="5"/>
  <c r="AF83" i="5"/>
  <c r="Q83" i="5"/>
  <c r="W83" i="5"/>
  <c r="T83" i="5"/>
  <c r="E83" i="5"/>
  <c r="K83" i="5"/>
  <c r="H83" i="5"/>
  <c r="AD83" i="5"/>
  <c r="AA83" i="5"/>
  <c r="AG83" i="5"/>
  <c r="R83" i="5"/>
  <c r="O83" i="5"/>
  <c r="U83" i="5"/>
  <c r="F83" i="5"/>
  <c r="Z83" i="5"/>
  <c r="I83" i="5"/>
  <c r="N83" i="5"/>
  <c r="AJ83" i="5"/>
  <c r="AC83" i="5"/>
  <c r="L83" i="5"/>
  <c r="X83" i="5"/>
  <c r="X91" i="5"/>
  <c r="AC91" i="5"/>
  <c r="L91" i="5"/>
  <c r="AI91" i="5"/>
  <c r="AF91" i="5"/>
  <c r="Q91" i="5"/>
  <c r="W91" i="5"/>
  <c r="T91" i="5"/>
  <c r="E91" i="5"/>
  <c r="K91" i="5"/>
  <c r="H91" i="5"/>
  <c r="AD91" i="5"/>
  <c r="AA91" i="5"/>
  <c r="AG91" i="5"/>
  <c r="R91" i="5"/>
  <c r="O91" i="5"/>
  <c r="Z91" i="5"/>
  <c r="N91" i="5"/>
  <c r="AJ91" i="5"/>
  <c r="F91" i="5"/>
  <c r="U91" i="5"/>
  <c r="I91" i="5"/>
  <c r="E88" i="5"/>
  <c r="AA88" i="5"/>
  <c r="AF88" i="5"/>
  <c r="O88" i="5"/>
  <c r="AI88" i="5"/>
  <c r="T88" i="5"/>
  <c r="Z88" i="5"/>
  <c r="W88" i="5"/>
  <c r="H88" i="5"/>
  <c r="N88" i="5"/>
  <c r="K88" i="5"/>
  <c r="AG88" i="5"/>
  <c r="AD88" i="5"/>
  <c r="AJ88" i="5"/>
  <c r="U88" i="5"/>
  <c r="R88" i="5"/>
  <c r="X88" i="5"/>
  <c r="L88" i="5"/>
  <c r="AC88" i="5"/>
  <c r="F88" i="5"/>
  <c r="Q88" i="5"/>
  <c r="I88" i="5"/>
  <c r="AF68" i="5"/>
  <c r="O68" i="5"/>
  <c r="AI68" i="5"/>
  <c r="T68" i="5"/>
  <c r="W68" i="5"/>
  <c r="H68" i="5"/>
  <c r="K68" i="5"/>
  <c r="AD68" i="5"/>
  <c r="AG68" i="5"/>
  <c r="AC68" i="5"/>
  <c r="Z68" i="5"/>
  <c r="R68" i="5"/>
  <c r="AJ68" i="5"/>
  <c r="I68" i="5"/>
  <c r="E68" i="5"/>
  <c r="F68" i="5"/>
  <c r="L68" i="5"/>
  <c r="U68" i="5"/>
  <c r="AA68" i="5"/>
  <c r="N68" i="5"/>
  <c r="X68" i="5"/>
  <c r="Q68" i="5"/>
  <c r="Q76" i="5"/>
  <c r="AJ76" i="5"/>
  <c r="AA76" i="5"/>
  <c r="AF76" i="5"/>
  <c r="O76" i="5"/>
  <c r="AI76" i="5"/>
  <c r="T76" i="5"/>
  <c r="I76" i="5"/>
  <c r="E76" i="5"/>
  <c r="Z76" i="5"/>
  <c r="W76" i="5"/>
  <c r="H76" i="5"/>
  <c r="L76" i="5"/>
  <c r="N76" i="5"/>
  <c r="K76" i="5"/>
  <c r="AD76" i="5"/>
  <c r="U76" i="5"/>
  <c r="R76" i="5"/>
  <c r="AC76" i="5"/>
  <c r="X76" i="5"/>
  <c r="F76" i="5"/>
  <c r="AG76" i="5"/>
  <c r="AJ84" i="5"/>
  <c r="U84" i="5"/>
  <c r="R84" i="5"/>
  <c r="X84" i="5"/>
  <c r="I84" i="5"/>
  <c r="F84" i="5"/>
  <c r="AC84" i="5"/>
  <c r="L84" i="5"/>
  <c r="Q84" i="5"/>
  <c r="E84" i="5"/>
  <c r="AA84" i="5"/>
  <c r="AF84" i="5"/>
  <c r="O84" i="5"/>
  <c r="AI84" i="5"/>
  <c r="T84" i="5"/>
  <c r="AG84" i="5"/>
  <c r="W84" i="5"/>
  <c r="K84" i="5"/>
  <c r="Z84" i="5"/>
  <c r="AD84" i="5"/>
  <c r="N84" i="5"/>
  <c r="H84" i="5"/>
  <c r="Z92" i="5"/>
  <c r="W92" i="5"/>
  <c r="H92" i="5"/>
  <c r="N92" i="5"/>
  <c r="K92" i="5"/>
  <c r="AG92" i="5"/>
  <c r="AD92" i="5"/>
  <c r="AJ92" i="5"/>
  <c r="U92" i="5"/>
  <c r="R92" i="5"/>
  <c r="X92" i="5"/>
  <c r="I92" i="5"/>
  <c r="F92" i="5"/>
  <c r="AC92" i="5"/>
  <c r="L92" i="5"/>
  <c r="Q92" i="5"/>
  <c r="E92" i="5"/>
  <c r="AA92" i="5"/>
  <c r="AF92" i="5"/>
  <c r="O92" i="5"/>
  <c r="T92" i="5"/>
  <c r="AI92" i="5"/>
  <c r="N69" i="5"/>
  <c r="AG69" i="5"/>
  <c r="U69" i="5"/>
  <c r="I69" i="5"/>
  <c r="X69" i="5"/>
  <c r="T69" i="5"/>
  <c r="Q69" i="5"/>
  <c r="AA69" i="5"/>
  <c r="AD69" i="5"/>
  <c r="AC69" i="5"/>
  <c r="AI69" i="5"/>
  <c r="R69" i="5"/>
  <c r="AF69" i="5"/>
  <c r="E69" i="5"/>
  <c r="W69" i="5"/>
  <c r="F69" i="5"/>
  <c r="K69" i="5"/>
  <c r="O69" i="5"/>
  <c r="Z69" i="5"/>
  <c r="H69" i="5"/>
  <c r="AJ69" i="5"/>
  <c r="L69" i="5"/>
  <c r="W77" i="5"/>
  <c r="F77" i="5"/>
  <c r="AC77" i="5"/>
  <c r="Z77" i="5"/>
  <c r="K77" i="5"/>
  <c r="Q77" i="5"/>
  <c r="N77" i="5"/>
  <c r="AG77" i="5"/>
  <c r="X77" i="5"/>
  <c r="O77" i="5"/>
  <c r="L77" i="5"/>
  <c r="E77" i="5"/>
  <c r="U77" i="5"/>
  <c r="AA77" i="5"/>
  <c r="I77" i="5"/>
  <c r="AF77" i="5"/>
  <c r="AJ77" i="5"/>
  <c r="T77" i="5"/>
  <c r="H77" i="5"/>
  <c r="AD77" i="5"/>
  <c r="AI77" i="5"/>
  <c r="R77" i="5"/>
  <c r="H85" i="5"/>
  <c r="AD85" i="5"/>
  <c r="AI85" i="5"/>
  <c r="R85" i="5"/>
  <c r="W85" i="5"/>
  <c r="F85" i="5"/>
  <c r="AC85" i="5"/>
  <c r="Z85" i="5"/>
  <c r="K85" i="5"/>
  <c r="Q85" i="5"/>
  <c r="N85" i="5"/>
  <c r="AJ85" i="5"/>
  <c r="AG85" i="5"/>
  <c r="E85" i="5"/>
  <c r="X85" i="5"/>
  <c r="U85" i="5"/>
  <c r="AA85" i="5"/>
  <c r="O85" i="5"/>
  <c r="AF85" i="5"/>
  <c r="I85" i="5"/>
  <c r="T85" i="5"/>
  <c r="L85" i="5"/>
  <c r="AA93" i="5"/>
  <c r="L93" i="5"/>
  <c r="I93" i="5"/>
  <c r="AF93" i="5"/>
  <c r="O93" i="5"/>
  <c r="T93" i="5"/>
  <c r="H93" i="5"/>
  <c r="AD93" i="5"/>
  <c r="AI93" i="5"/>
  <c r="R93" i="5"/>
  <c r="W93" i="5"/>
  <c r="F93" i="5"/>
  <c r="AC93" i="5"/>
  <c r="Z93" i="5"/>
  <c r="K93" i="5"/>
  <c r="Q93" i="5"/>
  <c r="U93" i="5"/>
  <c r="E93" i="5"/>
  <c r="AJ93" i="5"/>
  <c r="X93" i="5"/>
  <c r="N93" i="5"/>
  <c r="AG93" i="5"/>
  <c r="AD64" i="5"/>
  <c r="AI64" i="5"/>
  <c r="AG64" i="5"/>
  <c r="AF64" i="5"/>
  <c r="R64" i="5"/>
  <c r="AJ64" i="5"/>
  <c r="W64" i="5"/>
  <c r="U64" i="5"/>
  <c r="T64" i="5"/>
  <c r="F64" i="5"/>
  <c r="X64" i="5"/>
  <c r="K64" i="5"/>
  <c r="I64" i="5"/>
  <c r="H64" i="5"/>
  <c r="Z64" i="5"/>
  <c r="L64" i="5"/>
  <c r="AC64" i="5"/>
  <c r="Q64" i="5"/>
  <c r="E64" i="5"/>
  <c r="AA64" i="5"/>
  <c r="N64" i="5"/>
  <c r="O64" i="5"/>
  <c r="AG70" i="5"/>
  <c r="O70" i="5"/>
  <c r="K70" i="5"/>
  <c r="H70" i="5"/>
  <c r="U70" i="5"/>
  <c r="R70" i="5"/>
  <c r="Z70" i="5"/>
  <c r="I70" i="5"/>
  <c r="W70" i="5"/>
  <c r="AF70" i="5"/>
  <c r="AC70" i="5"/>
  <c r="N70" i="5"/>
  <c r="AA70" i="5"/>
  <c r="T70" i="5"/>
  <c r="Q70" i="5"/>
  <c r="AJ70" i="5"/>
  <c r="L70" i="5"/>
  <c r="AI70" i="5"/>
  <c r="F70" i="5"/>
  <c r="E70" i="5"/>
  <c r="AD70" i="5"/>
  <c r="X70" i="5"/>
  <c r="H78" i="5"/>
  <c r="E78" i="5"/>
  <c r="X78" i="5"/>
  <c r="L78" i="5"/>
  <c r="AI78" i="5"/>
  <c r="AD78" i="5"/>
  <c r="AA78" i="5"/>
  <c r="W78" i="5"/>
  <c r="K78" i="5"/>
  <c r="AG78" i="5"/>
  <c r="U78" i="5"/>
  <c r="Z78" i="5"/>
  <c r="I78" i="5"/>
  <c r="F78" i="5"/>
  <c r="AF78" i="5"/>
  <c r="AJ78" i="5"/>
  <c r="T78" i="5"/>
  <c r="N78" i="5"/>
  <c r="AC78" i="5"/>
  <c r="Q78" i="5"/>
  <c r="R78" i="5"/>
  <c r="O78" i="5"/>
  <c r="AF86" i="5"/>
  <c r="AC86" i="5"/>
  <c r="N86" i="5"/>
  <c r="T86" i="5"/>
  <c r="Q86" i="5"/>
  <c r="AJ86" i="5"/>
  <c r="H86" i="5"/>
  <c r="E86" i="5"/>
  <c r="AA86" i="5"/>
  <c r="X86" i="5"/>
  <c r="AD86" i="5"/>
  <c r="O86" i="5"/>
  <c r="L86" i="5"/>
  <c r="AI86" i="5"/>
  <c r="R86" i="5"/>
  <c r="W86" i="5"/>
  <c r="F86" i="5"/>
  <c r="K86" i="5"/>
  <c r="AG86" i="5"/>
  <c r="U86" i="5"/>
  <c r="Z86" i="5"/>
  <c r="I86" i="5"/>
  <c r="U94" i="5"/>
  <c r="Z94" i="5"/>
  <c r="I94" i="5"/>
  <c r="AF94" i="5"/>
  <c r="AC94" i="5"/>
  <c r="N94" i="5"/>
  <c r="T94" i="5"/>
  <c r="Q94" i="5"/>
  <c r="AJ94" i="5"/>
  <c r="H94" i="5"/>
  <c r="E94" i="5"/>
  <c r="AA94" i="5"/>
  <c r="X94" i="5"/>
  <c r="AD94" i="5"/>
  <c r="O94" i="5"/>
  <c r="L94" i="5"/>
  <c r="AI94" i="5"/>
  <c r="AG94" i="5"/>
  <c r="R94" i="5"/>
  <c r="F94" i="5"/>
  <c r="W94" i="5"/>
  <c r="K94" i="5"/>
  <c r="W63" i="5"/>
  <c r="I63" i="5"/>
  <c r="K63" i="5"/>
  <c r="AA63" i="5"/>
  <c r="AF63" i="5"/>
  <c r="AD63" i="5"/>
  <c r="AC63" i="5"/>
  <c r="O63" i="5"/>
  <c r="AI63" i="5"/>
  <c r="E63" i="5"/>
  <c r="AJ63" i="5"/>
  <c r="R63" i="5"/>
  <c r="X63" i="5"/>
  <c r="F63" i="5"/>
  <c r="L63" i="5"/>
  <c r="T63" i="5"/>
  <c r="Z63" i="5"/>
  <c r="H63" i="5"/>
  <c r="N63" i="5"/>
  <c r="AG63" i="5"/>
  <c r="U63" i="5"/>
  <c r="Q63" i="5"/>
  <c r="AC71" i="5"/>
  <c r="L71" i="5"/>
  <c r="N71" i="5"/>
  <c r="I71" i="5"/>
  <c r="F71" i="5"/>
  <c r="AI71" i="5"/>
  <c r="AF71" i="5"/>
  <c r="Q71" i="5"/>
  <c r="R71" i="5"/>
  <c r="W71" i="5"/>
  <c r="T71" i="5"/>
  <c r="E71" i="5"/>
  <c r="U71" i="5"/>
  <c r="K71" i="5"/>
  <c r="H71" i="5"/>
  <c r="AA71" i="5"/>
  <c r="Z71" i="5"/>
  <c r="O71" i="5"/>
  <c r="X71" i="5"/>
  <c r="AD71" i="5"/>
  <c r="AJ71" i="5"/>
  <c r="AG71" i="5"/>
  <c r="N79" i="5"/>
  <c r="AJ79" i="5"/>
  <c r="X79" i="5"/>
  <c r="F79" i="5"/>
  <c r="AC79" i="5"/>
  <c r="L79" i="5"/>
  <c r="I79" i="5"/>
  <c r="AI79" i="5"/>
  <c r="AF79" i="5"/>
  <c r="Q79" i="5"/>
  <c r="R79" i="5"/>
  <c r="W79" i="5"/>
  <c r="T79" i="5"/>
  <c r="E79" i="5"/>
  <c r="U79" i="5"/>
  <c r="K79" i="5"/>
  <c r="H79" i="5"/>
  <c r="AA79" i="5"/>
  <c r="O79" i="5"/>
  <c r="AG79" i="5"/>
  <c r="AD79" i="5"/>
  <c r="Z79" i="5"/>
  <c r="AG87" i="5"/>
  <c r="R87" i="5"/>
  <c r="O87" i="5"/>
  <c r="U87" i="5"/>
  <c r="F87" i="5"/>
  <c r="Z87" i="5"/>
  <c r="I87" i="5"/>
  <c r="N87" i="5"/>
  <c r="AJ87" i="5"/>
  <c r="X87" i="5"/>
  <c r="AC87" i="5"/>
  <c r="L87" i="5"/>
  <c r="AI87" i="5"/>
  <c r="AF87" i="5"/>
  <c r="Q87" i="5"/>
  <c r="H87" i="5"/>
  <c r="W87" i="5"/>
  <c r="AA87" i="5"/>
  <c r="K87" i="5"/>
  <c r="E87" i="5"/>
  <c r="AD87" i="5"/>
  <c r="T87" i="5"/>
  <c r="W95" i="5"/>
  <c r="T95" i="5"/>
  <c r="E95" i="5"/>
  <c r="K95" i="5"/>
  <c r="H95" i="5"/>
  <c r="AD95" i="5"/>
  <c r="AA95" i="5"/>
  <c r="AG95" i="5"/>
  <c r="R95" i="5"/>
  <c r="O95" i="5"/>
  <c r="U95" i="5"/>
  <c r="F95" i="5"/>
  <c r="Z95" i="5"/>
  <c r="I95" i="5"/>
  <c r="N95" i="5"/>
  <c r="AJ95" i="5"/>
  <c r="X95" i="5"/>
  <c r="Q95" i="5"/>
  <c r="AF95" i="5"/>
  <c r="AI95" i="5"/>
  <c r="AC95" i="5"/>
  <c r="L95" i="5"/>
  <c r="E66" i="5"/>
  <c r="AA66" i="5"/>
  <c r="O66" i="5"/>
  <c r="AF66" i="5"/>
  <c r="Z66" i="5"/>
  <c r="T66" i="5"/>
  <c r="N66" i="5"/>
  <c r="AJ66" i="5"/>
  <c r="H66" i="5"/>
  <c r="AD66" i="5"/>
  <c r="X66" i="5"/>
  <c r="AI66" i="5"/>
  <c r="R66" i="5"/>
  <c r="L66" i="5"/>
  <c r="W66" i="5"/>
  <c r="AG66" i="5"/>
  <c r="F66" i="5"/>
  <c r="AC66" i="5"/>
  <c r="K66" i="5"/>
  <c r="U66" i="5"/>
  <c r="Q66" i="5"/>
  <c r="I66" i="5"/>
  <c r="A19" i="6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96" i="2" l="1"/>
  <c r="E96" i="2" s="1"/>
  <c r="C50" i="2"/>
  <c r="D48" i="2"/>
  <c r="E48" i="2" s="1"/>
  <c r="C8" i="2"/>
  <c r="D365" i="2"/>
  <c r="E365" i="2" s="1"/>
  <c r="D284" i="2"/>
  <c r="E284" i="2" s="1"/>
  <c r="D59" i="2"/>
  <c r="E59" i="2" s="1"/>
  <c r="C19" i="2"/>
  <c r="D211" i="2"/>
  <c r="E211" i="2" s="1"/>
  <c r="C369" i="2"/>
  <c r="D360" i="2"/>
  <c r="E360" i="2" s="1"/>
  <c r="D291" i="2"/>
  <c r="E291" i="2" s="1"/>
  <c r="D326" i="2"/>
  <c r="E326" i="2" s="1"/>
  <c r="D208" i="2"/>
  <c r="E208" i="2" s="1"/>
  <c r="D439" i="2"/>
  <c r="E439" i="2" s="1"/>
  <c r="D327" i="2"/>
  <c r="E327" i="2" s="1"/>
  <c r="D91" i="2"/>
  <c r="E91" i="2" s="1"/>
  <c r="D324" i="2"/>
  <c r="E324" i="2" s="1"/>
  <c r="C282" i="2"/>
  <c r="D93" i="2"/>
  <c r="E93" i="2" s="1"/>
  <c r="C138" i="2"/>
  <c r="D319" i="2"/>
  <c r="E319" i="2" s="1"/>
  <c r="D215" i="2"/>
  <c r="E215" i="2" s="1"/>
  <c r="D329" i="2"/>
  <c r="E329" i="2" s="1"/>
  <c r="D204" i="2"/>
  <c r="E204" i="2" s="1"/>
  <c r="C206" i="2"/>
  <c r="C244" i="2"/>
  <c r="D242" i="2"/>
  <c r="E242" i="2" s="1"/>
  <c r="D404" i="2"/>
  <c r="E404" i="2" s="1"/>
  <c r="D438" i="2"/>
  <c r="E438" i="2" s="1"/>
  <c r="D434" i="2"/>
  <c r="E434" i="2" s="1"/>
  <c r="B50" i="2"/>
  <c r="C320" i="2"/>
  <c r="D318" i="2"/>
  <c r="E318" i="2" s="1"/>
  <c r="C254" i="2"/>
  <c r="D245" i="2"/>
  <c r="E245" i="2" s="1"/>
  <c r="D476" i="2"/>
  <c r="E476" i="2" s="1"/>
  <c r="D406" i="2"/>
  <c r="E406" i="2" s="1"/>
  <c r="D55" i="2"/>
  <c r="E55" i="2" s="1"/>
  <c r="C15" i="2"/>
  <c r="C407" i="2"/>
  <c r="D398" i="2"/>
  <c r="E398" i="2" s="1"/>
  <c r="D253" i="2"/>
  <c r="E253" i="2" s="1"/>
  <c r="D288" i="2"/>
  <c r="E288" i="2" s="1"/>
  <c r="D126" i="2"/>
  <c r="E126" i="2" s="1"/>
  <c r="C128" i="2"/>
  <c r="D289" i="2"/>
  <c r="E289" i="2" s="1"/>
  <c r="D171" i="2"/>
  <c r="E171" i="2" s="1"/>
  <c r="D49" i="2"/>
  <c r="E49" i="2" s="1"/>
  <c r="C9" i="2"/>
  <c r="D395" i="2"/>
  <c r="E395" i="2" s="1"/>
  <c r="C397" i="2"/>
  <c r="D172" i="2"/>
  <c r="E172" i="2" s="1"/>
  <c r="D323" i="2"/>
  <c r="E323" i="2" s="1"/>
  <c r="D285" i="2"/>
  <c r="E285" i="2" s="1"/>
  <c r="D127" i="2"/>
  <c r="E127" i="2" s="1"/>
  <c r="D249" i="2"/>
  <c r="E249" i="2" s="1"/>
  <c r="C167" i="2"/>
  <c r="D399" i="2"/>
  <c r="E399" i="2" s="1"/>
  <c r="D134" i="2"/>
  <c r="E134" i="2" s="1"/>
  <c r="D322" i="2"/>
  <c r="E322" i="2" s="1"/>
  <c r="D400" i="2"/>
  <c r="E400" i="2" s="1"/>
  <c r="D403" i="2"/>
  <c r="E403" i="2" s="1"/>
  <c r="D287" i="2"/>
  <c r="E287" i="2" s="1"/>
  <c r="C177" i="2"/>
  <c r="D357" i="2"/>
  <c r="E357" i="2" s="1"/>
  <c r="C359" i="2"/>
  <c r="D405" i="2"/>
  <c r="E405" i="2" s="1"/>
  <c r="C89" i="2"/>
  <c r="D87" i="2"/>
  <c r="E87" i="2" s="1"/>
  <c r="D246" i="2"/>
  <c r="E246" i="2" s="1"/>
  <c r="D53" i="2"/>
  <c r="E53" i="2" s="1"/>
  <c r="C13" i="2"/>
  <c r="D51" i="2"/>
  <c r="E51" i="2" s="1"/>
  <c r="C11" i="2"/>
  <c r="C60" i="2"/>
  <c r="C17" i="2"/>
  <c r="D57" i="2"/>
  <c r="E57" i="2" s="1"/>
  <c r="D481" i="2"/>
  <c r="E481" i="2" s="1"/>
  <c r="D286" i="2"/>
  <c r="E286" i="2" s="1"/>
  <c r="B60" i="2"/>
  <c r="C292" i="2"/>
  <c r="D132" i="2"/>
  <c r="E132" i="2" s="1"/>
  <c r="C99" i="2"/>
  <c r="D90" i="2"/>
  <c r="E90" i="2" s="1"/>
  <c r="D175" i="2"/>
  <c r="E175" i="2" s="1"/>
  <c r="D321" i="2"/>
  <c r="E321" i="2" s="1"/>
  <c r="C330" i="2"/>
  <c r="D479" i="2"/>
  <c r="E479" i="2" s="1"/>
  <c r="C216" i="2"/>
  <c r="D88" i="2"/>
  <c r="E88" i="2" s="1"/>
  <c r="D137" i="2"/>
  <c r="E137" i="2" s="1"/>
  <c r="D328" i="2"/>
  <c r="E328" i="2" s="1"/>
  <c r="D174" i="2"/>
  <c r="E174" i="2" s="1"/>
  <c r="C16" i="2"/>
  <c r="D56" i="2"/>
  <c r="E56" i="2" s="1"/>
  <c r="C435" i="2"/>
  <c r="D243" i="2"/>
  <c r="E243" i="2" s="1"/>
  <c r="D54" i="2"/>
  <c r="E54" i="2" s="1"/>
  <c r="C14" i="2"/>
  <c r="D443" i="2"/>
  <c r="E443" i="2" s="1"/>
  <c r="D367" i="2"/>
  <c r="E367" i="2" s="1"/>
  <c r="D176" i="2"/>
  <c r="E176" i="2" s="1"/>
  <c r="D363" i="2"/>
  <c r="E363" i="2" s="1"/>
  <c r="D252" i="2"/>
  <c r="E252" i="2" s="1"/>
  <c r="D92" i="2"/>
  <c r="E92" i="2" s="1"/>
  <c r="C473" i="2"/>
  <c r="D281" i="2"/>
  <c r="E281" i="2" s="1"/>
  <c r="D366" i="2"/>
  <c r="E366" i="2" s="1"/>
  <c r="C18" i="2"/>
  <c r="D58" i="2"/>
  <c r="E58" i="2" s="1"/>
  <c r="C483" i="2"/>
  <c r="D474" i="2"/>
  <c r="E474" i="2" s="1"/>
  <c r="D52" i="2"/>
  <c r="E52" i="2" s="1"/>
  <c r="C12" i="2"/>
  <c r="D247" i="2"/>
  <c r="E247" i="2" s="1"/>
  <c r="C445" i="2"/>
  <c r="D436" i="2"/>
  <c r="E436" i="2" s="1"/>
  <c r="D364" i="2"/>
  <c r="E364" i="2" s="1"/>
  <c r="D482" i="2"/>
  <c r="E482" i="2" s="1"/>
  <c r="C408" i="2" l="1"/>
  <c r="G398" i="2" s="1"/>
  <c r="B19" i="2"/>
  <c r="D19" i="2" s="1"/>
  <c r="E19" i="2" s="1"/>
  <c r="B8" i="2"/>
  <c r="D8" i="2" s="1"/>
  <c r="E8" i="2" s="1"/>
  <c r="D444" i="2"/>
  <c r="E444" i="2" s="1"/>
  <c r="D131" i="2"/>
  <c r="E131" i="2" s="1"/>
  <c r="D442" i="2"/>
  <c r="E442" i="2" s="1"/>
  <c r="D437" i="2"/>
  <c r="E437" i="2" s="1"/>
  <c r="D135" i="2"/>
  <c r="E135" i="2" s="1"/>
  <c r="D169" i="2"/>
  <c r="E169" i="2" s="1"/>
  <c r="B435" i="2"/>
  <c r="D435" i="2" s="1"/>
  <c r="E435" i="2" s="1"/>
  <c r="D207" i="2"/>
  <c r="E207" i="2" s="1"/>
  <c r="B216" i="2"/>
  <c r="D216" i="2" s="1"/>
  <c r="E216" i="2" s="1"/>
  <c r="B99" i="2"/>
  <c r="D99" i="2" s="1"/>
  <c r="E99" i="2" s="1"/>
  <c r="B14" i="2"/>
  <c r="D60" i="2"/>
  <c r="E60" i="2" s="1"/>
  <c r="D98" i="2"/>
  <c r="E98" i="2" s="1"/>
  <c r="D130" i="2"/>
  <c r="E130" i="2" s="1"/>
  <c r="G405" i="2"/>
  <c r="D205" i="2"/>
  <c r="E205" i="2" s="1"/>
  <c r="B359" i="2"/>
  <c r="D359" i="2" s="1"/>
  <c r="E359" i="2" s="1"/>
  <c r="D133" i="2"/>
  <c r="E133" i="2" s="1"/>
  <c r="C178" i="2"/>
  <c r="D213" i="2"/>
  <c r="E213" i="2" s="1"/>
  <c r="D214" i="2"/>
  <c r="E214" i="2" s="1"/>
  <c r="B407" i="2"/>
  <c r="D407" i="2" s="1"/>
  <c r="E407" i="2" s="1"/>
  <c r="D440" i="2"/>
  <c r="E440" i="2" s="1"/>
  <c r="D170" i="2"/>
  <c r="E170" i="2" s="1"/>
  <c r="B244" i="2"/>
  <c r="D244" i="2" s="1"/>
  <c r="E244" i="2" s="1"/>
  <c r="C446" i="2"/>
  <c r="B18" i="2"/>
  <c r="D441" i="2"/>
  <c r="E441" i="2" s="1"/>
  <c r="B13" i="2"/>
  <c r="D13" i="2" s="1"/>
  <c r="E13" i="2" s="1"/>
  <c r="C20" i="2"/>
  <c r="B177" i="2"/>
  <c r="D177" i="2" s="1"/>
  <c r="E177" i="2" s="1"/>
  <c r="D173" i="2"/>
  <c r="E173" i="2" s="1"/>
  <c r="D477" i="2"/>
  <c r="E477" i="2" s="1"/>
  <c r="B167" i="2"/>
  <c r="B16" i="2"/>
  <c r="D16" i="2" s="1"/>
  <c r="E16" i="2" s="1"/>
  <c r="D475" i="2"/>
  <c r="E475" i="2" s="1"/>
  <c r="B254" i="2"/>
  <c r="D254" i="2" s="1"/>
  <c r="E254" i="2" s="1"/>
  <c r="B320" i="2"/>
  <c r="D320" i="2" s="1"/>
  <c r="E320" i="2" s="1"/>
  <c r="B61" i="2"/>
  <c r="C217" i="2"/>
  <c r="D250" i="2"/>
  <c r="E250" i="2" s="1"/>
  <c r="B138" i="2"/>
  <c r="D138" i="2" s="1"/>
  <c r="E138" i="2" s="1"/>
  <c r="B369" i="2"/>
  <c r="D369" i="2" s="1"/>
  <c r="E369" i="2" s="1"/>
  <c r="C10" i="2"/>
  <c r="D290" i="2"/>
  <c r="E290" i="2" s="1"/>
  <c r="B483" i="2"/>
  <c r="D483" i="2" s="1"/>
  <c r="E483" i="2" s="1"/>
  <c r="D166" i="2"/>
  <c r="E166" i="2" s="1"/>
  <c r="C484" i="2"/>
  <c r="B17" i="2"/>
  <c r="D17" i="2" s="1"/>
  <c r="E17" i="2" s="1"/>
  <c r="D368" i="2"/>
  <c r="E368" i="2" s="1"/>
  <c r="D362" i="2"/>
  <c r="E362" i="2" s="1"/>
  <c r="B330" i="2"/>
  <c r="D330" i="2" s="1"/>
  <c r="E330" i="2" s="1"/>
  <c r="D472" i="2"/>
  <c r="E472" i="2" s="1"/>
  <c r="D209" i="2"/>
  <c r="E209" i="2" s="1"/>
  <c r="B89" i="2"/>
  <c r="B100" i="2" s="1"/>
  <c r="F96" i="2" s="1"/>
  <c r="G401" i="2"/>
  <c r="D325" i="2"/>
  <c r="E325" i="2" s="1"/>
  <c r="D168" i="2"/>
  <c r="E168" i="2" s="1"/>
  <c r="G403" i="2"/>
  <c r="B12" i="2"/>
  <c r="D94" i="2"/>
  <c r="E94" i="2" s="1"/>
  <c r="B397" i="2"/>
  <c r="C139" i="2"/>
  <c r="D361" i="2"/>
  <c r="E361" i="2" s="1"/>
  <c r="D95" i="2"/>
  <c r="E95" i="2" s="1"/>
  <c r="G396" i="2"/>
  <c r="D210" i="2"/>
  <c r="E210" i="2" s="1"/>
  <c r="C331" i="2"/>
  <c r="C255" i="2"/>
  <c r="B206" i="2"/>
  <c r="D280" i="2"/>
  <c r="E280" i="2" s="1"/>
  <c r="B282" i="2"/>
  <c r="D282" i="2" s="1"/>
  <c r="E282" i="2" s="1"/>
  <c r="B9" i="2"/>
  <c r="B445" i="2"/>
  <c r="D445" i="2" s="1"/>
  <c r="E445" i="2" s="1"/>
  <c r="D478" i="2"/>
  <c r="E478" i="2" s="1"/>
  <c r="D136" i="2"/>
  <c r="E136" i="2" s="1"/>
  <c r="D97" i="2"/>
  <c r="E97" i="2" s="1"/>
  <c r="D471" i="2"/>
  <c r="E471" i="2" s="1"/>
  <c r="B473" i="2"/>
  <c r="D433" i="2"/>
  <c r="E433" i="2" s="1"/>
  <c r="D283" i="2"/>
  <c r="E283" i="2" s="1"/>
  <c r="B292" i="2"/>
  <c r="D292" i="2" s="1"/>
  <c r="E292" i="2" s="1"/>
  <c r="B11" i="2"/>
  <c r="D402" i="2"/>
  <c r="E402" i="2" s="1"/>
  <c r="D358" i="2"/>
  <c r="E358" i="2" s="1"/>
  <c r="C100" i="2"/>
  <c r="D401" i="2"/>
  <c r="E401" i="2" s="1"/>
  <c r="C370" i="2"/>
  <c r="D212" i="2"/>
  <c r="E212" i="2" s="1"/>
  <c r="D165" i="2"/>
  <c r="E165" i="2" s="1"/>
  <c r="G395" i="2"/>
  <c r="B128" i="2"/>
  <c r="D248" i="2"/>
  <c r="E248" i="2" s="1"/>
  <c r="G406" i="2"/>
  <c r="D396" i="2"/>
  <c r="E396" i="2" s="1"/>
  <c r="D129" i="2"/>
  <c r="E129" i="2" s="1"/>
  <c r="C293" i="2"/>
  <c r="D251" i="2"/>
  <c r="E251" i="2" s="1"/>
  <c r="D480" i="2"/>
  <c r="E480" i="2" s="1"/>
  <c r="C61" i="2"/>
  <c r="D50" i="2"/>
  <c r="E50" i="2" s="1"/>
  <c r="B15" i="2"/>
  <c r="G400" i="2" l="1"/>
  <c r="F97" i="2"/>
  <c r="B484" i="2"/>
  <c r="F479" i="2" s="1"/>
  <c r="F94" i="2"/>
  <c r="F87" i="2"/>
  <c r="F92" i="2"/>
  <c r="F95" i="2"/>
  <c r="D89" i="2"/>
  <c r="E89" i="2" s="1"/>
  <c r="C21" i="2"/>
  <c r="G16" i="2" s="1"/>
  <c r="B178" i="2"/>
  <c r="F165" i="2" s="1"/>
  <c r="F471" i="2"/>
  <c r="F482" i="2"/>
  <c r="G397" i="2"/>
  <c r="B217" i="2"/>
  <c r="F211" i="2" s="1"/>
  <c r="B139" i="2"/>
  <c r="F131" i="2" s="1"/>
  <c r="F91" i="2"/>
  <c r="F98" i="2"/>
  <c r="B370" i="2"/>
  <c r="F366" i="2" s="1"/>
  <c r="F476" i="2"/>
  <c r="F474" i="2"/>
  <c r="D167" i="2"/>
  <c r="E167" i="2" s="1"/>
  <c r="F480" i="2"/>
  <c r="G404" i="2"/>
  <c r="G399" i="2"/>
  <c r="G402" i="2"/>
  <c r="D100" i="2"/>
  <c r="E100" i="2" s="1"/>
  <c r="G91" i="2"/>
  <c r="G98" i="2"/>
  <c r="G93" i="2"/>
  <c r="G90" i="2"/>
  <c r="G88" i="2"/>
  <c r="G97" i="2"/>
  <c r="G95" i="2"/>
  <c r="G94" i="2"/>
  <c r="G96" i="2"/>
  <c r="G87" i="2"/>
  <c r="G92" i="2"/>
  <c r="D61" i="2"/>
  <c r="E61" i="2" s="1"/>
  <c r="G51" i="2"/>
  <c r="G52" i="2"/>
  <c r="G59" i="2"/>
  <c r="G56" i="2"/>
  <c r="G49" i="2"/>
  <c r="G57" i="2"/>
  <c r="G48" i="2"/>
  <c r="G55" i="2"/>
  <c r="G53" i="2"/>
  <c r="G54" i="2"/>
  <c r="G58" i="2"/>
  <c r="G287" i="2"/>
  <c r="G286" i="2"/>
  <c r="G285" i="2"/>
  <c r="G290" i="2"/>
  <c r="G284" i="2"/>
  <c r="G280" i="2"/>
  <c r="G289" i="2"/>
  <c r="G283" i="2"/>
  <c r="G291" i="2"/>
  <c r="G288" i="2"/>
  <c r="G281" i="2"/>
  <c r="G365" i="2"/>
  <c r="G360" i="2"/>
  <c r="G366" i="2"/>
  <c r="G358" i="2"/>
  <c r="G367" i="2"/>
  <c r="G361" i="2"/>
  <c r="G357" i="2"/>
  <c r="G362" i="2"/>
  <c r="G368" i="2"/>
  <c r="G363" i="2"/>
  <c r="G364" i="2"/>
  <c r="D9" i="2"/>
  <c r="E9" i="2" s="1"/>
  <c r="D473" i="2"/>
  <c r="E473" i="2" s="1"/>
  <c r="F475" i="2"/>
  <c r="G170" i="2"/>
  <c r="G168" i="2"/>
  <c r="G175" i="2"/>
  <c r="G174" i="2"/>
  <c r="G176" i="2"/>
  <c r="G169" i="2"/>
  <c r="G171" i="2"/>
  <c r="G165" i="2"/>
  <c r="G166" i="2"/>
  <c r="G172" i="2"/>
  <c r="G173" i="2"/>
  <c r="F90" i="2"/>
  <c r="F59" i="2"/>
  <c r="F48" i="2"/>
  <c r="F55" i="2"/>
  <c r="F51" i="2"/>
  <c r="F49" i="2"/>
  <c r="F52" i="2"/>
  <c r="F58" i="2"/>
  <c r="F54" i="2"/>
  <c r="F56" i="2"/>
  <c r="F53" i="2"/>
  <c r="F57" i="2"/>
  <c r="D128" i="2"/>
  <c r="E128" i="2" s="1"/>
  <c r="D397" i="2"/>
  <c r="E397" i="2" s="1"/>
  <c r="B408" i="2"/>
  <c r="F472" i="2"/>
  <c r="D484" i="2"/>
  <c r="E484" i="2" s="1"/>
  <c r="G482" i="2"/>
  <c r="G480" i="2"/>
  <c r="G481" i="2"/>
  <c r="G479" i="2"/>
  <c r="G478" i="2"/>
  <c r="G472" i="2"/>
  <c r="G471" i="2"/>
  <c r="G476" i="2"/>
  <c r="G475" i="2"/>
  <c r="G477" i="2"/>
  <c r="G474" i="2"/>
  <c r="D206" i="2"/>
  <c r="E206" i="2" s="1"/>
  <c r="B331" i="2"/>
  <c r="D331" i="2" s="1"/>
  <c r="E331" i="2" s="1"/>
  <c r="B255" i="2"/>
  <c r="D255" i="2" s="1"/>
  <c r="E255" i="2" s="1"/>
  <c r="F481" i="2"/>
  <c r="G242" i="2"/>
  <c r="G245" i="2"/>
  <c r="G253" i="2"/>
  <c r="G243" i="2"/>
  <c r="G251" i="2"/>
  <c r="G248" i="2"/>
  <c r="G249" i="2"/>
  <c r="G246" i="2"/>
  <c r="G252" i="2"/>
  <c r="G250" i="2"/>
  <c r="G247" i="2"/>
  <c r="D11" i="2"/>
  <c r="E11" i="2" s="1"/>
  <c r="B20" i="2"/>
  <c r="D20" i="2" s="1"/>
  <c r="E20" i="2" s="1"/>
  <c r="F478" i="2"/>
  <c r="B293" i="2"/>
  <c r="D293" i="2" s="1"/>
  <c r="E293" i="2" s="1"/>
  <c r="G326" i="2"/>
  <c r="G329" i="2"/>
  <c r="G318" i="2"/>
  <c r="G322" i="2"/>
  <c r="G321" i="2"/>
  <c r="G327" i="2"/>
  <c r="G328" i="2"/>
  <c r="G319" i="2"/>
  <c r="G323" i="2"/>
  <c r="G325" i="2"/>
  <c r="G324" i="2"/>
  <c r="G133" i="2"/>
  <c r="G130" i="2"/>
  <c r="G135" i="2"/>
  <c r="G131" i="2"/>
  <c r="G129" i="2"/>
  <c r="G134" i="2"/>
  <c r="G132" i="2"/>
  <c r="G136" i="2"/>
  <c r="G127" i="2"/>
  <c r="G137" i="2"/>
  <c r="G126" i="2"/>
  <c r="D18" i="2"/>
  <c r="E18" i="2" s="1"/>
  <c r="G211" i="2"/>
  <c r="G204" i="2"/>
  <c r="G214" i="2"/>
  <c r="G213" i="2"/>
  <c r="G205" i="2"/>
  <c r="G207" i="2"/>
  <c r="G215" i="2"/>
  <c r="G212" i="2"/>
  <c r="G210" i="2"/>
  <c r="G209" i="2"/>
  <c r="G208" i="2"/>
  <c r="D15" i="2"/>
  <c r="E15" i="2" s="1"/>
  <c r="F477" i="2"/>
  <c r="G440" i="2"/>
  <c r="G437" i="2"/>
  <c r="G442" i="2"/>
  <c r="G436" i="2"/>
  <c r="G439" i="2"/>
  <c r="G438" i="2"/>
  <c r="G434" i="2"/>
  <c r="G433" i="2"/>
  <c r="G443" i="2"/>
  <c r="G441" i="2"/>
  <c r="G444" i="2"/>
  <c r="F93" i="2"/>
  <c r="F88" i="2"/>
  <c r="B446" i="2"/>
  <c r="D12" i="2"/>
  <c r="E12" i="2" s="1"/>
  <c r="D14" i="2"/>
  <c r="E14" i="2" s="1"/>
  <c r="B10" i="2"/>
  <c r="D10" i="2" s="1"/>
  <c r="E10" i="2" s="1"/>
  <c r="F205" i="2" l="1"/>
  <c r="F89" i="2"/>
  <c r="F130" i="2"/>
  <c r="F363" i="2"/>
  <c r="F137" i="2"/>
  <c r="F133" i="2"/>
  <c r="F129" i="2"/>
  <c r="G12" i="2"/>
  <c r="G18" i="2"/>
  <c r="F214" i="2"/>
  <c r="D178" i="2"/>
  <c r="E178" i="2" s="1"/>
  <c r="F210" i="2"/>
  <c r="F213" i="2"/>
  <c r="F175" i="2"/>
  <c r="G11" i="2"/>
  <c r="D217" i="2"/>
  <c r="E217" i="2" s="1"/>
  <c r="G15" i="2"/>
  <c r="G9" i="2"/>
  <c r="F169" i="2"/>
  <c r="F215" i="2"/>
  <c r="G8" i="2"/>
  <c r="G14" i="2"/>
  <c r="G13" i="2"/>
  <c r="F204" i="2"/>
  <c r="F170" i="2"/>
  <c r="G17" i="2"/>
  <c r="F174" i="2"/>
  <c r="G19" i="2"/>
  <c r="F171" i="2"/>
  <c r="F166" i="2"/>
  <c r="F167" i="2" s="1"/>
  <c r="F176" i="2"/>
  <c r="F168" i="2"/>
  <c r="F473" i="2"/>
  <c r="G89" i="2"/>
  <c r="F173" i="2"/>
  <c r="F172" i="2"/>
  <c r="F208" i="2"/>
  <c r="F209" i="2"/>
  <c r="G407" i="2"/>
  <c r="G408" i="2" s="1"/>
  <c r="F134" i="2"/>
  <c r="F127" i="2"/>
  <c r="F126" i="2"/>
  <c r="D139" i="2"/>
  <c r="E139" i="2" s="1"/>
  <c r="F136" i="2"/>
  <c r="F135" i="2"/>
  <c r="F132" i="2"/>
  <c r="G320" i="2"/>
  <c r="F50" i="2"/>
  <c r="D370" i="2"/>
  <c r="E370" i="2" s="1"/>
  <c r="G206" i="2"/>
  <c r="F207" i="2"/>
  <c r="F212" i="2"/>
  <c r="F365" i="2"/>
  <c r="F361" i="2"/>
  <c r="G473" i="2"/>
  <c r="F483" i="2"/>
  <c r="B21" i="2"/>
  <c r="D21" i="2" s="1"/>
  <c r="E21" i="2" s="1"/>
  <c r="G244" i="2"/>
  <c r="G292" i="2"/>
  <c r="F99" i="2"/>
  <c r="F357" i="2"/>
  <c r="F367" i="2"/>
  <c r="F358" i="2"/>
  <c r="F360" i="2"/>
  <c r="F368" i="2"/>
  <c r="F364" i="2"/>
  <c r="F362" i="2"/>
  <c r="G138" i="2"/>
  <c r="G254" i="2"/>
  <c r="G177" i="2"/>
  <c r="F433" i="2"/>
  <c r="F434" i="2"/>
  <c r="F438" i="2"/>
  <c r="F439" i="2"/>
  <c r="F436" i="2"/>
  <c r="F440" i="2"/>
  <c r="F441" i="2"/>
  <c r="F444" i="2"/>
  <c r="F442" i="2"/>
  <c r="F437" i="2"/>
  <c r="F443" i="2"/>
  <c r="G330" i="2"/>
  <c r="G483" i="2"/>
  <c r="F398" i="2"/>
  <c r="F396" i="2"/>
  <c r="D408" i="2"/>
  <c r="E408" i="2" s="1"/>
  <c r="F403" i="2"/>
  <c r="F402" i="2"/>
  <c r="F401" i="2"/>
  <c r="F400" i="2"/>
  <c r="F406" i="2"/>
  <c r="F405" i="2"/>
  <c r="F395" i="2"/>
  <c r="F397" i="2" s="1"/>
  <c r="F404" i="2"/>
  <c r="F399" i="2"/>
  <c r="G359" i="2"/>
  <c r="G50" i="2"/>
  <c r="G435" i="2"/>
  <c r="G445" i="2"/>
  <c r="D446" i="2"/>
  <c r="E446" i="2" s="1"/>
  <c r="G128" i="2"/>
  <c r="F319" i="2"/>
  <c r="F328" i="2"/>
  <c r="F326" i="2"/>
  <c r="F327" i="2"/>
  <c r="F325" i="2"/>
  <c r="F322" i="2"/>
  <c r="F318" i="2"/>
  <c r="F329" i="2"/>
  <c r="F324" i="2"/>
  <c r="F323" i="2"/>
  <c r="F321" i="2"/>
  <c r="F60" i="2"/>
  <c r="G167" i="2"/>
  <c r="G369" i="2"/>
  <c r="G282" i="2"/>
  <c r="G99" i="2"/>
  <c r="G216" i="2"/>
  <c r="F284" i="2"/>
  <c r="F287" i="2"/>
  <c r="F283" i="2"/>
  <c r="F285" i="2"/>
  <c r="F281" i="2"/>
  <c r="F291" i="2"/>
  <c r="F289" i="2"/>
  <c r="F290" i="2"/>
  <c r="F280" i="2"/>
  <c r="F286" i="2"/>
  <c r="F288" i="2"/>
  <c r="F245" i="2"/>
  <c r="F250" i="2"/>
  <c r="F252" i="2"/>
  <c r="F249" i="2"/>
  <c r="F248" i="2"/>
  <c r="F243" i="2"/>
  <c r="F242" i="2"/>
  <c r="F246" i="2"/>
  <c r="F251" i="2"/>
  <c r="F253" i="2"/>
  <c r="F247" i="2"/>
  <c r="G60" i="2"/>
  <c r="F206" i="2" l="1"/>
  <c r="F100" i="2"/>
  <c r="G139" i="2"/>
  <c r="G61" i="2"/>
  <c r="G20" i="2"/>
  <c r="F177" i="2"/>
  <c r="F178" i="2" s="1"/>
  <c r="F19" i="2"/>
  <c r="G484" i="2"/>
  <c r="G331" i="2"/>
  <c r="G10" i="2"/>
  <c r="G100" i="2"/>
  <c r="F484" i="2"/>
  <c r="F61" i="2"/>
  <c r="F138" i="2"/>
  <c r="F216" i="2"/>
  <c r="F217" i="2" s="1"/>
  <c r="G293" i="2"/>
  <c r="F128" i="2"/>
  <c r="F14" i="2"/>
  <c r="F282" i="2"/>
  <c r="G217" i="2"/>
  <c r="G255" i="2"/>
  <c r="F8" i="2"/>
  <c r="G178" i="2"/>
  <c r="F18" i="2"/>
  <c r="F435" i="2"/>
  <c r="F15" i="2"/>
  <c r="F11" i="2"/>
  <c r="G446" i="2"/>
  <c r="F17" i="2"/>
  <c r="F13" i="2"/>
  <c r="F16" i="2"/>
  <c r="F9" i="2"/>
  <c r="F359" i="2"/>
  <c r="F12" i="2"/>
  <c r="F369" i="2"/>
  <c r="F254" i="2"/>
  <c r="F407" i="2"/>
  <c r="F408" i="2" s="1"/>
  <c r="F445" i="2"/>
  <c r="F292" i="2"/>
  <c r="G370" i="2"/>
  <c r="F244" i="2"/>
  <c r="F330" i="2"/>
  <c r="F320" i="2"/>
  <c r="G21" i="2" l="1"/>
  <c r="F139" i="2"/>
  <c r="F293" i="2"/>
  <c r="F331" i="2"/>
  <c r="F370" i="2"/>
  <c r="F446" i="2"/>
  <c r="F20" i="2"/>
  <c r="F10" i="2"/>
  <c r="F255" i="2"/>
  <c r="F21" i="2" l="1"/>
  <c r="V122" i="5"/>
  <c r="I134" i="1" s="1"/>
  <c r="AK120" i="5"/>
  <c r="V359" i="5"/>
  <c r="J257" i="5"/>
  <c r="M141" i="5"/>
  <c r="M252" i="5"/>
  <c r="J189" i="5"/>
  <c r="J244" i="5"/>
  <c r="V626" i="5"/>
  <c r="Y244" i="5"/>
  <c r="J611" i="5"/>
  <c r="M249" i="5"/>
  <c r="Y183" i="5"/>
  <c r="J200" i="5"/>
  <c r="AH668" i="5"/>
  <c r="AH119" i="5"/>
  <c r="AH198" i="5"/>
  <c r="V142" i="5"/>
  <c r="AB176" i="5"/>
  <c r="K193" i="1" s="1"/>
  <c r="AK672" i="5"/>
  <c r="AK231" i="5"/>
  <c r="M611" i="5"/>
  <c r="Y254" i="5"/>
  <c r="J607" i="5"/>
  <c r="V622" i="5"/>
  <c r="J628" i="5"/>
  <c r="Y175" i="5"/>
  <c r="J234" i="5"/>
  <c r="J625" i="5"/>
  <c r="V190" i="5"/>
  <c r="V252" i="5"/>
  <c r="Y131" i="5"/>
  <c r="AE462" i="5"/>
  <c r="J190" i="5"/>
  <c r="P497" i="5"/>
  <c r="V257" i="5"/>
  <c r="J249" i="5"/>
  <c r="AB558" i="5"/>
  <c r="AE453" i="5"/>
  <c r="V189" i="5"/>
  <c r="J662" i="5"/>
  <c r="V245" i="5"/>
  <c r="AH660" i="5"/>
  <c r="J131" i="5"/>
  <c r="AB119" i="5"/>
  <c r="AK619" i="5"/>
  <c r="M662" i="5"/>
  <c r="Y144" i="5"/>
  <c r="P511" i="5"/>
  <c r="M174" i="5"/>
  <c r="AE147" i="5"/>
  <c r="Y613" i="5"/>
  <c r="V250" i="5"/>
  <c r="I270" i="1" s="1"/>
  <c r="AH180" i="5"/>
  <c r="J245" i="5"/>
  <c r="V177" i="5"/>
  <c r="J289" i="5"/>
  <c r="P247" i="5"/>
  <c r="AE397" i="5"/>
  <c r="AH249" i="5"/>
  <c r="V460" i="5"/>
  <c r="AB308" i="5"/>
  <c r="K342" i="1" s="1"/>
  <c r="P249" i="5"/>
  <c r="AE404" i="5"/>
  <c r="AK192" i="5"/>
  <c r="V119" i="5"/>
  <c r="V612" i="5"/>
  <c r="V610" i="5"/>
  <c r="Y662" i="5"/>
  <c r="AH624" i="5"/>
  <c r="J178" i="5"/>
  <c r="Y190" i="5"/>
  <c r="V140" i="5"/>
  <c r="J123" i="5"/>
  <c r="J188" i="5"/>
  <c r="P523" i="5"/>
  <c r="V136" i="5"/>
  <c r="J195" i="5"/>
  <c r="V227" i="5"/>
  <c r="M349" i="5"/>
  <c r="P242" i="5"/>
  <c r="J186" i="5"/>
  <c r="E208" i="1" s="1"/>
  <c r="V623" i="5"/>
  <c r="AB293" i="5"/>
  <c r="J666" i="5"/>
  <c r="AE128" i="5"/>
  <c r="M658" i="5"/>
  <c r="AH362" i="5"/>
  <c r="V668" i="5"/>
  <c r="AH149" i="5"/>
  <c r="J144" i="5"/>
  <c r="AH569" i="5"/>
  <c r="J629" i="5"/>
  <c r="E706" i="1" s="1"/>
  <c r="V362" i="5"/>
  <c r="V143" i="5"/>
  <c r="AK184" i="5"/>
  <c r="Y120" i="5"/>
  <c r="J248" i="5"/>
  <c r="V607" i="5"/>
  <c r="AH129" i="5"/>
  <c r="AB672" i="5"/>
  <c r="J663" i="5"/>
  <c r="M173" i="5"/>
  <c r="F190" i="1" s="1"/>
  <c r="AE137" i="5"/>
  <c r="AH622" i="5"/>
  <c r="J235" i="5"/>
  <c r="AH669" i="5"/>
  <c r="J238" i="5"/>
  <c r="J254" i="5"/>
  <c r="J619" i="5"/>
  <c r="AB310" i="5"/>
  <c r="AH148" i="5"/>
  <c r="M160" i="1" s="1"/>
  <c r="AB141" i="5"/>
  <c r="J179" i="5"/>
  <c r="V134" i="5"/>
  <c r="AH192" i="5"/>
  <c r="V202" i="5"/>
  <c r="I220" i="1" s="1"/>
  <c r="V624" i="5"/>
  <c r="M411" i="5"/>
  <c r="J621" i="5"/>
  <c r="V183" i="5"/>
  <c r="J606" i="5"/>
  <c r="V347" i="5"/>
  <c r="J149" i="5"/>
  <c r="E140" i="1" s="1"/>
  <c r="J669" i="5"/>
  <c r="V667" i="5"/>
  <c r="J618" i="5"/>
  <c r="P281" i="5"/>
  <c r="P550" i="5"/>
  <c r="J620" i="5"/>
  <c r="AH138" i="5"/>
  <c r="V230" i="5"/>
  <c r="I254" i="1" s="1"/>
  <c r="AB191" i="5"/>
  <c r="V343" i="5"/>
  <c r="AK623" i="5"/>
  <c r="J664" i="5"/>
  <c r="AB551" i="5"/>
  <c r="Y140" i="5"/>
  <c r="AH453" i="5"/>
  <c r="V128" i="5"/>
  <c r="V356" i="5"/>
  <c r="AB231" i="5"/>
  <c r="P178" i="5"/>
  <c r="AB178" i="5"/>
  <c r="AH338" i="5"/>
  <c r="M400" i="1" s="1"/>
  <c r="V658" i="5"/>
  <c r="V236" i="5"/>
  <c r="J608" i="5"/>
  <c r="E682" i="1" s="1"/>
  <c r="AB509" i="5"/>
  <c r="J308" i="5"/>
  <c r="E342" i="1" s="1"/>
  <c r="AH442" i="5"/>
  <c r="M497" i="1" s="1"/>
  <c r="AH139" i="5"/>
  <c r="AH667" i="5"/>
  <c r="P203" i="5"/>
  <c r="P410" i="5"/>
  <c r="AH122" i="5"/>
  <c r="M134" i="1" s="1"/>
  <c r="M285" i="5"/>
  <c r="AK511" i="5"/>
  <c r="Y126" i="5"/>
  <c r="V243" i="5"/>
  <c r="J243" i="5"/>
  <c r="AK145" i="5"/>
  <c r="AE253" i="5"/>
  <c r="P416" i="5"/>
  <c r="V465" i="5"/>
  <c r="AH458" i="5"/>
  <c r="M507" i="1" s="1"/>
  <c r="J191" i="5"/>
  <c r="J604" i="5"/>
  <c r="E705" i="1" s="1"/>
  <c r="V130" i="5"/>
  <c r="AB201" i="5"/>
  <c r="AK401" i="5"/>
  <c r="J199" i="5"/>
  <c r="P565" i="5"/>
  <c r="V608" i="5"/>
  <c r="AB559" i="5"/>
  <c r="AH173" i="5"/>
  <c r="AB252" i="5"/>
  <c r="AK130" i="5"/>
  <c r="M243" i="5"/>
  <c r="Y625" i="5"/>
  <c r="Y127" i="5"/>
  <c r="J121" i="5"/>
  <c r="E133" i="1" s="1"/>
  <c r="AB393" i="5"/>
  <c r="V126" i="5"/>
  <c r="J236" i="5"/>
  <c r="J185" i="5"/>
  <c r="V620" i="5"/>
  <c r="AH627" i="5"/>
  <c r="AB511" i="5"/>
  <c r="J193" i="5"/>
  <c r="E217" i="1" s="1"/>
  <c r="AH197" i="5"/>
  <c r="AK302" i="5"/>
  <c r="AH241" i="5"/>
  <c r="AH146" i="5"/>
  <c r="J202" i="5"/>
  <c r="E220" i="1" s="1"/>
  <c r="V201" i="5"/>
  <c r="J232" i="5"/>
  <c r="P296" i="5"/>
  <c r="M238" i="5"/>
  <c r="V350" i="5"/>
  <c r="Y180" i="5"/>
  <c r="AH662" i="5"/>
  <c r="M742" i="1" s="1"/>
  <c r="Y121" i="5"/>
  <c r="AH252" i="5"/>
  <c r="AE300" i="5"/>
  <c r="Y250" i="5"/>
  <c r="J615" i="5"/>
  <c r="E683" i="1" s="1"/>
  <c r="V251" i="5"/>
  <c r="J146" i="5"/>
  <c r="V237" i="5"/>
  <c r="AB546" i="5"/>
  <c r="AH145" i="5"/>
  <c r="V617" i="5"/>
  <c r="V135" i="5"/>
  <c r="AH347" i="5"/>
  <c r="AH608" i="5"/>
  <c r="V181" i="5"/>
  <c r="V197" i="5"/>
  <c r="V308" i="5"/>
  <c r="I342" i="1" s="1"/>
  <c r="P413" i="5"/>
  <c r="G457" i="1" s="1"/>
  <c r="V195" i="5"/>
  <c r="AH143" i="5"/>
  <c r="V616" i="5"/>
  <c r="I694" i="1" s="1"/>
  <c r="J284" i="5"/>
  <c r="J630" i="5"/>
  <c r="V575" i="5"/>
  <c r="I645" i="1" s="1"/>
  <c r="AH144" i="5"/>
  <c r="AB500" i="5"/>
  <c r="J181" i="5"/>
  <c r="E195" i="1" s="1"/>
  <c r="AH341" i="5"/>
  <c r="J229" i="5"/>
  <c r="E255" i="1" s="1"/>
  <c r="V173" i="5"/>
  <c r="Y198" i="5"/>
  <c r="V572" i="5"/>
  <c r="V258" i="5"/>
  <c r="V138" i="5"/>
  <c r="P504" i="5"/>
  <c r="V235" i="5"/>
  <c r="J670" i="5"/>
  <c r="P558" i="5"/>
  <c r="V133" i="5"/>
  <c r="I142" i="1" s="1"/>
  <c r="AH604" i="5"/>
  <c r="AH134" i="5"/>
  <c r="AB126" i="5"/>
  <c r="V344" i="5"/>
  <c r="AH187" i="5"/>
  <c r="Y227" i="5"/>
  <c r="AH140" i="5"/>
  <c r="J237" i="5"/>
  <c r="AK253" i="5"/>
  <c r="V187" i="5"/>
  <c r="V204" i="5"/>
  <c r="J614" i="5"/>
  <c r="E688" i="1" s="1"/>
  <c r="AB413" i="5"/>
  <c r="AH246" i="5"/>
  <c r="M266" i="1" s="1"/>
  <c r="J173" i="5"/>
  <c r="P188" i="5"/>
  <c r="M615" i="5"/>
  <c r="V146" i="5"/>
  <c r="M246" i="5"/>
  <c r="AH203" i="5"/>
  <c r="J659" i="5"/>
  <c r="E746" i="1" s="1"/>
  <c r="J120" i="5"/>
  <c r="Y669" i="5"/>
  <c r="J241" i="5"/>
  <c r="E264" i="1" s="1"/>
  <c r="AH456" i="5"/>
  <c r="J182" i="5"/>
  <c r="AH239" i="5"/>
  <c r="J119" i="5"/>
  <c r="V178" i="5"/>
  <c r="P233" i="5"/>
  <c r="AH258" i="5"/>
  <c r="AB228" i="5"/>
  <c r="AB523" i="5"/>
  <c r="J339" i="5"/>
  <c r="P295" i="5"/>
  <c r="J340" i="5"/>
  <c r="AK334" i="5"/>
  <c r="J622" i="5"/>
  <c r="Y143" i="5"/>
  <c r="AH441" i="5"/>
  <c r="V613" i="5"/>
  <c r="P230" i="5"/>
  <c r="G254" i="1" s="1"/>
  <c r="P198" i="5"/>
  <c r="AE119" i="5"/>
  <c r="AK620" i="5"/>
  <c r="M186" i="5"/>
  <c r="V666" i="5"/>
  <c r="AK233" i="5"/>
  <c r="J125" i="5"/>
  <c r="J667" i="5"/>
  <c r="P306" i="5"/>
  <c r="AK497" i="5"/>
  <c r="AK493" i="5"/>
  <c r="V121" i="5"/>
  <c r="Y147" i="5"/>
  <c r="AH602" i="5"/>
  <c r="AH247" i="5"/>
  <c r="AB494" i="5"/>
  <c r="V238" i="5"/>
  <c r="I281" i="1" s="1"/>
  <c r="AH178" i="5"/>
  <c r="J135" i="5"/>
  <c r="M459" i="5"/>
  <c r="P130" i="5"/>
  <c r="P393" i="5"/>
  <c r="V628" i="5"/>
  <c r="M182" i="5"/>
  <c r="AE124" i="5"/>
  <c r="AB417" i="5"/>
  <c r="AH611" i="5"/>
  <c r="AE297" i="5"/>
  <c r="M123" i="5"/>
  <c r="AK626" i="5"/>
  <c r="J231" i="5"/>
  <c r="J240" i="5"/>
  <c r="E261" i="1" s="1"/>
  <c r="AK683" i="5"/>
  <c r="N767" i="1" s="1"/>
  <c r="V458" i="5"/>
  <c r="V253" i="5"/>
  <c r="I274" i="1" s="1"/>
  <c r="AH356" i="5"/>
  <c r="J145" i="5"/>
  <c r="V621" i="5"/>
  <c r="J610" i="5"/>
  <c r="AH182" i="5"/>
  <c r="M236" i="5"/>
  <c r="J230" i="5"/>
  <c r="E254" i="1" s="1"/>
  <c r="M682" i="5"/>
  <c r="AK129" i="5"/>
  <c r="J197" i="5"/>
  <c r="AB301" i="5"/>
  <c r="AB498" i="5"/>
  <c r="AK668" i="5"/>
  <c r="P283" i="5"/>
  <c r="AH281" i="5"/>
  <c r="V247" i="5"/>
  <c r="AH120" i="5"/>
  <c r="J668" i="5"/>
  <c r="AH255" i="5"/>
  <c r="V200" i="5"/>
  <c r="I214" i="1" s="1"/>
  <c r="AB405" i="5"/>
  <c r="AB386" i="5"/>
  <c r="P407" i="5"/>
  <c r="J440" i="5"/>
  <c r="J665" i="5"/>
  <c r="M248" i="5"/>
  <c r="AK614" i="5"/>
  <c r="AE135" i="5"/>
  <c r="M148" i="5"/>
  <c r="F160" i="1" s="1"/>
  <c r="AE188" i="5"/>
  <c r="AH620" i="5"/>
  <c r="M703" i="1" s="1"/>
  <c r="AK250" i="5"/>
  <c r="Y201" i="5"/>
  <c r="M665" i="5"/>
  <c r="M623" i="5"/>
  <c r="AH628" i="5"/>
  <c r="AH666" i="5"/>
  <c r="P291" i="5"/>
  <c r="G327" i="1" s="1"/>
  <c r="V615" i="5"/>
  <c r="I683" i="1" s="1"/>
  <c r="P334" i="5"/>
  <c r="V239" i="5"/>
  <c r="I268" i="1" s="1"/>
  <c r="AE294" i="5"/>
  <c r="AB246" i="5"/>
  <c r="J660" i="5"/>
  <c r="AH230" i="5"/>
  <c r="M254" i="1" s="1"/>
  <c r="V469" i="5"/>
  <c r="J609" i="5"/>
  <c r="J252" i="5"/>
  <c r="E271" i="1" s="1"/>
  <c r="V150" i="5"/>
  <c r="I145" i="1" s="1"/>
  <c r="P672" i="5"/>
  <c r="AB183" i="5"/>
  <c r="AK607" i="5"/>
  <c r="AH174" i="5"/>
  <c r="P285" i="5"/>
  <c r="V196" i="5"/>
  <c r="AK121" i="5"/>
  <c r="Y174" i="5"/>
  <c r="J192" i="1" s="1"/>
  <c r="M194" i="5"/>
  <c r="J247" i="5"/>
  <c r="S396" i="5"/>
  <c r="Y186" i="5"/>
  <c r="J208" i="1" s="1"/>
  <c r="J126" i="5"/>
  <c r="AH626" i="5"/>
  <c r="M128" i="5"/>
  <c r="AH359" i="5"/>
  <c r="P293" i="5"/>
  <c r="J203" i="5"/>
  <c r="E200" i="1" s="1"/>
  <c r="V179" i="5"/>
  <c r="S388" i="5"/>
  <c r="AK256" i="5"/>
  <c r="N282" i="1" s="1"/>
  <c r="Y619" i="5"/>
  <c r="Y606" i="5"/>
  <c r="M241" i="5"/>
  <c r="F264" i="1" s="1"/>
  <c r="V296" i="5"/>
  <c r="P494" i="5"/>
  <c r="AK612" i="5"/>
  <c r="V249" i="5"/>
  <c r="AH124" i="5"/>
  <c r="AH663" i="5"/>
  <c r="M120" i="5"/>
  <c r="AK504" i="5"/>
  <c r="Y284" i="5"/>
  <c r="AH302" i="5"/>
  <c r="P250" i="5"/>
  <c r="Y236" i="5"/>
  <c r="S409" i="5"/>
  <c r="Y410" i="5"/>
  <c r="J291" i="5"/>
  <c r="AK190" i="5"/>
  <c r="M149" i="5"/>
  <c r="M138" i="5"/>
  <c r="M201" i="5"/>
  <c r="M244" i="5"/>
  <c r="AK123" i="5"/>
  <c r="AK667" i="5"/>
  <c r="AK126" i="5"/>
  <c r="Y233" i="5"/>
  <c r="AK664" i="5"/>
  <c r="AK605" i="5"/>
  <c r="V289" i="5"/>
  <c r="V339" i="5"/>
  <c r="V670" i="5"/>
  <c r="AH127" i="5"/>
  <c r="V234" i="5"/>
  <c r="I259" i="1" s="1"/>
  <c r="AK669" i="5"/>
  <c r="AK138" i="5"/>
  <c r="M233" i="5"/>
  <c r="J183" i="5"/>
  <c r="E205" i="1" s="1"/>
  <c r="AH248" i="5"/>
  <c r="AK142" i="5"/>
  <c r="J147" i="5"/>
  <c r="E159" i="1" s="1"/>
  <c r="AK141" i="5"/>
  <c r="J142" i="5"/>
  <c r="AH389" i="5"/>
  <c r="M435" i="1" s="1"/>
  <c r="AK175" i="5"/>
  <c r="AB340" i="5"/>
  <c r="J613" i="5"/>
  <c r="AH137" i="5"/>
  <c r="M141" i="1" s="1"/>
  <c r="AE416" i="5"/>
  <c r="V625" i="5"/>
  <c r="I690" i="1" s="1"/>
  <c r="Y246" i="5"/>
  <c r="P676" i="5"/>
  <c r="J180" i="5"/>
  <c r="AK189" i="5"/>
  <c r="J201" i="5"/>
  <c r="AH233" i="5"/>
  <c r="V244" i="5"/>
  <c r="V256" i="5"/>
  <c r="I282" i="1" s="1"/>
  <c r="AE450" i="5"/>
  <c r="AK666" i="5"/>
  <c r="AH126" i="5"/>
  <c r="V242" i="5"/>
  <c r="P288" i="5"/>
  <c r="Y439" i="5"/>
  <c r="V144" i="5"/>
  <c r="I148" i="1" s="1"/>
  <c r="AK498" i="5"/>
  <c r="AB630" i="5"/>
  <c r="V663" i="5"/>
  <c r="P124" i="5"/>
  <c r="P148" i="5"/>
  <c r="G160" i="1" s="1"/>
  <c r="V569" i="5"/>
  <c r="J138" i="5"/>
  <c r="AB182" i="5"/>
  <c r="AE362" i="5"/>
  <c r="AK463" i="5"/>
  <c r="AB150" i="5"/>
  <c r="AE347" i="5"/>
  <c r="M516" i="5"/>
  <c r="AK149" i="5"/>
  <c r="AH201" i="5"/>
  <c r="AK340" i="5"/>
  <c r="J140" i="5"/>
  <c r="AH235" i="5"/>
  <c r="P139" i="5"/>
  <c r="P404" i="5"/>
  <c r="AK662" i="5"/>
  <c r="P192" i="5"/>
  <c r="AB565" i="5"/>
  <c r="M514" i="5"/>
  <c r="AE284" i="5"/>
  <c r="AE494" i="5"/>
  <c r="AH136" i="5"/>
  <c r="M156" i="1" s="1"/>
  <c r="J296" i="5"/>
  <c r="P252" i="5"/>
  <c r="J228" i="5"/>
  <c r="AH335" i="5"/>
  <c r="Y340" i="5"/>
  <c r="AB243" i="5"/>
  <c r="AB240" i="5"/>
  <c r="AH301" i="5"/>
  <c r="S452" i="5"/>
  <c r="AB144" i="5"/>
  <c r="J343" i="5"/>
  <c r="AB245" i="5"/>
  <c r="AB202" i="5"/>
  <c r="K220" i="1" s="1"/>
  <c r="AB147" i="5"/>
  <c r="K159" i="1" s="1"/>
  <c r="Y354" i="5"/>
  <c r="P303" i="5"/>
  <c r="AH619" i="5"/>
  <c r="AH196" i="5"/>
  <c r="AH629" i="5"/>
  <c r="M706" i="1" s="1"/>
  <c r="AB195" i="5"/>
  <c r="V390" i="5"/>
  <c r="AH193" i="5"/>
  <c r="P195" i="5"/>
  <c r="AE144" i="5"/>
  <c r="Y334" i="5"/>
  <c r="AE343" i="5"/>
  <c r="J283" i="5"/>
  <c r="P134" i="5"/>
  <c r="AK550" i="5"/>
  <c r="AH337" i="5"/>
  <c r="M375" i="1" s="1"/>
  <c r="P405" i="5"/>
  <c r="V341" i="5"/>
  <c r="AE301" i="5"/>
  <c r="P122" i="5"/>
  <c r="G134" i="1" s="1"/>
  <c r="P197" i="5"/>
  <c r="P235" i="5"/>
  <c r="P684" i="5"/>
  <c r="AH658" i="5"/>
  <c r="P143" i="5"/>
  <c r="AH454" i="5"/>
  <c r="S336" i="5"/>
  <c r="AB149" i="5"/>
  <c r="AH572" i="5"/>
  <c r="M638" i="1" s="1"/>
  <c r="P417" i="5"/>
  <c r="P189" i="5"/>
  <c r="P336" i="5"/>
  <c r="AH183" i="5"/>
  <c r="M205" i="1" s="1"/>
  <c r="M520" i="5"/>
  <c r="V288" i="5"/>
  <c r="AB685" i="5"/>
  <c r="AH664" i="5"/>
  <c r="M754" i="1" s="1"/>
  <c r="AH631" i="5"/>
  <c r="AE602" i="5"/>
  <c r="AE572" i="5"/>
  <c r="P498" i="5"/>
  <c r="G562" i="1" s="1"/>
  <c r="AB198" i="5"/>
  <c r="AH340" i="5"/>
  <c r="P394" i="5"/>
  <c r="P607" i="5"/>
  <c r="P547" i="5"/>
  <c r="S150" i="5"/>
  <c r="P141" i="5"/>
  <c r="AB562" i="5"/>
  <c r="AE444" i="5"/>
  <c r="P187" i="5"/>
  <c r="AB355" i="5"/>
  <c r="AE550" i="5"/>
  <c r="AB658" i="5"/>
  <c r="J350" i="5"/>
  <c r="AB627" i="5"/>
  <c r="J362" i="5"/>
  <c r="AB188" i="5"/>
  <c r="AB512" i="5"/>
  <c r="AH188" i="5"/>
  <c r="AE401" i="5"/>
  <c r="P150" i="5"/>
  <c r="P507" i="5"/>
  <c r="M609" i="5"/>
  <c r="Y293" i="5"/>
  <c r="M185" i="5"/>
  <c r="P280" i="5"/>
  <c r="G314" i="1" s="1"/>
  <c r="AH191" i="5"/>
  <c r="Y622" i="5"/>
  <c r="J258" i="5"/>
  <c r="M190" i="5"/>
  <c r="AK283" i="5"/>
  <c r="V241" i="5"/>
  <c r="I264" i="1" s="1"/>
  <c r="V605" i="5"/>
  <c r="AK500" i="5"/>
  <c r="Y289" i="5"/>
  <c r="M295" i="5"/>
  <c r="V203" i="5"/>
  <c r="AB247" i="5"/>
  <c r="J605" i="5"/>
  <c r="V449" i="5"/>
  <c r="J251" i="5"/>
  <c r="E272" i="1" s="1"/>
  <c r="V229" i="5"/>
  <c r="V127" i="5"/>
  <c r="AH243" i="5"/>
  <c r="M273" i="1" s="1"/>
  <c r="J250" i="5"/>
  <c r="Y178" i="5"/>
  <c r="V470" i="5"/>
  <c r="AK411" i="5"/>
  <c r="Y234" i="5"/>
  <c r="P298" i="5"/>
  <c r="G325" i="1" s="1"/>
  <c r="J337" i="5"/>
  <c r="E375" i="1" s="1"/>
  <c r="AH177" i="5"/>
  <c r="M218" i="1" s="1"/>
  <c r="Y238" i="5"/>
  <c r="V463" i="5"/>
  <c r="AH234" i="5"/>
  <c r="P310" i="5"/>
  <c r="G328" i="1" s="1"/>
  <c r="J616" i="5"/>
  <c r="E694" i="1" s="1"/>
  <c r="S401" i="5"/>
  <c r="AB177" i="5"/>
  <c r="K218" i="1" s="1"/>
  <c r="P193" i="5"/>
  <c r="V671" i="5"/>
  <c r="J342" i="5"/>
  <c r="E378" i="1" s="1"/>
  <c r="AH175" i="5"/>
  <c r="M194" i="1" s="1"/>
  <c r="J462" i="5"/>
  <c r="AB554" i="5"/>
  <c r="J349" i="5"/>
  <c r="J348" i="5"/>
  <c r="Y337" i="5"/>
  <c r="J375" i="1" s="1"/>
  <c r="M362" i="5"/>
  <c r="J285" i="5"/>
  <c r="E317" i="1" s="1"/>
  <c r="AH245" i="5"/>
  <c r="M262" i="1" s="1"/>
  <c r="Y342" i="5"/>
  <c r="Y519" i="5"/>
  <c r="AH307" i="5"/>
  <c r="AE339" i="5"/>
  <c r="L382" i="1" s="1"/>
  <c r="AB122" i="5"/>
  <c r="K134" i="1" s="1"/>
  <c r="AE413" i="5"/>
  <c r="S557" i="5"/>
  <c r="P257" i="5"/>
  <c r="AH186" i="5"/>
  <c r="AH284" i="5"/>
  <c r="J496" i="5"/>
  <c r="M443" i="5"/>
  <c r="AH189" i="5"/>
  <c r="AH605" i="5"/>
  <c r="AB508" i="5"/>
  <c r="K567" i="1" s="1"/>
  <c r="AE445" i="5"/>
  <c r="L499" i="1" s="1"/>
  <c r="AB237" i="5"/>
  <c r="P132" i="5"/>
  <c r="V300" i="5"/>
  <c r="AK447" i="5"/>
  <c r="J227" i="5"/>
  <c r="E253" i="1" s="1"/>
  <c r="S284" i="5"/>
  <c r="AB364" i="5"/>
  <c r="AB250" i="5"/>
  <c r="K270" i="1" s="1"/>
  <c r="V602" i="5"/>
  <c r="J174" i="5"/>
  <c r="V441" i="5"/>
  <c r="AB251" i="5"/>
  <c r="D247" i="5"/>
  <c r="P121" i="5"/>
  <c r="AE356" i="5"/>
  <c r="AB187" i="5"/>
  <c r="AK307" i="5"/>
  <c r="V662" i="5"/>
  <c r="AH404" i="5"/>
  <c r="D128" i="5"/>
  <c r="J451" i="5"/>
  <c r="P254" i="5"/>
  <c r="AB242" i="5"/>
  <c r="AB123" i="5"/>
  <c r="K158" i="1" s="1"/>
  <c r="Y338" i="5"/>
  <c r="J124" i="5"/>
  <c r="V660" i="5"/>
  <c r="AH298" i="5"/>
  <c r="P231" i="5"/>
  <c r="AE565" i="5"/>
  <c r="Y559" i="5"/>
  <c r="P555" i="5"/>
  <c r="AE557" i="5"/>
  <c r="M458" i="5"/>
  <c r="AB669" i="5"/>
  <c r="J612" i="5"/>
  <c r="AB230" i="5"/>
  <c r="K254" i="1" s="1"/>
  <c r="J295" i="5"/>
  <c r="AB192" i="5"/>
  <c r="P227" i="5"/>
  <c r="V184" i="5"/>
  <c r="I221" i="1" s="1"/>
  <c r="V281" i="5"/>
  <c r="AK390" i="5"/>
  <c r="AE468" i="5"/>
  <c r="L523" i="1" s="1"/>
  <c r="J655" i="5"/>
  <c r="J499" i="5"/>
  <c r="AE238" i="5"/>
  <c r="Y405" i="5"/>
  <c r="AE293" i="5"/>
  <c r="AB175" i="5"/>
  <c r="AB120" i="5"/>
  <c r="M359" i="5"/>
  <c r="AK444" i="5"/>
  <c r="AB236" i="5"/>
  <c r="P606" i="5"/>
  <c r="P624" i="5"/>
  <c r="P666" i="5"/>
  <c r="M602" i="5"/>
  <c r="AB492" i="5"/>
  <c r="P353" i="5"/>
  <c r="AB620" i="5"/>
  <c r="AH609" i="5"/>
  <c r="AB180" i="5"/>
  <c r="AB140" i="5"/>
  <c r="AE292" i="5"/>
  <c r="AH443" i="5"/>
  <c r="S455" i="5"/>
  <c r="AB666" i="5"/>
  <c r="AK676" i="5"/>
  <c r="AH618" i="5"/>
  <c r="P183" i="5"/>
  <c r="G205" i="1" s="1"/>
  <c r="AH295" i="5"/>
  <c r="S561" i="5"/>
  <c r="P617" i="5"/>
  <c r="P615" i="5"/>
  <c r="M575" i="5"/>
  <c r="F645" i="1" s="1"/>
  <c r="Y412" i="5"/>
  <c r="M518" i="5"/>
  <c r="Y674" i="5"/>
  <c r="AK514" i="5"/>
  <c r="P397" i="5"/>
  <c r="G464" i="1" s="1"/>
  <c r="AE392" i="5"/>
  <c r="V284" i="5"/>
  <c r="I321" i="1" s="1"/>
  <c r="J411" i="5"/>
  <c r="Y361" i="5"/>
  <c r="AK452" i="5"/>
  <c r="V139" i="5"/>
  <c r="P119" i="5"/>
  <c r="V408" i="5"/>
  <c r="P232" i="5"/>
  <c r="M203" i="5"/>
  <c r="F200" i="1" s="1"/>
  <c r="M669" i="5"/>
  <c r="J136" i="5"/>
  <c r="E156" i="1" s="1"/>
  <c r="V456" i="5"/>
  <c r="AH204" i="5"/>
  <c r="M210" i="1" s="1"/>
  <c r="J455" i="5"/>
  <c r="AB298" i="5"/>
  <c r="K325" i="1" s="1"/>
  <c r="M235" i="5"/>
  <c r="F256" i="1" s="1"/>
  <c r="AK615" i="5"/>
  <c r="S305" i="5"/>
  <c r="P136" i="5"/>
  <c r="Y616" i="5"/>
  <c r="V192" i="5"/>
  <c r="I204" i="1" s="1"/>
  <c r="AE177" i="5"/>
  <c r="AH470" i="5"/>
  <c r="AE287" i="5"/>
  <c r="J134" i="5"/>
  <c r="E137" i="1" s="1"/>
  <c r="AB401" i="5"/>
  <c r="J204" i="5"/>
  <c r="V466" i="5"/>
  <c r="M176" i="5"/>
  <c r="F193" i="1" s="1"/>
  <c r="AK144" i="5"/>
  <c r="J150" i="5"/>
  <c r="E145" i="1" s="1"/>
  <c r="P513" i="5"/>
  <c r="J141" i="5"/>
  <c r="AH339" i="5"/>
  <c r="P389" i="5"/>
  <c r="G435" i="1" s="1"/>
  <c r="AB238" i="5"/>
  <c r="M121" i="5"/>
  <c r="F133" i="1" s="1"/>
  <c r="AK234" i="5"/>
  <c r="M258" i="5"/>
  <c r="F269" i="1" s="1"/>
  <c r="AH184" i="5"/>
  <c r="V611" i="5"/>
  <c r="J128" i="5"/>
  <c r="E155" i="1" s="1"/>
  <c r="AB139" i="5"/>
  <c r="M309" i="5"/>
  <c r="AB199" i="5"/>
  <c r="AE449" i="5"/>
  <c r="P286" i="5"/>
  <c r="P133" i="5"/>
  <c r="G142" i="1" s="1"/>
  <c r="AE350" i="5"/>
  <c r="P496" i="5"/>
  <c r="AB234" i="5"/>
  <c r="AB283" i="5"/>
  <c r="V174" i="5"/>
  <c r="V186" i="5"/>
  <c r="I208" i="1" s="1"/>
  <c r="J130" i="5"/>
  <c r="E161" i="1" s="1"/>
  <c r="AE243" i="5"/>
  <c r="J492" i="5"/>
  <c r="AK611" i="5"/>
  <c r="Y137" i="5"/>
  <c r="V293" i="5"/>
  <c r="AH460" i="5"/>
  <c r="V664" i="5"/>
  <c r="J242" i="5"/>
  <c r="E258" i="1" s="1"/>
  <c r="AH237" i="5"/>
  <c r="V248" i="5"/>
  <c r="V627" i="5"/>
  <c r="AE560" i="5"/>
  <c r="AB132" i="5"/>
  <c r="AH130" i="5"/>
  <c r="AB397" i="5"/>
  <c r="AB146" i="5"/>
  <c r="AK453" i="5"/>
  <c r="J253" i="5"/>
  <c r="E274" i="1" s="1"/>
  <c r="V604" i="5"/>
  <c r="I705" i="1" s="1"/>
  <c r="AE359" i="5"/>
  <c r="P173" i="5"/>
  <c r="Y247" i="5"/>
  <c r="AB244" i="5"/>
  <c r="K277" i="1" s="1"/>
  <c r="AH238" i="5"/>
  <c r="M281" i="1" s="1"/>
  <c r="J122" i="5"/>
  <c r="E134" i="1" s="1"/>
  <c r="AE299" i="5"/>
  <c r="AH132" i="5"/>
  <c r="M151" i="1" s="1"/>
  <c r="J460" i="5"/>
  <c r="AB255" i="5"/>
  <c r="P519" i="5"/>
  <c r="J287" i="5"/>
  <c r="AH610" i="5"/>
  <c r="M693" i="1" s="1"/>
  <c r="AK516" i="5"/>
  <c r="P244" i="5"/>
  <c r="G277" i="1" s="1"/>
  <c r="M387" i="5"/>
  <c r="AE498" i="5"/>
  <c r="AH607" i="5"/>
  <c r="M686" i="1" s="1"/>
  <c r="AB143" i="5"/>
  <c r="K152" i="1" s="1"/>
  <c r="P129" i="5"/>
  <c r="G146" i="1" s="1"/>
  <c r="P229" i="5"/>
  <c r="P554" i="5"/>
  <c r="AK386" i="5"/>
  <c r="AB303" i="5"/>
  <c r="K332" i="1" s="1"/>
  <c r="AH190" i="5"/>
  <c r="M215" i="1" s="1"/>
  <c r="AE680" i="5"/>
  <c r="AH256" i="5"/>
  <c r="M282" i="1" s="1"/>
  <c r="AE456" i="5"/>
  <c r="AB200" i="5"/>
  <c r="Y453" i="5"/>
  <c r="P604" i="5"/>
  <c r="V571" i="5"/>
  <c r="P662" i="5"/>
  <c r="J394" i="5"/>
  <c r="AB227" i="5"/>
  <c r="K253" i="1" s="1"/>
  <c r="AB124" i="5"/>
  <c r="Y404" i="5"/>
  <c r="M414" i="5"/>
  <c r="M396" i="5"/>
  <c r="M493" i="5"/>
  <c r="V233" i="5"/>
  <c r="AB285" i="5"/>
  <c r="J194" i="5"/>
  <c r="E203" i="1" s="1"/>
  <c r="P572" i="5"/>
  <c r="V125" i="5"/>
  <c r="I136" i="1" s="1"/>
  <c r="S306" i="5"/>
  <c r="J233" i="5"/>
  <c r="Y146" i="5"/>
  <c r="J153" i="1" s="1"/>
  <c r="V240" i="5"/>
  <c r="J298" i="5"/>
  <c r="AH257" i="5"/>
  <c r="M265" i="1" s="1"/>
  <c r="AH445" i="5"/>
  <c r="AE406" i="5"/>
  <c r="L460" i="1" s="1"/>
  <c r="J453" i="5"/>
  <c r="AH185" i="5"/>
  <c r="AH232" i="5"/>
  <c r="AH386" i="5"/>
  <c r="J148" i="5"/>
  <c r="E160" i="1" s="1"/>
  <c r="AH506" i="5"/>
  <c r="AB173" i="5"/>
  <c r="S286" i="5"/>
  <c r="AB128" i="5"/>
  <c r="AK449" i="5"/>
  <c r="AH670" i="5"/>
  <c r="AB131" i="5"/>
  <c r="J459" i="5"/>
  <c r="V129" i="5"/>
  <c r="I146" i="1" s="1"/>
  <c r="V131" i="5"/>
  <c r="I147" i="1" s="1"/>
  <c r="AH623" i="5"/>
  <c r="M695" i="1" s="1"/>
  <c r="AH612" i="5"/>
  <c r="D295" i="5"/>
  <c r="S464" i="5"/>
  <c r="AH468" i="5"/>
  <c r="M523" i="1" s="1"/>
  <c r="AB130" i="5"/>
  <c r="K161" i="1" s="1"/>
  <c r="AK252" i="5"/>
  <c r="AE304" i="5"/>
  <c r="AE402" i="5"/>
  <c r="L450" i="1" s="1"/>
  <c r="AH240" i="5"/>
  <c r="V505" i="5"/>
  <c r="AB505" i="5"/>
  <c r="V457" i="5"/>
  <c r="S345" i="5"/>
  <c r="Y305" i="5"/>
  <c r="S282" i="5"/>
  <c r="H315" i="1" s="1"/>
  <c r="M347" i="5"/>
  <c r="P128" i="5"/>
  <c r="AH616" i="5"/>
  <c r="J177" i="5"/>
  <c r="E218" i="1" s="1"/>
  <c r="AK353" i="5"/>
  <c r="V351" i="5"/>
  <c r="I398" i="1" s="1"/>
  <c r="J307" i="5"/>
  <c r="AH228" i="5"/>
  <c r="AB617" i="5"/>
  <c r="V124" i="5"/>
  <c r="I139" i="1" s="1"/>
  <c r="AE349" i="5"/>
  <c r="J338" i="5"/>
  <c r="J405" i="5"/>
  <c r="V295" i="5"/>
  <c r="S570" i="5"/>
  <c r="AK460" i="5"/>
  <c r="N508" i="1" s="1"/>
  <c r="M345" i="5"/>
  <c r="AH242" i="5"/>
  <c r="P626" i="5"/>
  <c r="AB309" i="5"/>
  <c r="AH459" i="5"/>
  <c r="M409" i="5"/>
  <c r="S505" i="5"/>
  <c r="P614" i="5"/>
  <c r="P284" i="5"/>
  <c r="G321" i="1" s="1"/>
  <c r="Y456" i="5"/>
  <c r="M403" i="5"/>
  <c r="AE247" i="5"/>
  <c r="J401" i="5"/>
  <c r="V255" i="5"/>
  <c r="I280" i="1" s="1"/>
  <c r="P300" i="5"/>
  <c r="S295" i="5"/>
  <c r="AE614" i="5"/>
  <c r="M247" i="5"/>
  <c r="AE393" i="5"/>
  <c r="S402" i="5"/>
  <c r="P500" i="5"/>
  <c r="AK465" i="5"/>
  <c r="AB185" i="5"/>
  <c r="AK417" i="5"/>
  <c r="AK338" i="5"/>
  <c r="P176" i="5"/>
  <c r="G193" i="1" s="1"/>
  <c r="AH449" i="5"/>
  <c r="M509" i="1" s="1"/>
  <c r="M178" i="5"/>
  <c r="P450" i="5"/>
  <c r="AH195" i="5"/>
  <c r="M191" i="1" s="1"/>
  <c r="J132" i="5"/>
  <c r="P292" i="5"/>
  <c r="G334" i="1" s="1"/>
  <c r="AE281" i="5"/>
  <c r="P506" i="5"/>
  <c r="AH621" i="5"/>
  <c r="Y400" i="5"/>
  <c r="AE403" i="5"/>
  <c r="AB127" i="5"/>
  <c r="M515" i="5"/>
  <c r="AH614" i="5"/>
  <c r="M688" i="1" s="1"/>
  <c r="S302" i="5"/>
  <c r="Y228" i="5"/>
  <c r="AE146" i="5"/>
  <c r="V302" i="5"/>
  <c r="AB404" i="5"/>
  <c r="AK625" i="5"/>
  <c r="AB289" i="5"/>
  <c r="P493" i="5"/>
  <c r="G556" i="1" s="1"/>
  <c r="AB410" i="5"/>
  <c r="AH573" i="5"/>
  <c r="S447" i="5"/>
  <c r="P236" i="5"/>
  <c r="J441" i="5"/>
  <c r="V147" i="5"/>
  <c r="AH288" i="5"/>
  <c r="AE389" i="5"/>
  <c r="L435" i="1" s="1"/>
  <c r="P182" i="5"/>
  <c r="AH615" i="5"/>
  <c r="AB513" i="5"/>
  <c r="AE285" i="5"/>
  <c r="J256" i="5"/>
  <c r="E282" i="1" s="1"/>
  <c r="AH450" i="5"/>
  <c r="AH355" i="5"/>
  <c r="J500" i="5"/>
  <c r="M492" i="5"/>
  <c r="V335" i="5"/>
  <c r="AB253" i="5"/>
  <c r="AK351" i="5"/>
  <c r="AB193" i="5"/>
  <c r="V280" i="5"/>
  <c r="I314" i="1" s="1"/>
  <c r="AH135" i="5"/>
  <c r="J196" i="5"/>
  <c r="J292" i="5"/>
  <c r="E334" i="1" s="1"/>
  <c r="AK466" i="5"/>
  <c r="P358" i="5"/>
  <c r="AH440" i="5"/>
  <c r="M496" i="1" s="1"/>
  <c r="AK196" i="5"/>
  <c r="AH200" i="5"/>
  <c r="P191" i="5"/>
  <c r="G201" i="1" s="1"/>
  <c r="J137" i="5"/>
  <c r="V123" i="5"/>
  <c r="S351" i="5"/>
  <c r="AB399" i="5"/>
  <c r="S338" i="5"/>
  <c r="J569" i="5"/>
  <c r="V461" i="5"/>
  <c r="J303" i="5"/>
  <c r="P234" i="5"/>
  <c r="G259" i="1" s="1"/>
  <c r="AK337" i="5"/>
  <c r="N375" i="1" s="1"/>
  <c r="P241" i="5"/>
  <c r="AH300" i="5"/>
  <c r="AE279" i="5"/>
  <c r="P204" i="5"/>
  <c r="G210" i="1" s="1"/>
  <c r="M450" i="5"/>
  <c r="P180" i="5"/>
  <c r="J299" i="5"/>
  <c r="AE282" i="5"/>
  <c r="L315" i="1" s="1"/>
  <c r="M126" i="5"/>
  <c r="S459" i="5"/>
  <c r="AK341" i="5"/>
  <c r="P144" i="5"/>
  <c r="AB181" i="5"/>
  <c r="AB665" i="5"/>
  <c r="K768" i="1" s="1"/>
  <c r="P664" i="5"/>
  <c r="Y416" i="5"/>
  <c r="P345" i="5"/>
  <c r="V246" i="5"/>
  <c r="M335" i="5"/>
  <c r="V405" i="5"/>
  <c r="AH448" i="5"/>
  <c r="P126" i="5"/>
  <c r="V357" i="5"/>
  <c r="Y349" i="5"/>
  <c r="P661" i="5"/>
  <c r="P190" i="5"/>
  <c r="V655" i="5"/>
  <c r="M457" i="5"/>
  <c r="M461" i="5"/>
  <c r="AB628" i="5"/>
  <c r="AH350" i="5"/>
  <c r="M350" i="5"/>
  <c r="AH360" i="5"/>
  <c r="AE395" i="5"/>
  <c r="AH613" i="5"/>
  <c r="AH202" i="5"/>
  <c r="M220" i="1" s="1"/>
  <c r="M294" i="5"/>
  <c r="AE466" i="5"/>
  <c r="S506" i="5"/>
  <c r="P346" i="5"/>
  <c r="G389" i="1" s="1"/>
  <c r="J464" i="5"/>
  <c r="S363" i="5"/>
  <c r="H401" i="1" s="1"/>
  <c r="AE451" i="5"/>
  <c r="P613" i="5"/>
  <c r="G696" i="1" s="1"/>
  <c r="Y390" i="5"/>
  <c r="M356" i="5"/>
  <c r="AH121" i="5"/>
  <c r="AB682" i="5"/>
  <c r="K766" i="1" s="1"/>
  <c r="V310" i="5"/>
  <c r="J465" i="5"/>
  <c r="P390" i="5"/>
  <c r="AE289" i="5"/>
  <c r="L329" i="1" s="1"/>
  <c r="AB197" i="5"/>
  <c r="K212" i="1" s="1"/>
  <c r="S443" i="5"/>
  <c r="S360" i="5"/>
  <c r="H395" i="1" s="1"/>
  <c r="AE558" i="5"/>
  <c r="L631" i="1" s="1"/>
  <c r="AK522" i="5"/>
  <c r="S547" i="5"/>
  <c r="AE442" i="5"/>
  <c r="L497" i="1" s="1"/>
  <c r="Y504" i="5"/>
  <c r="Y295" i="5"/>
  <c r="AB239" i="5"/>
  <c r="Y389" i="5"/>
  <c r="J435" i="1" s="1"/>
  <c r="AK361" i="5"/>
  <c r="M299" i="5"/>
  <c r="J255" i="5"/>
  <c r="E280" i="1" s="1"/>
  <c r="D175" i="5"/>
  <c r="Y415" i="5"/>
  <c r="J463" i="1" s="1"/>
  <c r="P149" i="5"/>
  <c r="AE345" i="5"/>
  <c r="AH250" i="5"/>
  <c r="M270" i="1" s="1"/>
  <c r="S399" i="5"/>
  <c r="J354" i="5"/>
  <c r="J279" i="5"/>
  <c r="P508" i="5"/>
  <c r="M469" i="5"/>
  <c r="P608" i="5"/>
  <c r="P630" i="5"/>
  <c r="S551" i="5"/>
  <c r="AK187" i="5"/>
  <c r="N202" i="1" s="1"/>
  <c r="J494" i="5"/>
  <c r="E559" i="1" s="1"/>
  <c r="P551" i="5"/>
  <c r="AB125" i="5"/>
  <c r="J456" i="5"/>
  <c r="AH251" i="5"/>
  <c r="M272" i="1" s="1"/>
  <c r="V391" i="5"/>
  <c r="AB354" i="5"/>
  <c r="J341" i="5"/>
  <c r="J133" i="5"/>
  <c r="P350" i="5"/>
  <c r="S411" i="5"/>
  <c r="P243" i="5"/>
  <c r="G273" i="1" s="1"/>
  <c r="Y396" i="5"/>
  <c r="AH147" i="5"/>
  <c r="M159" i="1" s="1"/>
  <c r="AB341" i="5"/>
  <c r="AB348" i="5"/>
  <c r="AB249" i="5"/>
  <c r="J466" i="5"/>
  <c r="V336" i="5"/>
  <c r="AB518" i="5"/>
  <c r="J127" i="5"/>
  <c r="E135" i="1" s="1"/>
  <c r="AB256" i="5"/>
  <c r="K282" i="1" s="1"/>
  <c r="AB407" i="5"/>
  <c r="K447" i="1" s="1"/>
  <c r="Y360" i="5"/>
  <c r="S508" i="5"/>
  <c r="AB681" i="5"/>
  <c r="AH600" i="5"/>
  <c r="S674" i="5"/>
  <c r="P522" i="5"/>
  <c r="M577" i="5"/>
  <c r="J280" i="5"/>
  <c r="E314" i="1" s="1"/>
  <c r="AE307" i="5"/>
  <c r="AE280" i="5"/>
  <c r="AE521" i="5"/>
  <c r="L584" i="1" s="1"/>
  <c r="AH503" i="5"/>
  <c r="J603" i="5"/>
  <c r="E680" i="1" s="1"/>
  <c r="J661" i="5"/>
  <c r="E745" i="1" s="1"/>
  <c r="S279" i="5"/>
  <c r="AK441" i="5"/>
  <c r="M440" i="5"/>
  <c r="P258" i="5"/>
  <c r="J334" i="5"/>
  <c r="P256" i="5"/>
  <c r="G282" i="1" s="1"/>
  <c r="AK674" i="5"/>
  <c r="Y546" i="5"/>
  <c r="AB624" i="5"/>
  <c r="P605" i="5"/>
  <c r="G684" i="1" s="1"/>
  <c r="S681" i="5"/>
  <c r="AH567" i="5"/>
  <c r="AB660" i="5"/>
  <c r="AB248" i="5"/>
  <c r="AH310" i="5"/>
  <c r="M328" i="1" s="1"/>
  <c r="S391" i="5"/>
  <c r="P138" i="5"/>
  <c r="G144" i="1" s="1"/>
  <c r="M460" i="5"/>
  <c r="P125" i="5"/>
  <c r="G136" i="1" s="1"/>
  <c r="J281" i="5"/>
  <c r="E316" i="1" s="1"/>
  <c r="P200" i="5"/>
  <c r="G214" i="1" s="1"/>
  <c r="AB387" i="5"/>
  <c r="AE176" i="5"/>
  <c r="L193" i="1" s="1"/>
  <c r="V292" i="5"/>
  <c r="I334" i="1" s="1"/>
  <c r="AK408" i="5"/>
  <c r="J239" i="5"/>
  <c r="E268" i="1" s="1"/>
  <c r="V298" i="5"/>
  <c r="I325" i="1" s="1"/>
  <c r="AB468" i="5"/>
  <c r="K523" i="1" s="1"/>
  <c r="AK575" i="5"/>
  <c r="N645" i="1" s="1"/>
  <c r="AH346" i="5"/>
  <c r="AH657" i="5"/>
  <c r="M740" i="1" s="1"/>
  <c r="Y549" i="5"/>
  <c r="J619" i="1" s="1"/>
  <c r="AB452" i="5"/>
  <c r="AB514" i="5"/>
  <c r="K555" i="1" s="1"/>
  <c r="P365" i="5"/>
  <c r="G391" i="1" s="1"/>
  <c r="M439" i="5"/>
  <c r="S357" i="5"/>
  <c r="J176" i="5"/>
  <c r="E193" i="1" s="1"/>
  <c r="AE630" i="5"/>
  <c r="AH447" i="5"/>
  <c r="AB667" i="5"/>
  <c r="M282" i="5"/>
  <c r="F315" i="1" s="1"/>
  <c r="Y391" i="5"/>
  <c r="AB184" i="5"/>
  <c r="AE344" i="5"/>
  <c r="L388" i="1" s="1"/>
  <c r="P464" i="5"/>
  <c r="J192" i="5"/>
  <c r="Y601" i="5"/>
  <c r="S502" i="5"/>
  <c r="P146" i="5"/>
  <c r="M446" i="5"/>
  <c r="Y496" i="5"/>
  <c r="AB129" i="5"/>
  <c r="Y286" i="5"/>
  <c r="J448" i="5"/>
  <c r="E520" i="1" s="1"/>
  <c r="P131" i="5"/>
  <c r="M445" i="5"/>
  <c r="V145" i="5"/>
  <c r="I154" i="1" s="1"/>
  <c r="J463" i="5"/>
  <c r="M305" i="5"/>
  <c r="AK574" i="5"/>
  <c r="AH510" i="5"/>
  <c r="M339" i="5"/>
  <c r="AE564" i="5"/>
  <c r="J410" i="5"/>
  <c r="S492" i="5"/>
  <c r="AE554" i="5"/>
  <c r="L622" i="1" s="1"/>
  <c r="V198" i="5"/>
  <c r="S398" i="5"/>
  <c r="AH297" i="5"/>
  <c r="Y460" i="5"/>
  <c r="D140" i="5"/>
  <c r="AK456" i="5"/>
  <c r="P137" i="5"/>
  <c r="G141" i="1" s="1"/>
  <c r="V185" i="5"/>
  <c r="I207" i="1" s="1"/>
  <c r="AB344" i="5"/>
  <c r="AH181" i="5"/>
  <c r="M338" i="5"/>
  <c r="F400" i="1" s="1"/>
  <c r="AB450" i="5"/>
  <c r="AH308" i="5"/>
  <c r="M342" i="1" s="1"/>
  <c r="P248" i="5"/>
  <c r="P627" i="5"/>
  <c r="G700" i="1" s="1"/>
  <c r="AB254" i="5"/>
  <c r="K275" i="1" s="1"/>
  <c r="D253" i="5"/>
  <c r="V446" i="5"/>
  <c r="P142" i="5"/>
  <c r="P395" i="5"/>
  <c r="AH279" i="5"/>
  <c r="AB394" i="5"/>
  <c r="AK362" i="5"/>
  <c r="Y307" i="5"/>
  <c r="J352" i="5"/>
  <c r="J576" i="5"/>
  <c r="AK510" i="5"/>
  <c r="S677" i="5"/>
  <c r="P628" i="5"/>
  <c r="J458" i="5"/>
  <c r="E507" i="1" s="1"/>
  <c r="AK339" i="5"/>
  <c r="J408" i="5"/>
  <c r="AB133" i="5"/>
  <c r="P184" i="5"/>
  <c r="M549" i="5"/>
  <c r="F619" i="1" s="1"/>
  <c r="AK600" i="5"/>
  <c r="P619" i="5"/>
  <c r="S564" i="5"/>
  <c r="J602" i="5"/>
  <c r="E681" i="1" s="1"/>
  <c r="P601" i="5"/>
  <c r="P609" i="5"/>
  <c r="S294" i="5"/>
  <c r="AE338" i="5"/>
  <c r="AE523" i="5"/>
  <c r="AB134" i="5"/>
  <c r="K137" i="1" s="1"/>
  <c r="AE298" i="5"/>
  <c r="AH455" i="5"/>
  <c r="M514" i="1" s="1"/>
  <c r="V340" i="5"/>
  <c r="I377" i="1" s="1"/>
  <c r="AK551" i="5"/>
  <c r="AB501" i="5"/>
  <c r="AE549" i="5"/>
  <c r="L619" i="1" s="1"/>
  <c r="AK673" i="5"/>
  <c r="N752" i="1" s="1"/>
  <c r="V657" i="5"/>
  <c r="I740" i="1" s="1"/>
  <c r="J400" i="5"/>
  <c r="S683" i="5"/>
  <c r="H767" i="1" s="1"/>
  <c r="J445" i="5"/>
  <c r="E499" i="1" s="1"/>
  <c r="P177" i="5"/>
  <c r="AE459" i="5"/>
  <c r="Y365" i="5"/>
  <c r="Y443" i="5"/>
  <c r="P681" i="5"/>
  <c r="P667" i="5"/>
  <c r="AB196" i="5"/>
  <c r="P439" i="5"/>
  <c r="M600" i="5"/>
  <c r="M553" i="5"/>
  <c r="AB575" i="5"/>
  <c r="K645" i="1" s="1"/>
  <c r="J600" i="5"/>
  <c r="Y291" i="5"/>
  <c r="J327" i="1" s="1"/>
  <c r="AH244" i="5"/>
  <c r="M277" i="1" s="1"/>
  <c r="AH253" i="5"/>
  <c r="M274" i="1" s="1"/>
  <c r="AB137" i="5"/>
  <c r="K141" i="1" s="1"/>
  <c r="AB668" i="5"/>
  <c r="AE562" i="5"/>
  <c r="S465" i="5"/>
  <c r="P675" i="5"/>
  <c r="Y493" i="5"/>
  <c r="S682" i="5"/>
  <c r="P185" i="5"/>
  <c r="Y397" i="5"/>
  <c r="AE493" i="5"/>
  <c r="AB622" i="5"/>
  <c r="AB661" i="5"/>
  <c r="V573" i="5"/>
  <c r="J560" i="5"/>
  <c r="P228" i="5"/>
  <c r="S406" i="5"/>
  <c r="S412" i="5"/>
  <c r="H456" i="1" s="1"/>
  <c r="AE407" i="5"/>
  <c r="V283" i="5"/>
  <c r="M290" i="5"/>
  <c r="Y497" i="5"/>
  <c r="Y406" i="5"/>
  <c r="S468" i="5"/>
  <c r="H523" i="1" s="1"/>
  <c r="Y451" i="5"/>
  <c r="P685" i="5"/>
  <c r="AK305" i="5"/>
  <c r="N335" i="1" s="1"/>
  <c r="AH227" i="5"/>
  <c r="Y364" i="5"/>
  <c r="Y558" i="5"/>
  <c r="P623" i="5"/>
  <c r="J572" i="5"/>
  <c r="E638" i="1" s="1"/>
  <c r="J575" i="5"/>
  <c r="E645" i="1" s="1"/>
  <c r="AK571" i="5"/>
  <c r="S467" i="5"/>
  <c r="AB616" i="5"/>
  <c r="AB684" i="5"/>
  <c r="K751" i="1" s="1"/>
  <c r="Y564" i="5"/>
  <c r="M304" i="5"/>
  <c r="AH665" i="5"/>
  <c r="AH395" i="5"/>
  <c r="M459" i="1" s="1"/>
  <c r="AB300" i="5"/>
  <c r="P237" i="5"/>
  <c r="G267" i="1" s="1"/>
  <c r="J288" i="5"/>
  <c r="Y362" i="5"/>
  <c r="J402" i="1" s="1"/>
  <c r="P246" i="5"/>
  <c r="G266" i="1" s="1"/>
  <c r="P181" i="5"/>
  <c r="S361" i="5"/>
  <c r="Y348" i="5"/>
  <c r="AB611" i="5"/>
  <c r="AB138" i="5"/>
  <c r="K144" i="1" s="1"/>
  <c r="AE399" i="5"/>
  <c r="Y287" i="5"/>
  <c r="AH199" i="5"/>
  <c r="M213" i="1" s="1"/>
  <c r="S498" i="5"/>
  <c r="D227" i="5"/>
  <c r="AB345" i="5"/>
  <c r="AE458" i="5"/>
  <c r="L507" i="1" s="1"/>
  <c r="AB392" i="5"/>
  <c r="S549" i="5"/>
  <c r="H619" i="1" s="1"/>
  <c r="S408" i="5"/>
  <c r="P196" i="5"/>
  <c r="V402" i="5"/>
  <c r="Y565" i="5"/>
  <c r="J548" i="5"/>
  <c r="AE563" i="5"/>
  <c r="AE470" i="5"/>
  <c r="S568" i="5"/>
  <c r="Y554" i="5"/>
  <c r="AB412" i="5"/>
  <c r="AB336" i="5"/>
  <c r="D620" i="5"/>
  <c r="V618" i="5"/>
  <c r="I687" i="1" s="1"/>
  <c r="AB296" i="5"/>
  <c r="S553" i="5"/>
  <c r="V450" i="5"/>
  <c r="AB507" i="5"/>
  <c r="AK448" i="5"/>
  <c r="N520" i="1" s="1"/>
  <c r="AE552" i="5"/>
  <c r="S573" i="5"/>
  <c r="H639" i="1" s="1"/>
  <c r="AE513" i="5"/>
  <c r="AK407" i="5"/>
  <c r="M453" i="5"/>
  <c r="P145" i="5"/>
  <c r="AH287" i="5"/>
  <c r="M522" i="5"/>
  <c r="AK440" i="5"/>
  <c r="AH501" i="5"/>
  <c r="AB662" i="5"/>
  <c r="K742" i="1" s="1"/>
  <c r="P337" i="5"/>
  <c r="G375" i="1" s="1"/>
  <c r="AE460" i="5"/>
  <c r="J444" i="5"/>
  <c r="J293" i="5"/>
  <c r="J359" i="5"/>
  <c r="Y442" i="5"/>
  <c r="J497" i="1" s="1"/>
  <c r="Y408" i="5"/>
  <c r="AE500" i="5"/>
  <c r="L560" i="1" s="1"/>
  <c r="P202" i="5"/>
  <c r="G220" i="1" s="1"/>
  <c r="Y553" i="5"/>
  <c r="AH141" i="5"/>
  <c r="M131" i="1" s="1"/>
  <c r="AB621" i="5"/>
  <c r="P351" i="5"/>
  <c r="Y350" i="5"/>
  <c r="P127" i="5"/>
  <c r="AB235" i="5"/>
  <c r="V309" i="5"/>
  <c r="AH412" i="5"/>
  <c r="J577" i="5"/>
  <c r="P510" i="5"/>
  <c r="V120" i="5"/>
  <c r="P671" i="5"/>
  <c r="Y673" i="5"/>
  <c r="P618" i="5"/>
  <c r="V566" i="5"/>
  <c r="I643" i="1" s="1"/>
  <c r="P391" i="5"/>
  <c r="M499" i="5"/>
  <c r="S507" i="5"/>
  <c r="AB362" i="5"/>
  <c r="AH606" i="5"/>
  <c r="M685" i="1" s="1"/>
  <c r="M502" i="5"/>
  <c r="AK572" i="5"/>
  <c r="V301" i="5"/>
  <c r="AH293" i="5"/>
  <c r="Y409" i="5"/>
  <c r="AH577" i="5"/>
  <c r="M346" i="5"/>
  <c r="Y679" i="5"/>
  <c r="AH467" i="5"/>
  <c r="J559" i="5"/>
  <c r="AB577" i="5"/>
  <c r="K636" i="1" s="1"/>
  <c r="AB607" i="5"/>
  <c r="Y363" i="5"/>
  <c r="J401" i="1" s="1"/>
  <c r="AH659" i="5"/>
  <c r="Y449" i="5"/>
  <c r="V507" i="5"/>
  <c r="Y567" i="5"/>
  <c r="J627" i="1" s="1"/>
  <c r="P559" i="5"/>
  <c r="AE288" i="5"/>
  <c r="Y399" i="5"/>
  <c r="M343" i="5"/>
  <c r="P147" i="5"/>
  <c r="G159" i="1" s="1"/>
  <c r="D462" i="5"/>
  <c r="AK398" i="5"/>
  <c r="V182" i="5"/>
  <c r="Y403" i="5"/>
  <c r="Y292" i="5"/>
  <c r="Y458" i="5"/>
  <c r="J507" i="1" s="1"/>
  <c r="J626" i="5"/>
  <c r="P625" i="5"/>
  <c r="AB502" i="5"/>
  <c r="AB174" i="5"/>
  <c r="K192" i="1" s="1"/>
  <c r="J310" i="5"/>
  <c r="E328" i="1" s="1"/>
  <c r="V392" i="5"/>
  <c r="AK410" i="5"/>
  <c r="S439" i="5"/>
  <c r="M455" i="5"/>
  <c r="AB186" i="5"/>
  <c r="M415" i="5"/>
  <c r="F463" i="1" s="1"/>
  <c r="Y552" i="5"/>
  <c r="AB462" i="5"/>
  <c r="J470" i="5"/>
  <c r="AK562" i="5"/>
  <c r="AE677" i="5"/>
  <c r="AH397" i="5"/>
  <c r="AH674" i="5"/>
  <c r="V453" i="5"/>
  <c r="I505" i="1" s="1"/>
  <c r="V349" i="5"/>
  <c r="I380" i="1" s="1"/>
  <c r="AB618" i="5"/>
  <c r="Y562" i="5"/>
  <c r="M470" i="5"/>
  <c r="F513" i="1" s="1"/>
  <c r="AH559" i="5"/>
  <c r="AB349" i="5"/>
  <c r="P179" i="5"/>
  <c r="Y401" i="5"/>
  <c r="AB654" i="5"/>
  <c r="S574" i="5"/>
  <c r="S463" i="5"/>
  <c r="AH392" i="5"/>
  <c r="P297" i="5"/>
  <c r="J658" i="5"/>
  <c r="J513" i="5"/>
  <c r="M566" i="5"/>
  <c r="AH508" i="5"/>
  <c r="P674" i="5"/>
  <c r="G764" i="1" s="1"/>
  <c r="J552" i="5"/>
  <c r="AB232" i="5"/>
  <c r="K260" i="1" s="1"/>
  <c r="S679" i="5"/>
  <c r="P562" i="5"/>
  <c r="M567" i="5"/>
  <c r="AH685" i="5"/>
  <c r="P140" i="5"/>
  <c r="G143" i="1" s="1"/>
  <c r="Y600" i="5"/>
  <c r="J678" i="1" s="1"/>
  <c r="P123" i="5"/>
  <c r="G158" i="1" s="1"/>
  <c r="J521" i="5"/>
  <c r="E584" i="1" s="1"/>
  <c r="AK352" i="5"/>
  <c r="P201" i="5"/>
  <c r="G219" i="1" s="1"/>
  <c r="AE448" i="5"/>
  <c r="M351" i="5"/>
  <c r="F398" i="1" s="1"/>
  <c r="AB342" i="5"/>
  <c r="K378" i="1" s="1"/>
  <c r="P673" i="5"/>
  <c r="J627" i="5"/>
  <c r="V305" i="5"/>
  <c r="I335" i="1" s="1"/>
  <c r="P680" i="5"/>
  <c r="J300" i="5"/>
  <c r="AH682" i="5"/>
  <c r="Y285" i="5"/>
  <c r="J317" i="1" s="1"/>
  <c r="P386" i="5"/>
  <c r="AB615" i="5"/>
  <c r="K683" i="1" s="1"/>
  <c r="Y414" i="5"/>
  <c r="AH358" i="5"/>
  <c r="M394" i="1" s="1"/>
  <c r="AK455" i="5"/>
  <c r="AE577" i="5"/>
  <c r="L636" i="1" s="1"/>
  <c r="Y288" i="5"/>
  <c r="P290" i="5"/>
  <c r="V361" i="5"/>
  <c r="AH512" i="5"/>
  <c r="AB305" i="5"/>
  <c r="J302" i="5"/>
  <c r="S353" i="5"/>
  <c r="M279" i="5"/>
  <c r="AB612" i="5"/>
  <c r="K692" i="1" s="1"/>
  <c r="M572" i="5"/>
  <c r="V654" i="5"/>
  <c r="I737" i="1" s="1"/>
  <c r="AH464" i="5"/>
  <c r="M512" i="1" s="1"/>
  <c r="Y413" i="5"/>
  <c r="J457" i="1" s="1"/>
  <c r="AB566" i="5"/>
  <c r="P682" i="5"/>
  <c r="J657" i="5"/>
  <c r="E740" i="1" s="1"/>
  <c r="AK577" i="5"/>
  <c r="AB297" i="5"/>
  <c r="AB284" i="5"/>
  <c r="J347" i="5"/>
  <c r="Y513" i="5"/>
  <c r="AB552" i="5"/>
  <c r="K621" i="1" s="1"/>
  <c r="J335" i="5"/>
  <c r="AB623" i="5"/>
  <c r="AE511" i="5"/>
  <c r="AB625" i="5"/>
  <c r="J566" i="5"/>
  <c r="M406" i="5"/>
  <c r="P518" i="5"/>
  <c r="P387" i="5"/>
  <c r="P454" i="5"/>
  <c r="AB415" i="5"/>
  <c r="K463" i="1" s="1"/>
  <c r="Y452" i="5"/>
  <c r="J515" i="1" s="1"/>
  <c r="S562" i="5"/>
  <c r="AK559" i="5"/>
  <c r="S497" i="5"/>
  <c r="V567" i="5"/>
  <c r="AB148" i="5"/>
  <c r="K160" i="1" s="1"/>
  <c r="D400" i="5"/>
  <c r="V363" i="5"/>
  <c r="I401" i="1" s="1"/>
  <c r="P255" i="5"/>
  <c r="AH414" i="5"/>
  <c r="AB299" i="5"/>
  <c r="S364" i="5"/>
  <c r="Y394" i="5"/>
  <c r="J363" i="5"/>
  <c r="E401" i="1" s="1"/>
  <c r="D234" i="5"/>
  <c r="AE469" i="5"/>
  <c r="AB629" i="5"/>
  <c r="K706" i="1" s="1"/>
  <c r="P304" i="5"/>
  <c r="S287" i="5"/>
  <c r="AB257" i="5"/>
  <c r="K265" i="1" s="1"/>
  <c r="AB204" i="5"/>
  <c r="M442" i="5"/>
  <c r="F497" i="1" s="1"/>
  <c r="M352" i="5"/>
  <c r="M505" i="5"/>
  <c r="AK335" i="5"/>
  <c r="V661" i="5"/>
  <c r="I745" i="1" s="1"/>
  <c r="AH519" i="5"/>
  <c r="V503" i="5"/>
  <c r="AB659" i="5"/>
  <c r="P683" i="5"/>
  <c r="G767" i="1" s="1"/>
  <c r="J395" i="5"/>
  <c r="M569" i="5"/>
  <c r="P501" i="5"/>
  <c r="AE567" i="5"/>
  <c r="AB605" i="5"/>
  <c r="Y500" i="5"/>
  <c r="D233" i="5"/>
  <c r="AB573" i="5"/>
  <c r="Y388" i="5"/>
  <c r="J437" i="1" s="1"/>
  <c r="P398" i="5"/>
  <c r="AK569" i="5"/>
  <c r="S656" i="5"/>
  <c r="P668" i="5"/>
  <c r="AE569" i="5"/>
  <c r="L632" i="1" s="1"/>
  <c r="AB517" i="5"/>
  <c r="K575" i="1" s="1"/>
  <c r="P620" i="5"/>
  <c r="Y459" i="5"/>
  <c r="AE671" i="5"/>
  <c r="P245" i="5"/>
  <c r="G262" i="1" s="1"/>
  <c r="AB142" i="5"/>
  <c r="AE291" i="5"/>
  <c r="AH439" i="5"/>
  <c r="AB663" i="5"/>
  <c r="P616" i="5"/>
  <c r="G694" i="1" s="1"/>
  <c r="J469" i="5"/>
  <c r="E506" i="1" s="1"/>
  <c r="P239" i="5"/>
  <c r="G268" i="1" s="1"/>
  <c r="AE455" i="5"/>
  <c r="L514" i="1" s="1"/>
  <c r="J449" i="5"/>
  <c r="AH457" i="5"/>
  <c r="M504" i="1" s="1"/>
  <c r="AK603" i="5"/>
  <c r="N680" i="1" s="1"/>
  <c r="S392" i="5"/>
  <c r="H438" i="1" s="1"/>
  <c r="J467" i="5"/>
  <c r="E525" i="1" s="1"/>
  <c r="AH514" i="5"/>
  <c r="S673" i="5"/>
  <c r="V609" i="5"/>
  <c r="I702" i="1" s="1"/>
  <c r="AE497" i="5"/>
  <c r="D192" i="5"/>
  <c r="AE441" i="5"/>
  <c r="P660" i="5"/>
  <c r="P251" i="5"/>
  <c r="G272" i="1" s="1"/>
  <c r="AH408" i="5"/>
  <c r="M433" i="1" s="1"/>
  <c r="AB683" i="5"/>
  <c r="K767" i="1" s="1"/>
  <c r="P669" i="5"/>
  <c r="G743" i="1" s="1"/>
  <c r="J501" i="5"/>
  <c r="Y523" i="5"/>
  <c r="V630" i="5"/>
  <c r="I701" i="1" s="1"/>
  <c r="AB619" i="5"/>
  <c r="P414" i="5"/>
  <c r="G462" i="1" s="1"/>
  <c r="AK355" i="5"/>
  <c r="AK461" i="5"/>
  <c r="AK677" i="5"/>
  <c r="N758" i="1" s="1"/>
  <c r="AE561" i="5"/>
  <c r="AK445" i="5"/>
  <c r="N499" i="1" s="1"/>
  <c r="Y467" i="5"/>
  <c r="Y561" i="5"/>
  <c r="J623" i="1" s="1"/>
  <c r="AB467" i="5"/>
  <c r="M125" i="5"/>
  <c r="P611" i="5"/>
  <c r="S334" i="5"/>
  <c r="AH176" i="5"/>
  <c r="M193" i="1" s="1"/>
  <c r="AK462" i="5"/>
  <c r="S390" i="5"/>
  <c r="AB179" i="5"/>
  <c r="K196" i="1" s="1"/>
  <c r="AK602" i="5"/>
  <c r="V570" i="5"/>
  <c r="M512" i="5"/>
  <c r="P612" i="5"/>
  <c r="AK629" i="5"/>
  <c r="N706" i="1" s="1"/>
  <c r="V285" i="5"/>
  <c r="I317" i="1" s="1"/>
  <c r="AK394" i="5"/>
  <c r="AB145" i="5"/>
  <c r="K154" i="1" s="1"/>
  <c r="AE551" i="5"/>
  <c r="V665" i="5"/>
  <c r="AK359" i="5"/>
  <c r="J549" i="5"/>
  <c r="E619" i="1" s="1"/>
  <c r="M357" i="5"/>
  <c r="Y398" i="5"/>
  <c r="AB680" i="5"/>
  <c r="P622" i="5"/>
  <c r="AE440" i="5"/>
  <c r="D664" i="5"/>
  <c r="Y393" i="5"/>
  <c r="AB608" i="5"/>
  <c r="M441" i="5"/>
  <c r="F498" i="1" s="1"/>
  <c r="AE675" i="5"/>
  <c r="S501" i="5"/>
  <c r="AB604" i="5"/>
  <c r="K705" i="1" s="1"/>
  <c r="D417" i="5"/>
  <c r="J468" i="5"/>
  <c r="E523" i="1" s="1"/>
  <c r="D190" i="5"/>
  <c r="P186" i="5"/>
  <c r="AE464" i="5"/>
  <c r="L512" i="1" s="1"/>
  <c r="P194" i="5"/>
  <c r="AB664" i="5"/>
  <c r="K754" i="1" s="1"/>
  <c r="J567" i="5"/>
  <c r="E627" i="1" s="1"/>
  <c r="AB626" i="5"/>
  <c r="K699" i="1" s="1"/>
  <c r="P175" i="5"/>
  <c r="G194" i="1" s="1"/>
  <c r="V454" i="5"/>
  <c r="I501" i="1" s="1"/>
  <c r="AH394" i="5"/>
  <c r="AH294" i="5"/>
  <c r="M392" i="5"/>
  <c r="S548" i="5"/>
  <c r="AK601" i="5"/>
  <c r="P629" i="5"/>
  <c r="G706" i="1" s="1"/>
  <c r="AK678" i="5"/>
  <c r="N759" i="1" s="1"/>
  <c r="P135" i="5"/>
  <c r="AH574" i="5"/>
  <c r="J452" i="5"/>
  <c r="E515" i="1" s="1"/>
  <c r="M497" i="5"/>
  <c r="Y560" i="5"/>
  <c r="AK555" i="5"/>
  <c r="N642" i="1" s="1"/>
  <c r="AE504" i="5"/>
  <c r="Y235" i="5"/>
  <c r="P240" i="5"/>
  <c r="G261" i="1" s="1"/>
  <c r="AH462" i="5"/>
  <c r="P199" i="5"/>
  <c r="G213" i="1" s="1"/>
  <c r="M657" i="5"/>
  <c r="F740" i="1" s="1"/>
  <c r="S631" i="5"/>
  <c r="AB606" i="5"/>
  <c r="K685" i="1" s="1"/>
  <c r="Y551" i="5"/>
  <c r="J625" i="1" s="1"/>
  <c r="S678" i="5"/>
  <c r="AB613" i="5"/>
  <c r="P253" i="5"/>
  <c r="G274" i="1" s="1"/>
  <c r="J344" i="5"/>
  <c r="E388" i="1" s="1"/>
  <c r="AB655" i="5"/>
  <c r="AH561" i="5"/>
  <c r="AB567" i="5"/>
  <c r="M364" i="5"/>
  <c r="F379" i="1" s="1"/>
  <c r="S675" i="5"/>
  <c r="S462" i="5"/>
  <c r="Y407" i="5"/>
  <c r="J447" i="1" s="1"/>
  <c r="V673" i="5"/>
  <c r="I752" i="1" s="1"/>
  <c r="M568" i="5"/>
  <c r="AH305" i="5"/>
  <c r="M335" i="1" s="1"/>
  <c r="S514" i="5"/>
  <c r="H555" i="1" s="1"/>
  <c r="Y672" i="5"/>
  <c r="P459" i="5"/>
  <c r="J562" i="5"/>
  <c r="V548" i="5"/>
  <c r="AB609" i="5"/>
  <c r="AB657" i="5"/>
  <c r="K740" i="1" s="1"/>
  <c r="P446" i="5"/>
  <c r="P576" i="5"/>
  <c r="G640" i="1" s="1"/>
  <c r="Y602" i="5"/>
  <c r="P452" i="5"/>
  <c r="P174" i="5"/>
  <c r="P665" i="5"/>
  <c r="Y557" i="5"/>
  <c r="AK350" i="5"/>
  <c r="P341" i="5"/>
  <c r="AE364" i="5"/>
  <c r="S603" i="5"/>
  <c r="H680" i="1" s="1"/>
  <c r="M563" i="5"/>
  <c r="AE678" i="5"/>
  <c r="AB656" i="5"/>
  <c r="K741" i="1" s="1"/>
  <c r="P610" i="5"/>
  <c r="G693" i="1" s="1"/>
  <c r="AH566" i="5"/>
  <c r="M643" i="1" s="1"/>
  <c r="P670" i="5"/>
  <c r="G755" i="1" s="1"/>
  <c r="AK458" i="5"/>
  <c r="N507" i="1" s="1"/>
  <c r="AE409" i="5"/>
  <c r="L452" i="1" s="1"/>
  <c r="AE520" i="5"/>
  <c r="V496" i="5"/>
  <c r="S520" i="5"/>
  <c r="AK654" i="5"/>
  <c r="Y656" i="5"/>
  <c r="AE388" i="5"/>
  <c r="AK547" i="5"/>
  <c r="M679" i="5"/>
  <c r="D661" i="5"/>
  <c r="P516" i="5"/>
  <c r="M448" i="5"/>
  <c r="AB241" i="5"/>
  <c r="K264" i="1" s="1"/>
  <c r="AH655" i="5"/>
  <c r="J553" i="5"/>
  <c r="P658" i="5"/>
  <c r="G765" i="1" s="1"/>
  <c r="AB610" i="5"/>
  <c r="K693" i="1" s="1"/>
  <c r="D627" i="5"/>
  <c r="V516" i="5"/>
  <c r="S552" i="5"/>
  <c r="AE672" i="5"/>
  <c r="AH289" i="5"/>
  <c r="AE600" i="5"/>
  <c r="Y411" i="5"/>
  <c r="J453" i="1" s="1"/>
  <c r="AB451" i="5"/>
  <c r="AK657" i="5"/>
  <c r="N740" i="1" s="1"/>
  <c r="J356" i="5"/>
  <c r="E372" i="1" s="1"/>
  <c r="J417" i="5"/>
  <c r="E451" i="1" s="1"/>
  <c r="AB495" i="5"/>
  <c r="K558" i="1" s="1"/>
  <c r="AB447" i="5"/>
  <c r="U311" i="5"/>
  <c r="J294" i="5"/>
  <c r="AB556" i="5"/>
  <c r="J568" i="5"/>
  <c r="U22" i="5"/>
  <c r="AE283" i="5"/>
  <c r="AK365" i="5"/>
  <c r="N391" i="1" s="1"/>
  <c r="AH515" i="5"/>
  <c r="M574" i="1" s="1"/>
  <c r="AB194" i="5"/>
  <c r="K203" i="1" s="1"/>
  <c r="S571" i="5"/>
  <c r="AH417" i="5"/>
  <c r="AH403" i="5"/>
  <c r="J414" i="5"/>
  <c r="S405" i="5"/>
  <c r="P663" i="5"/>
  <c r="G763" i="1" s="1"/>
  <c r="AB281" i="5"/>
  <c r="K316" i="1" s="1"/>
  <c r="AE335" i="5"/>
  <c r="S393" i="5"/>
  <c r="V679" i="5"/>
  <c r="Y631" i="5"/>
  <c r="AB614" i="5"/>
  <c r="J671" i="5"/>
  <c r="Y359" i="5"/>
  <c r="AB135" i="5"/>
  <c r="V564" i="5"/>
  <c r="AE415" i="5"/>
  <c r="L463" i="1" s="1"/>
  <c r="AB190" i="5"/>
  <c r="K215" i="1" s="1"/>
  <c r="D230" i="5"/>
  <c r="H203" i="3" s="1"/>
  <c r="M509" i="5"/>
  <c r="AB557" i="5"/>
  <c r="Y548" i="5"/>
  <c r="AB389" i="5"/>
  <c r="K435" i="1" s="1"/>
  <c r="P120" i="5"/>
  <c r="G132" i="1" s="1"/>
  <c r="AH128" i="5"/>
  <c r="M155" i="1" s="1"/>
  <c r="AH560" i="5"/>
  <c r="AE657" i="5"/>
  <c r="L740" i="1" s="1"/>
  <c r="AH343" i="5"/>
  <c r="M397" i="1" s="1"/>
  <c r="M603" i="5"/>
  <c r="F680" i="1" s="1"/>
  <c r="AK508" i="5"/>
  <c r="AE681" i="5"/>
  <c r="D625" i="5"/>
  <c r="AB357" i="5"/>
  <c r="AB670" i="5"/>
  <c r="V413" i="5"/>
  <c r="V442" i="5"/>
  <c r="I497" i="1" s="1"/>
  <c r="S288" i="5"/>
  <c r="H337" i="1" s="1"/>
  <c r="AE546" i="5"/>
  <c r="J631" i="5"/>
  <c r="E698" i="1" s="1"/>
  <c r="AE465" i="5"/>
  <c r="L516" i="1" s="1"/>
  <c r="D681" i="5"/>
  <c r="P621" i="5"/>
  <c r="G689" i="1" s="1"/>
  <c r="AK470" i="5"/>
  <c r="D618" i="5"/>
  <c r="D626" i="5"/>
  <c r="V601" i="5"/>
  <c r="V554" i="5"/>
  <c r="AB520" i="5"/>
  <c r="V560" i="5"/>
  <c r="AE463" i="5"/>
  <c r="AE683" i="5"/>
  <c r="L767" i="1" s="1"/>
  <c r="Y550" i="5"/>
  <c r="AB510" i="5"/>
  <c r="K566" i="1" s="1"/>
  <c r="AH179" i="5"/>
  <c r="Y555" i="5"/>
  <c r="AB560" i="5"/>
  <c r="K628" i="1" s="1"/>
  <c r="P659" i="5"/>
  <c r="G746" i="1" s="1"/>
  <c r="AE676" i="5"/>
  <c r="V512" i="5"/>
  <c r="M507" i="5"/>
  <c r="F561" i="1" s="1"/>
  <c r="P521" i="5"/>
  <c r="G584" i="1" s="1"/>
  <c r="AE575" i="5"/>
  <c r="L645" i="1" s="1"/>
  <c r="V231" i="5"/>
  <c r="I279" i="1" s="1"/>
  <c r="D184" i="5"/>
  <c r="J677" i="5"/>
  <c r="S521" i="5"/>
  <c r="H584" i="1" s="1"/>
  <c r="D662" i="5"/>
  <c r="AH630" i="5"/>
  <c r="M701" i="1" s="1"/>
  <c r="AB563" i="5"/>
  <c r="J675" i="5"/>
  <c r="E753" i="1" s="1"/>
  <c r="I681" i="1" l="1"/>
  <c r="F496" i="1"/>
  <c r="G255" i="1"/>
  <c r="M256" i="1"/>
  <c r="N638" i="1"/>
  <c r="I697" i="1"/>
  <c r="G703" i="1"/>
  <c r="I158" i="1"/>
  <c r="F557" i="1"/>
  <c r="M513" i="1"/>
  <c r="G152" i="1"/>
  <c r="E132" i="1"/>
  <c r="K268" i="1"/>
  <c r="K690" i="1"/>
  <c r="M206" i="1"/>
  <c r="L400" i="1"/>
  <c r="L317" i="1"/>
  <c r="I700" i="1"/>
  <c r="L506" i="1"/>
  <c r="L496" i="1"/>
  <c r="N455" i="1"/>
  <c r="G757" i="1"/>
  <c r="H760" i="1"/>
  <c r="K384" i="1"/>
  <c r="E381" i="1"/>
  <c r="K153" i="1"/>
  <c r="L646" i="1"/>
  <c r="K267" i="1"/>
  <c r="J378" i="1"/>
  <c r="F208" i="1"/>
  <c r="G257" i="1"/>
  <c r="J253" i="1"/>
  <c r="E201" i="1"/>
  <c r="J138" i="1"/>
  <c r="E687" i="1"/>
  <c r="K210" i="1"/>
  <c r="G207" i="1"/>
  <c r="K209" i="1"/>
  <c r="L331" i="1"/>
  <c r="E318" i="1"/>
  <c r="K464" i="1"/>
  <c r="I513" i="1"/>
  <c r="E684" i="1"/>
  <c r="L760" i="1"/>
  <c r="G572" i="1"/>
  <c r="G682" i="1"/>
  <c r="M196" i="1"/>
  <c r="G331" i="1"/>
  <c r="K402" i="1"/>
  <c r="I261" i="1"/>
  <c r="J337" i="1"/>
  <c r="M746" i="1"/>
  <c r="K571" i="1"/>
  <c r="M694" i="1"/>
  <c r="E257" i="1"/>
  <c r="E131" i="1"/>
  <c r="I689" i="1"/>
  <c r="J698" i="1"/>
  <c r="G766" i="1"/>
  <c r="G203" i="1"/>
  <c r="F387" i="1"/>
  <c r="M681" i="1"/>
  <c r="L447" i="1"/>
  <c r="K763" i="1"/>
  <c r="E513" i="1"/>
  <c r="I438" i="1"/>
  <c r="N562" i="1"/>
  <c r="K739" i="1"/>
  <c r="G707" i="1"/>
  <c r="I519" i="1"/>
  <c r="M702" i="1"/>
  <c r="M219" i="1"/>
  <c r="K322" i="1"/>
  <c r="G209" i="1"/>
  <c r="K576" i="1"/>
  <c r="E198" i="1"/>
  <c r="E278" i="1"/>
  <c r="K131" i="1"/>
  <c r="K748" i="1"/>
  <c r="G702" i="1"/>
  <c r="J441" i="1"/>
  <c r="G216" i="1"/>
  <c r="L316" i="1"/>
  <c r="N400" i="1"/>
  <c r="K704" i="1"/>
  <c r="H320" i="1"/>
  <c r="J444" i="1"/>
  <c r="K214" i="1"/>
  <c r="J400" i="1"/>
  <c r="K261" i="1"/>
  <c r="E150" i="1"/>
  <c r="M392" i="1"/>
  <c r="J446" i="1"/>
  <c r="K560" i="1"/>
  <c r="K573" i="1"/>
  <c r="L454" i="1"/>
  <c r="K694" i="1"/>
  <c r="K194" i="1"/>
  <c r="E209" i="1"/>
  <c r="J278" i="1"/>
  <c r="J390" i="1"/>
  <c r="N496" i="1"/>
  <c r="G691" i="1"/>
  <c r="M500" i="1"/>
  <c r="L139" i="1"/>
  <c r="M700" i="1"/>
  <c r="I679" i="1"/>
  <c r="F638" i="1"/>
  <c r="I132" i="1"/>
  <c r="I382" i="1"/>
  <c r="F277" i="1"/>
  <c r="E216" i="1"/>
  <c r="H621" i="1"/>
  <c r="G280" i="1"/>
  <c r="M197" i="1"/>
  <c r="K627" i="1"/>
  <c r="E635" i="1"/>
  <c r="E503" i="1"/>
  <c r="G154" i="1"/>
  <c r="H448" i="1"/>
  <c r="F458" i="1"/>
  <c r="M207" i="1"/>
  <c r="J256" i="1"/>
  <c r="G442" i="1"/>
  <c r="F505" i="1"/>
  <c r="K142" i="1"/>
  <c r="K251" i="1"/>
  <c r="E512" i="1"/>
  <c r="E212" i="1"/>
  <c r="L322" i="1"/>
  <c r="M212" i="1"/>
  <c r="E514" i="1"/>
  <c r="K143" i="1"/>
  <c r="N133" i="1"/>
  <c r="I277" i="1"/>
  <c r="E270" i="1"/>
  <c r="G753" i="1"/>
  <c r="G204" i="1"/>
  <c r="E219" i="1"/>
  <c r="I251" i="1"/>
  <c r="I153" i="1"/>
  <c r="M510" i="1"/>
  <c r="E207" i="1"/>
  <c r="K695" i="1"/>
  <c r="L521" i="1"/>
  <c r="K274" i="1"/>
  <c r="K568" i="1"/>
  <c r="M689" i="1"/>
  <c r="G683" i="1"/>
  <c r="N699" i="1"/>
  <c r="G443" i="1"/>
  <c r="I195" i="1"/>
  <c r="N513" i="1"/>
  <c r="J624" i="1"/>
  <c r="G745" i="1"/>
  <c r="M258" i="1"/>
  <c r="G750" i="1"/>
  <c r="N453" i="1"/>
  <c r="N517" i="1"/>
  <c r="K701" i="1"/>
  <c r="L524" i="1"/>
  <c r="N570" i="1"/>
  <c r="M132" i="1"/>
  <c r="I133" i="1"/>
  <c r="E677" i="1"/>
  <c r="K443" i="1"/>
  <c r="N679" i="1"/>
  <c r="K691" i="1"/>
  <c r="K746" i="1"/>
  <c r="J462" i="1"/>
  <c r="G687" i="1"/>
  <c r="G153" i="1"/>
  <c r="K381" i="1"/>
  <c r="G754" i="1"/>
  <c r="J628" i="1"/>
  <c r="M581" i="1"/>
  <c r="G752" i="1"/>
  <c r="K687" i="1"/>
  <c r="F573" i="1"/>
  <c r="G135" i="1"/>
  <c r="H553" i="3"/>
  <c r="J629" i="1"/>
  <c r="G252" i="1"/>
  <c r="L325" i="1"/>
  <c r="K439" i="1"/>
  <c r="G263" i="1"/>
  <c r="E455" i="1"/>
  <c r="H573" i="1"/>
  <c r="K697" i="1"/>
  <c r="M329" i="1"/>
  <c r="G748" i="1"/>
  <c r="K684" i="1"/>
  <c r="G195" i="1"/>
  <c r="G695" i="1"/>
  <c r="J620" i="1"/>
  <c r="K702" i="1"/>
  <c r="K150" i="1"/>
  <c r="F389" i="1"/>
  <c r="J631" i="1"/>
  <c r="I639" i="1"/>
  <c r="J522" i="1"/>
  <c r="L576" i="1"/>
  <c r="J508" i="1"/>
  <c r="F382" i="1"/>
  <c r="L340" i="1"/>
  <c r="M439" i="1"/>
  <c r="K682" i="1"/>
  <c r="G692" i="1"/>
  <c r="G580" i="1"/>
  <c r="L520" i="1"/>
  <c r="G690" i="1"/>
  <c r="K689" i="1"/>
  <c r="J622" i="1"/>
  <c r="J318" i="1"/>
  <c r="K745" i="1"/>
  <c r="K688" i="1"/>
  <c r="L759" i="1"/>
  <c r="G192" i="1"/>
  <c r="J443" i="1"/>
  <c r="N392" i="1"/>
  <c r="E323" i="1"/>
  <c r="J452" i="1"/>
  <c r="K580" i="1"/>
  <c r="H581" i="3"/>
  <c r="G501" i="1"/>
  <c r="H756" i="1"/>
  <c r="L758" i="1"/>
  <c r="J454" i="1"/>
  <c r="K686" i="1"/>
  <c r="L513" i="1"/>
  <c r="L556" i="1"/>
  <c r="G218" i="1"/>
  <c r="E383" i="1"/>
  <c r="K328" i="1"/>
  <c r="F765" i="1"/>
  <c r="E262" i="1"/>
  <c r="L505" i="1"/>
  <c r="I271" i="1"/>
  <c r="M748" i="1"/>
  <c r="G688" i="1"/>
  <c r="L518" i="1"/>
  <c r="G130" i="1"/>
  <c r="G697" i="1"/>
  <c r="G253" i="1"/>
  <c r="G642" i="1"/>
  <c r="K202" i="1"/>
  <c r="G265" i="1"/>
  <c r="M259" i="1"/>
  <c r="N340" i="1"/>
  <c r="K700" i="1"/>
  <c r="L638" i="1"/>
  <c r="M765" i="1"/>
  <c r="K273" i="1"/>
  <c r="E143" i="1"/>
  <c r="L402" i="1"/>
  <c r="E327" i="1"/>
  <c r="F132" i="1"/>
  <c r="E496" i="1"/>
  <c r="M708" i="1"/>
  <c r="M202" i="1"/>
  <c r="I256" i="1"/>
  <c r="M152" i="1"/>
  <c r="I149" i="1"/>
  <c r="K279" i="1"/>
  <c r="E691" i="1"/>
  <c r="M697" i="1"/>
  <c r="M198" i="1"/>
  <c r="N691" i="1"/>
  <c r="K631" i="1"/>
  <c r="E214" i="1"/>
  <c r="F271" i="1"/>
  <c r="G701" i="1"/>
  <c r="H522" i="1"/>
  <c r="L519" i="1"/>
  <c r="K707" i="1"/>
  <c r="G138" i="1"/>
  <c r="G198" i="1"/>
  <c r="M385" i="1"/>
  <c r="M337" i="1"/>
  <c r="G323" i="1"/>
  <c r="H637" i="1"/>
  <c r="M565" i="1"/>
  <c r="G578" i="1"/>
  <c r="K213" i="1"/>
  <c r="K198" i="1"/>
  <c r="K204" i="1"/>
  <c r="I517" i="1"/>
  <c r="G751" i="1"/>
  <c r="N644" i="1"/>
  <c r="K216" i="1"/>
  <c r="J455" i="1"/>
  <c r="M699" i="1"/>
  <c r="E702" i="1"/>
  <c r="I507" i="1"/>
  <c r="K451" i="1"/>
  <c r="M200" i="1"/>
  <c r="G570" i="1"/>
  <c r="L323" i="1"/>
  <c r="K201" i="1"/>
  <c r="E275" i="1"/>
  <c r="K747" i="1"/>
  <c r="E750" i="1"/>
  <c r="E690" i="1"/>
  <c r="G147" i="1"/>
  <c r="J679" i="1"/>
  <c r="J449" i="1"/>
  <c r="G140" i="1"/>
  <c r="J461" i="1"/>
  <c r="F494" i="1"/>
  <c r="K195" i="1"/>
  <c r="M214" i="1"/>
  <c r="K135" i="1"/>
  <c r="N516" i="1"/>
  <c r="E325" i="1"/>
  <c r="L761" i="1"/>
  <c r="K280" i="1"/>
  <c r="G190" i="1"/>
  <c r="N515" i="1"/>
  <c r="F579" i="1"/>
  <c r="M687" i="1"/>
  <c r="K276" i="1"/>
  <c r="E563" i="1"/>
  <c r="E333" i="1"/>
  <c r="L629" i="1"/>
  <c r="G275" i="1"/>
  <c r="G133" i="1"/>
  <c r="F402" i="1"/>
  <c r="I200" i="1"/>
  <c r="G145" i="1"/>
  <c r="K765" i="1"/>
  <c r="M698" i="1"/>
  <c r="G451" i="1"/>
  <c r="G256" i="1"/>
  <c r="K191" i="1"/>
  <c r="K262" i="1"/>
  <c r="K629" i="1"/>
  <c r="E144" i="1"/>
  <c r="E138" i="1"/>
  <c r="G336" i="1"/>
  <c r="G211" i="1"/>
  <c r="M268" i="1"/>
  <c r="F266" i="1"/>
  <c r="I210" i="1"/>
  <c r="K138" i="1"/>
  <c r="I144" i="1"/>
  <c r="M271" i="1"/>
  <c r="I219" i="1"/>
  <c r="E213" i="1"/>
  <c r="G441" i="1"/>
  <c r="I155" i="1"/>
  <c r="M204" i="1"/>
  <c r="G576" i="1"/>
  <c r="E147" i="1"/>
  <c r="I265" i="1"/>
  <c r="E259" i="1"/>
  <c r="N747" i="1"/>
  <c r="E265" i="1"/>
  <c r="G148" i="1"/>
  <c r="K217" i="1"/>
  <c r="G560" i="1"/>
  <c r="E446" i="1"/>
  <c r="I504" i="1"/>
  <c r="K147" i="1"/>
  <c r="G742" i="1"/>
  <c r="E508" i="1"/>
  <c r="L628" i="1"/>
  <c r="K259" i="1"/>
  <c r="E210" i="1"/>
  <c r="J456" i="1"/>
  <c r="G279" i="1"/>
  <c r="E511" i="1"/>
  <c r="G217" i="1"/>
  <c r="G686" i="1"/>
  <c r="G212" i="1"/>
  <c r="E340" i="1"/>
  <c r="E252" i="1"/>
  <c r="I632" i="1"/>
  <c r="M263" i="1"/>
  <c r="H437" i="1"/>
  <c r="M192" i="1"/>
  <c r="M750" i="1"/>
  <c r="M216" i="1"/>
  <c r="I202" i="1"/>
  <c r="M137" i="1"/>
  <c r="I269" i="1"/>
  <c r="M148" i="1"/>
  <c r="I276" i="1"/>
  <c r="M505" i="1"/>
  <c r="I686" i="1"/>
  <c r="E148" i="1"/>
  <c r="I695" i="1"/>
  <c r="I692" i="1"/>
  <c r="H516" i="1"/>
  <c r="G150" i="1"/>
  <c r="M322" i="1"/>
  <c r="J320" i="1"/>
  <c r="M389" i="1"/>
  <c r="K263" i="1"/>
  <c r="K136" i="1"/>
  <c r="G461" i="1"/>
  <c r="L511" i="1"/>
  <c r="G276" i="1"/>
  <c r="J445" i="1"/>
  <c r="E400" i="1"/>
  <c r="I633" i="1"/>
  <c r="H335" i="1"/>
  <c r="K750" i="1"/>
  <c r="E692" i="1"/>
  <c r="M325" i="1"/>
  <c r="K272" i="1"/>
  <c r="N500" i="1"/>
  <c r="I135" i="1"/>
  <c r="M201" i="1"/>
  <c r="K140" i="1"/>
  <c r="M209" i="1"/>
  <c r="K148" i="1"/>
  <c r="G271" i="1"/>
  <c r="F577" i="1"/>
  <c r="F219" i="1"/>
  <c r="G270" i="1"/>
  <c r="M707" i="1"/>
  <c r="E279" i="1"/>
  <c r="I707" i="1"/>
  <c r="E136" i="1"/>
  <c r="I696" i="1"/>
  <c r="N274" i="1"/>
  <c r="M705" i="1"/>
  <c r="I638" i="1"/>
  <c r="I212" i="1"/>
  <c r="M153" i="1"/>
  <c r="N154" i="1"/>
  <c r="G200" i="1"/>
  <c r="E196" i="1"/>
  <c r="E256" i="1"/>
  <c r="E263" i="1"/>
  <c r="E158" i="1"/>
  <c r="I262" i="1"/>
  <c r="E707" i="1"/>
  <c r="N132" i="1"/>
  <c r="M195" i="1"/>
  <c r="E519" i="1"/>
  <c r="H617" i="1"/>
  <c r="E516" i="1"/>
  <c r="I266" i="1"/>
  <c r="G699" i="1"/>
  <c r="G705" i="1"/>
  <c r="I263" i="1"/>
  <c r="I323" i="1"/>
  <c r="I255" i="1"/>
  <c r="N560" i="1"/>
  <c r="G202" i="1"/>
  <c r="I337" i="1"/>
  <c r="H376" i="1"/>
  <c r="M691" i="1"/>
  <c r="M138" i="1"/>
  <c r="M326" i="1"/>
  <c r="G559" i="1"/>
  <c r="K266" i="1"/>
  <c r="N688" i="1"/>
  <c r="M280" i="1"/>
  <c r="M498" i="1"/>
  <c r="E701" i="1"/>
  <c r="M264" i="1"/>
  <c r="E276" i="1"/>
  <c r="K271" i="1"/>
  <c r="J132" i="1"/>
  <c r="I748" i="1"/>
  <c r="N204" i="1"/>
  <c r="G569" i="1"/>
  <c r="E742" i="1"/>
  <c r="I699" i="1"/>
  <c r="M627" i="1"/>
  <c r="G269" i="1"/>
  <c r="L314" i="1"/>
  <c r="E142" i="1"/>
  <c r="N572" i="1"/>
  <c r="I328" i="1"/>
  <c r="N519" i="1"/>
  <c r="I374" i="1"/>
  <c r="G155" i="1"/>
  <c r="M261" i="1"/>
  <c r="M692" i="1"/>
  <c r="K155" i="1"/>
  <c r="N577" i="1"/>
  <c r="L273" i="1"/>
  <c r="L318" i="1"/>
  <c r="G260" i="1"/>
  <c r="M522" i="1"/>
  <c r="I316" i="1"/>
  <c r="F507" i="1"/>
  <c r="I742" i="1"/>
  <c r="G151" i="1"/>
  <c r="K622" i="1"/>
  <c r="J259" i="1"/>
  <c r="K197" i="1"/>
  <c r="K211" i="1"/>
  <c r="F583" i="1"/>
  <c r="K145" i="1"/>
  <c r="G324" i="1"/>
  <c r="F203" i="1"/>
  <c r="G747" i="1"/>
  <c r="E748" i="1"/>
  <c r="E154" i="1"/>
  <c r="I750" i="1"/>
  <c r="M269" i="1"/>
  <c r="M143" i="1"/>
  <c r="G631" i="1"/>
  <c r="I190" i="1"/>
  <c r="M682" i="1"/>
  <c r="I272" i="1"/>
  <c r="I138" i="1"/>
  <c r="M190" i="1"/>
  <c r="K199" i="1"/>
  <c r="E754" i="1"/>
  <c r="G316" i="1"/>
  <c r="E689" i="1"/>
  <c r="I218" i="1"/>
  <c r="J148" i="1"/>
  <c r="E686" i="1"/>
  <c r="M768" i="1"/>
  <c r="F524" i="1"/>
  <c r="M524" i="1"/>
  <c r="E281" i="1"/>
  <c r="G343" i="1"/>
  <c r="E708" i="1"/>
  <c r="K646" i="1"/>
  <c r="G768" i="1"/>
  <c r="M464" i="1"/>
  <c r="I524" i="1"/>
  <c r="G221" i="1"/>
  <c r="I161" i="1"/>
  <c r="F281" i="1"/>
  <c r="K221" i="1"/>
  <c r="G403" i="1"/>
  <c r="M221" i="1"/>
  <c r="G161" i="1"/>
  <c r="G744" i="1"/>
  <c r="I749" i="1"/>
  <c r="G749" i="1"/>
  <c r="E743" i="1"/>
  <c r="K737" i="1"/>
  <c r="I762" i="1"/>
  <c r="H764" i="1"/>
  <c r="N738" i="1"/>
  <c r="E749" i="1"/>
  <c r="M744" i="1"/>
  <c r="M755" i="1"/>
  <c r="E744" i="1"/>
  <c r="K744" i="1"/>
  <c r="K743" i="1"/>
  <c r="N754" i="1"/>
  <c r="G685" i="1"/>
  <c r="I704" i="1"/>
  <c r="M684" i="1"/>
  <c r="I693" i="1"/>
  <c r="N678" i="1"/>
  <c r="K703" i="1"/>
  <c r="J677" i="1"/>
  <c r="I703" i="1"/>
  <c r="E693" i="1"/>
  <c r="E703" i="1"/>
  <c r="E685" i="1"/>
  <c r="N683" i="1"/>
  <c r="M677" i="1"/>
  <c r="K696" i="1"/>
  <c r="M683" i="1"/>
  <c r="G704" i="1"/>
  <c r="I684" i="1"/>
  <c r="H623" i="1"/>
  <c r="K635" i="1"/>
  <c r="K634" i="1"/>
  <c r="K643" i="1"/>
  <c r="J621" i="1"/>
  <c r="L621" i="1"/>
  <c r="G625" i="1"/>
  <c r="N625" i="1"/>
  <c r="H564" i="1"/>
  <c r="F555" i="1"/>
  <c r="K582" i="1"/>
  <c r="H562" i="1"/>
  <c r="L562" i="1"/>
  <c r="G564" i="1"/>
  <c r="M567" i="1"/>
  <c r="F571" i="1"/>
  <c r="M495" i="1"/>
  <c r="E521" i="1"/>
  <c r="E518" i="1"/>
  <c r="N503" i="1"/>
  <c r="M518" i="1"/>
  <c r="F514" i="1"/>
  <c r="H514" i="1"/>
  <c r="F495" i="1"/>
  <c r="L503" i="1"/>
  <c r="J458" i="1"/>
  <c r="N433" i="1"/>
  <c r="J460" i="1"/>
  <c r="K434" i="1"/>
  <c r="G434" i="1"/>
  <c r="J440" i="1"/>
  <c r="L440" i="1"/>
  <c r="H450" i="1"/>
  <c r="K440" i="1"/>
  <c r="H449" i="1"/>
  <c r="H440" i="1"/>
  <c r="F393" i="1"/>
  <c r="J399" i="1"/>
  <c r="N373" i="1"/>
  <c r="E390" i="1"/>
  <c r="N377" i="1"/>
  <c r="E377" i="1"/>
  <c r="I388" i="1"/>
  <c r="E382" i="1"/>
  <c r="I393" i="1"/>
  <c r="N398" i="1"/>
  <c r="K380" i="1"/>
  <c r="E373" i="1"/>
  <c r="E380" i="1"/>
  <c r="M377" i="1"/>
  <c r="K388" i="1"/>
  <c r="L321" i="1"/>
  <c r="G338" i="1"/>
  <c r="K317" i="1"/>
  <c r="H321" i="1"/>
  <c r="G317" i="1"/>
  <c r="F333" i="1"/>
  <c r="L313" i="1"/>
  <c r="H319" i="1"/>
  <c r="E313" i="1"/>
  <c r="L312" i="1"/>
  <c r="E329" i="1"/>
  <c r="M321" i="1"/>
  <c r="M312" i="1"/>
  <c r="J321" i="1"/>
  <c r="E321" i="1"/>
  <c r="G251" i="1"/>
  <c r="K258" i="1"/>
  <c r="K278" i="1"/>
  <c r="E260" i="1"/>
  <c r="E251" i="1"/>
  <c r="M257" i="1"/>
  <c r="M251" i="1"/>
  <c r="F273" i="1"/>
  <c r="I258" i="1"/>
  <c r="I267" i="1"/>
  <c r="G278" i="1"/>
  <c r="M253" i="1"/>
  <c r="E267" i="1"/>
  <c r="E273" i="1"/>
  <c r="G258" i="1"/>
  <c r="M267" i="1"/>
  <c r="I273" i="1"/>
  <c r="E277" i="1"/>
  <c r="M208" i="1"/>
  <c r="G191" i="1"/>
  <c r="G199" i="1"/>
  <c r="E199" i="1"/>
  <c r="E206" i="1"/>
  <c r="K190" i="1"/>
  <c r="M217" i="1"/>
  <c r="I199" i="1"/>
  <c r="E191" i="1"/>
  <c r="I215" i="1"/>
  <c r="G206" i="1"/>
  <c r="M199" i="1"/>
  <c r="I191" i="1"/>
  <c r="E197" i="1"/>
  <c r="G208" i="1"/>
  <c r="G196" i="1"/>
  <c r="K208" i="1"/>
  <c r="F199" i="1"/>
  <c r="I196" i="1"/>
  <c r="G215" i="1"/>
  <c r="K205" i="1"/>
  <c r="G197" i="1"/>
  <c r="E190" i="1"/>
  <c r="J215" i="1"/>
  <c r="G131" i="1"/>
  <c r="M149" i="1"/>
  <c r="E151" i="1"/>
  <c r="I157" i="1"/>
  <c r="E130" i="1"/>
  <c r="I156" i="1"/>
  <c r="K130" i="1"/>
  <c r="K139" i="1"/>
  <c r="K149" i="1"/>
  <c r="G137" i="1"/>
  <c r="M139" i="1"/>
  <c r="M146" i="1"/>
  <c r="K157" i="1"/>
  <c r="G156" i="1"/>
  <c r="I137" i="1"/>
  <c r="I130" i="1"/>
  <c r="G149" i="1"/>
  <c r="K146" i="1"/>
  <c r="G139" i="1"/>
  <c r="E139" i="1"/>
  <c r="G157" i="1"/>
  <c r="M157" i="1"/>
  <c r="M130" i="1"/>
  <c r="V509" i="5"/>
  <c r="J351" i="5"/>
  <c r="E398" i="1" s="1"/>
  <c r="S403" i="5"/>
  <c r="H458" i="1" s="1"/>
  <c r="Y563" i="5"/>
  <c r="J507" i="5"/>
  <c r="E561" i="1" s="1"/>
  <c r="D238" i="5"/>
  <c r="J617" i="5"/>
  <c r="E704" i="1" s="1"/>
  <c r="S193" i="5"/>
  <c r="AH556" i="5"/>
  <c r="M630" i="1" s="1"/>
  <c r="AB674" i="5"/>
  <c r="K764" i="1" s="1"/>
  <c r="AK656" i="5"/>
  <c r="V365" i="5"/>
  <c r="M197" i="5"/>
  <c r="AH563" i="5"/>
  <c r="M634" i="1" s="1"/>
  <c r="AK237" i="5"/>
  <c r="Y603" i="5"/>
  <c r="J680" i="1" s="1"/>
  <c r="AB600" i="5"/>
  <c r="S416" i="5"/>
  <c r="H441" i="1" s="1"/>
  <c r="S344" i="5"/>
  <c r="AH522" i="5"/>
  <c r="AH576" i="5"/>
  <c r="Y677" i="5"/>
  <c r="J758" i="1" s="1"/>
  <c r="AB391" i="5"/>
  <c r="K438" i="1" s="1"/>
  <c r="D615" i="5"/>
  <c r="D607" i="5"/>
  <c r="Y515" i="5"/>
  <c r="P355" i="5"/>
  <c r="AK176" i="5"/>
  <c r="N193" i="1" s="1"/>
  <c r="Y575" i="5"/>
  <c r="J645" i="1" s="1"/>
  <c r="S555" i="5"/>
  <c r="Y446" i="5"/>
  <c r="S511" i="5"/>
  <c r="H569" i="1" s="1"/>
  <c r="D198" i="5"/>
  <c r="AK457" i="5"/>
  <c r="N504" i="1" s="1"/>
  <c r="AE405" i="5"/>
  <c r="AH304" i="5"/>
  <c r="M331" i="1" s="1"/>
  <c r="AE400" i="5"/>
  <c r="L445" i="1" s="1"/>
  <c r="AB302" i="5"/>
  <c r="K326" i="1" s="1"/>
  <c r="M604" i="5"/>
  <c r="AB675" i="5"/>
  <c r="K753" i="1" s="1"/>
  <c r="AB499" i="5"/>
  <c r="K563" i="1" s="1"/>
  <c r="AK469" i="5"/>
  <c r="AH348" i="5"/>
  <c r="AB398" i="5"/>
  <c r="P360" i="5"/>
  <c r="S576" i="5"/>
  <c r="H647" i="1" s="1"/>
  <c r="AK556" i="5"/>
  <c r="M564" i="5"/>
  <c r="F632" i="1" s="1"/>
  <c r="AK363" i="5"/>
  <c r="N401" i="1" s="1"/>
  <c r="P566" i="5"/>
  <c r="AE679" i="5"/>
  <c r="L756" i="1" s="1"/>
  <c r="AH505" i="5"/>
  <c r="J654" i="5"/>
  <c r="E737" i="1" s="1"/>
  <c r="Y462" i="5"/>
  <c r="M286" i="5"/>
  <c r="V360" i="5"/>
  <c r="I395" i="1" s="1"/>
  <c r="P399" i="5"/>
  <c r="G447" i="1" s="1"/>
  <c r="AE341" i="5"/>
  <c r="S297" i="5"/>
  <c r="H326" i="1" s="1"/>
  <c r="AB496" i="5"/>
  <c r="K585" i="1" s="1"/>
  <c r="Y341" i="5"/>
  <c r="J381" i="1" s="1"/>
  <c r="P573" i="5"/>
  <c r="D573" i="5"/>
  <c r="D360" i="5"/>
  <c r="R37" i="5"/>
  <c r="R39" i="5"/>
  <c r="D611" i="5"/>
  <c r="D576" i="5"/>
  <c r="AH413" i="5"/>
  <c r="M519" i="5"/>
  <c r="F578" i="1" s="1"/>
  <c r="D455" i="5"/>
  <c r="M574" i="5"/>
  <c r="D658" i="5"/>
  <c r="S685" i="5"/>
  <c r="H757" i="1" s="1"/>
  <c r="M654" i="5"/>
  <c r="AE547" i="5"/>
  <c r="AB603" i="5"/>
  <c r="K680" i="1" s="1"/>
  <c r="AK512" i="5"/>
  <c r="D667" i="5"/>
  <c r="AH676" i="5"/>
  <c r="P344" i="5"/>
  <c r="D138" i="5"/>
  <c r="AK364" i="5"/>
  <c r="N402" i="1" s="1"/>
  <c r="AE674" i="5"/>
  <c r="L764" i="1" s="1"/>
  <c r="J397" i="5"/>
  <c r="E464" i="1" s="1"/>
  <c r="Y678" i="5"/>
  <c r="M302" i="5"/>
  <c r="D185" i="5"/>
  <c r="AK399" i="5"/>
  <c r="N447" i="1" s="1"/>
  <c r="J415" i="5"/>
  <c r="E463" i="1" s="1"/>
  <c r="J304" i="5"/>
  <c r="E331" i="1" s="1"/>
  <c r="AE396" i="5"/>
  <c r="L449" i="1" s="1"/>
  <c r="D235" i="5"/>
  <c r="H205" i="3" s="1"/>
  <c r="AH673" i="5"/>
  <c r="M752" i="1" s="1"/>
  <c r="M303" i="5"/>
  <c r="AE410" i="5"/>
  <c r="AE138" i="5"/>
  <c r="V619" i="5"/>
  <c r="Y252" i="5"/>
  <c r="V141" i="5"/>
  <c r="I131" i="1" s="1"/>
  <c r="AK358" i="5"/>
  <c r="N396" i="1" s="1"/>
  <c r="M175" i="5"/>
  <c r="F192" i="1" s="1"/>
  <c r="S230" i="5"/>
  <c r="H254" i="1" s="1"/>
  <c r="S122" i="5"/>
  <c r="H134" i="1" s="1"/>
  <c r="AK622" i="5"/>
  <c r="N677" i="1" s="1"/>
  <c r="Y197" i="5"/>
  <c r="AB504" i="5"/>
  <c r="K570" i="1" s="1"/>
  <c r="Y130" i="5"/>
  <c r="Y663" i="5"/>
  <c r="Y507" i="5"/>
  <c r="S516" i="5"/>
  <c r="H577" i="1" s="1"/>
  <c r="Y547" i="5"/>
  <c r="J617" i="1" s="1"/>
  <c r="P408" i="5"/>
  <c r="G433" i="1" s="1"/>
  <c r="S499" i="5"/>
  <c r="AH291" i="5"/>
  <c r="M327" i="1" s="1"/>
  <c r="Y457" i="5"/>
  <c r="J504" i="1" s="1"/>
  <c r="M508" i="5"/>
  <c r="F567" i="1" s="1"/>
  <c r="AE515" i="5"/>
  <c r="M391" i="5"/>
  <c r="F438" i="1" s="1"/>
  <c r="M127" i="5"/>
  <c r="F135" i="1" s="1"/>
  <c r="J403" i="5"/>
  <c r="E458" i="1" s="1"/>
  <c r="V445" i="5"/>
  <c r="AK127" i="5"/>
  <c r="N138" i="1" s="1"/>
  <c r="M124" i="5"/>
  <c r="F139" i="1" s="1"/>
  <c r="Y229" i="5"/>
  <c r="J252" i="1" s="1"/>
  <c r="AE510" i="5"/>
  <c r="P570" i="5"/>
  <c r="D443" i="5"/>
  <c r="Y499" i="5"/>
  <c r="J563" i="1" s="1"/>
  <c r="J519" i="5"/>
  <c r="AB414" i="5"/>
  <c r="AB351" i="5"/>
  <c r="P563" i="5"/>
  <c r="J353" i="5"/>
  <c r="E386" i="1" s="1"/>
  <c r="AH517" i="5"/>
  <c r="AG632" i="5"/>
  <c r="M454" i="5"/>
  <c r="F501" i="1" s="1"/>
  <c r="P567" i="5"/>
  <c r="G627" i="1" s="1"/>
  <c r="AE501" i="5"/>
  <c r="AK501" i="5"/>
  <c r="J515" i="5"/>
  <c r="D134" i="5"/>
  <c r="D228" i="5"/>
  <c r="M556" i="5"/>
  <c r="AH521" i="5"/>
  <c r="M584" i="1" s="1"/>
  <c r="AB459" i="5"/>
  <c r="V515" i="5"/>
  <c r="AB522" i="5"/>
  <c r="K572" i="1" s="1"/>
  <c r="AE353" i="5"/>
  <c r="AH334" i="5"/>
  <c r="M373" i="1" s="1"/>
  <c r="AE365" i="5"/>
  <c r="P571" i="5"/>
  <c r="AD366" i="5"/>
  <c r="AA632" i="5"/>
  <c r="O632" i="5"/>
  <c r="AH672" i="5"/>
  <c r="M747" i="1" s="1"/>
  <c r="D614" i="5"/>
  <c r="H538" i="3" s="1"/>
  <c r="AB360" i="5"/>
  <c r="K395" i="1" s="1"/>
  <c r="D499" i="5"/>
  <c r="Y492" i="5"/>
  <c r="J557" i="1" s="1"/>
  <c r="S503" i="5"/>
  <c r="H565" i="1" s="1"/>
  <c r="J679" i="5"/>
  <c r="E756" i="1" s="1"/>
  <c r="D628" i="5"/>
  <c r="Y395" i="5"/>
  <c r="J459" i="1" s="1"/>
  <c r="Y566" i="5"/>
  <c r="Y572" i="5"/>
  <c r="J678" i="5"/>
  <c r="M656" i="5"/>
  <c r="F741" i="1" s="1"/>
  <c r="V411" i="5"/>
  <c r="D334" i="5"/>
  <c r="AE508" i="5"/>
  <c r="L570" i="1" s="1"/>
  <c r="M560" i="5"/>
  <c r="AH504" i="5"/>
  <c r="M570" i="1" s="1"/>
  <c r="Y466" i="5"/>
  <c r="AH516" i="5"/>
  <c r="M577" i="1" s="1"/>
  <c r="AK387" i="5"/>
  <c r="AE509" i="5"/>
  <c r="D193" i="5"/>
  <c r="AB335" i="5"/>
  <c r="K374" i="1" s="1"/>
  <c r="AH675" i="5"/>
  <c r="M753" i="1" s="1"/>
  <c r="S352" i="5"/>
  <c r="H383" i="1" s="1"/>
  <c r="AE492" i="5"/>
  <c r="L557" i="1" s="1"/>
  <c r="Y445" i="5"/>
  <c r="J387" i="5"/>
  <c r="AE386" i="5"/>
  <c r="AK348" i="5"/>
  <c r="AB356" i="5"/>
  <c r="M342" i="5"/>
  <c r="AH617" i="5"/>
  <c r="P462" i="5"/>
  <c r="S135" i="5"/>
  <c r="AE352" i="5"/>
  <c r="L383" i="1" s="1"/>
  <c r="S395" i="5"/>
  <c r="H459" i="1" s="1"/>
  <c r="AK467" i="5"/>
  <c r="N525" i="1" s="1"/>
  <c r="P238" i="5"/>
  <c r="G281" i="1" s="1"/>
  <c r="J398" i="5"/>
  <c r="AB189" i="5"/>
  <c r="K206" i="1" s="1"/>
  <c r="AH336" i="5"/>
  <c r="M376" i="1" s="1"/>
  <c r="Y351" i="5"/>
  <c r="J398" i="1" s="1"/>
  <c r="M408" i="5"/>
  <c r="AH661" i="5"/>
  <c r="M745" i="1" s="1"/>
  <c r="AH352" i="5"/>
  <c r="AK513" i="5"/>
  <c r="AB307" i="5"/>
  <c r="K341" i="1" s="1"/>
  <c r="AH292" i="5"/>
  <c r="M323" i="1" s="1"/>
  <c r="Y249" i="5"/>
  <c r="J251" i="1" s="1"/>
  <c r="M301" i="5"/>
  <c r="F312" i="1" s="1"/>
  <c r="Y132" i="5"/>
  <c r="J143" i="1" s="1"/>
  <c r="AK186" i="5"/>
  <c r="N208" i="1" s="1"/>
  <c r="Y239" i="5"/>
  <c r="Y623" i="5"/>
  <c r="AK554" i="5"/>
  <c r="M255" i="5"/>
  <c r="AK558" i="5"/>
  <c r="N631" i="1" s="1"/>
  <c r="AB676" i="5"/>
  <c r="K738" i="1" s="1"/>
  <c r="D516" i="5"/>
  <c r="AE673" i="5"/>
  <c r="D387" i="5"/>
  <c r="Y654" i="5"/>
  <c r="D461" i="5"/>
  <c r="U23" i="5"/>
  <c r="D613" i="5"/>
  <c r="S566" i="5"/>
  <c r="H643" i="1" s="1"/>
  <c r="D669" i="5"/>
  <c r="H579" i="3" s="1"/>
  <c r="I15" i="5"/>
  <c r="V467" i="5"/>
  <c r="I525" i="1" s="1"/>
  <c r="AE603" i="5"/>
  <c r="L680" i="1" s="1"/>
  <c r="AH603" i="5"/>
  <c r="M680" i="1" s="1"/>
  <c r="AK519" i="5"/>
  <c r="N578" i="1" s="1"/>
  <c r="D188" i="5"/>
  <c r="AE446" i="5"/>
  <c r="AB455" i="5"/>
  <c r="K511" i="1" s="1"/>
  <c r="AE514" i="5"/>
  <c r="Y346" i="5"/>
  <c r="J389" i="1" s="1"/>
  <c r="AK392" i="5"/>
  <c r="N439" i="1" s="1"/>
  <c r="AH400" i="5"/>
  <c r="M445" i="1" s="1"/>
  <c r="J495" i="5"/>
  <c r="E558" i="1" s="1"/>
  <c r="M663" i="5"/>
  <c r="M354" i="5"/>
  <c r="V443" i="5"/>
  <c r="AK439" i="5"/>
  <c r="N495" i="1" s="1"/>
  <c r="S569" i="5"/>
  <c r="H632" i="1" s="1"/>
  <c r="AE342" i="5"/>
  <c r="AE346" i="5"/>
  <c r="L389" i="1" s="1"/>
  <c r="AH402" i="5"/>
  <c r="AK201" i="5"/>
  <c r="J129" i="5"/>
  <c r="E146" i="1" s="1"/>
  <c r="M132" i="5"/>
  <c r="P392" i="5"/>
  <c r="G438" i="1" s="1"/>
  <c r="M134" i="5"/>
  <c r="F137" i="1" s="1"/>
  <c r="M198" i="5"/>
  <c r="F211" i="1" s="1"/>
  <c r="V191" i="5"/>
  <c r="I201" i="1" s="1"/>
  <c r="AK255" i="5"/>
  <c r="AH236" i="5"/>
  <c r="M276" i="1" s="1"/>
  <c r="V606" i="5"/>
  <c r="I685" i="1" s="1"/>
  <c r="Y612" i="5"/>
  <c r="J692" i="1" s="1"/>
  <c r="AE127" i="5"/>
  <c r="AE121" i="5"/>
  <c r="AH446" i="5"/>
  <c r="M502" i="1" s="1"/>
  <c r="Y667" i="5"/>
  <c r="AK182" i="5"/>
  <c r="Y237" i="5"/>
  <c r="Y684" i="5"/>
  <c r="M670" i="5"/>
  <c r="G387" i="5"/>
  <c r="C387" i="5"/>
  <c r="D671" i="5"/>
  <c r="R22" i="5"/>
  <c r="C672" i="5"/>
  <c r="G672" i="5"/>
  <c r="D346" i="5"/>
  <c r="C411" i="5"/>
  <c r="G411" i="5"/>
  <c r="C677" i="5"/>
  <c r="G677" i="5"/>
  <c r="G549" i="5"/>
  <c r="D619" i="1" s="1"/>
  <c r="C549" i="5"/>
  <c r="AK333" i="5"/>
  <c r="AI366" i="5"/>
  <c r="G493" i="5"/>
  <c r="C493" i="5"/>
  <c r="AH599" i="5"/>
  <c r="AF632" i="5"/>
  <c r="C560" i="5"/>
  <c r="G560" i="5"/>
  <c r="AB81" i="5"/>
  <c r="Z32" i="5"/>
  <c r="G565" i="5"/>
  <c r="C565" i="5"/>
  <c r="D665" i="5"/>
  <c r="L632" i="5"/>
  <c r="S491" i="5"/>
  <c r="H554" i="1" s="1"/>
  <c r="Q524" i="5"/>
  <c r="W632" i="5"/>
  <c r="Y599" i="5"/>
  <c r="D621" i="5"/>
  <c r="C499" i="5"/>
  <c r="G499" i="5"/>
  <c r="AH520" i="5"/>
  <c r="M583" i="1" s="1"/>
  <c r="G561" i="5"/>
  <c r="C561" i="5"/>
  <c r="AB464" i="5"/>
  <c r="AD632" i="5"/>
  <c r="C520" i="5"/>
  <c r="G520" i="5"/>
  <c r="C679" i="5"/>
  <c r="G679" i="5"/>
  <c r="AH547" i="5"/>
  <c r="AJ578" i="5"/>
  <c r="S558" i="5"/>
  <c r="H631" i="1" s="1"/>
  <c r="D416" i="5"/>
  <c r="D403" i="5"/>
  <c r="AE518" i="5"/>
  <c r="K311" i="5"/>
  <c r="M278" i="5"/>
  <c r="D666" i="5"/>
  <c r="G399" i="5"/>
  <c r="C399" i="5"/>
  <c r="AG418" i="5"/>
  <c r="Y387" i="5"/>
  <c r="J436" i="1" s="1"/>
  <c r="X686" i="5"/>
  <c r="D564" i="5"/>
  <c r="AB519" i="5"/>
  <c r="AK655" i="5"/>
  <c r="N739" i="1" s="1"/>
  <c r="R34" i="5"/>
  <c r="AE684" i="5"/>
  <c r="V508" i="5"/>
  <c r="I567" i="1" s="1"/>
  <c r="C467" i="5"/>
  <c r="G467" i="5"/>
  <c r="S518" i="5"/>
  <c r="S680" i="5"/>
  <c r="H761" i="1" s="1"/>
  <c r="D502" i="5"/>
  <c r="V491" i="5"/>
  <c r="I554" i="1" s="1"/>
  <c r="T524" i="5"/>
  <c r="D549" i="5"/>
  <c r="H484" i="3" s="1"/>
  <c r="P556" i="5"/>
  <c r="R12" i="5"/>
  <c r="V557" i="5"/>
  <c r="I628" i="1" s="1"/>
  <c r="J563" i="5"/>
  <c r="M463" i="5"/>
  <c r="F517" i="1" s="1"/>
  <c r="AK395" i="5"/>
  <c r="C685" i="5"/>
  <c r="G685" i="5"/>
  <c r="Y574" i="5"/>
  <c r="J644" i="1" s="1"/>
  <c r="M655" i="5"/>
  <c r="AA686" i="5"/>
  <c r="AB679" i="5"/>
  <c r="T686" i="5"/>
  <c r="V653" i="5"/>
  <c r="O686" i="5"/>
  <c r="C516" i="5"/>
  <c r="G516" i="5"/>
  <c r="D348" i="5"/>
  <c r="AH438" i="5"/>
  <c r="AF471" i="5"/>
  <c r="S559" i="5"/>
  <c r="R24" i="5"/>
  <c r="C577" i="5"/>
  <c r="G577" i="5"/>
  <c r="C521" i="5"/>
  <c r="G521" i="5"/>
  <c r="D584" i="1" s="1"/>
  <c r="C501" i="5"/>
  <c r="G501" i="5"/>
  <c r="D682" i="5"/>
  <c r="M521" i="5"/>
  <c r="F584" i="1" s="1"/>
  <c r="M506" i="5"/>
  <c r="D517" i="5"/>
  <c r="G515" i="5"/>
  <c r="C515" i="5"/>
  <c r="C656" i="5"/>
  <c r="G656" i="5"/>
  <c r="D463" i="5"/>
  <c r="H411" i="3" s="1"/>
  <c r="D570" i="5"/>
  <c r="D601" i="5"/>
  <c r="AE491" i="5"/>
  <c r="L554" i="1" s="1"/>
  <c r="AC524" i="5"/>
  <c r="C508" i="5"/>
  <c r="G508" i="5"/>
  <c r="AJ632" i="5"/>
  <c r="D684" i="5"/>
  <c r="H587" i="3" s="1"/>
  <c r="C304" i="5"/>
  <c r="G304" i="5"/>
  <c r="S601" i="5"/>
  <c r="AE91" i="5"/>
  <c r="L97" i="1" s="1"/>
  <c r="AC37" i="5"/>
  <c r="D599" i="5"/>
  <c r="F632" i="5"/>
  <c r="R151" i="5"/>
  <c r="O524" i="5"/>
  <c r="AG686" i="5"/>
  <c r="C465" i="5"/>
  <c r="G465" i="5"/>
  <c r="D674" i="5"/>
  <c r="H600" i="3" s="1"/>
  <c r="S494" i="5"/>
  <c r="K151" i="5"/>
  <c r="M118" i="5"/>
  <c r="V685" i="5"/>
  <c r="I757" i="1" s="1"/>
  <c r="Y568" i="5"/>
  <c r="J616" i="1" s="1"/>
  <c r="Q28" i="5"/>
  <c r="S84" i="5"/>
  <c r="K632" i="5"/>
  <c r="M599" i="5"/>
  <c r="AI632" i="5"/>
  <c r="AK599" i="5"/>
  <c r="N676" i="1" s="1"/>
  <c r="D200" i="5"/>
  <c r="D125" i="5"/>
  <c r="G684" i="5"/>
  <c r="C684" i="5"/>
  <c r="Y448" i="5"/>
  <c r="G410" i="5"/>
  <c r="C410" i="5"/>
  <c r="C547" i="5"/>
  <c r="G547" i="5"/>
  <c r="D617" i="1" s="1"/>
  <c r="S545" i="5"/>
  <c r="H615" i="1" s="1"/>
  <c r="Q578" i="5"/>
  <c r="W578" i="5"/>
  <c r="Y545" i="5"/>
  <c r="J615" i="1" s="1"/>
  <c r="S469" i="5"/>
  <c r="C600" i="5"/>
  <c r="G600" i="5"/>
  <c r="C506" i="5"/>
  <c r="G506" i="5"/>
  <c r="M557" i="5"/>
  <c r="F646" i="1" s="1"/>
  <c r="D663" i="5"/>
  <c r="AE556" i="5"/>
  <c r="L630" i="1" s="1"/>
  <c r="T632" i="5"/>
  <c r="V599" i="5"/>
  <c r="C396" i="5"/>
  <c r="G396" i="5"/>
  <c r="Q632" i="5"/>
  <c r="S599" i="5"/>
  <c r="D365" i="5"/>
  <c r="P457" i="5"/>
  <c r="C548" i="5"/>
  <c r="G548" i="5"/>
  <c r="G599" i="5"/>
  <c r="C599" i="5"/>
  <c r="E632" i="5"/>
  <c r="R25" i="5"/>
  <c r="AD578" i="5"/>
  <c r="I418" i="5"/>
  <c r="V631" i="5"/>
  <c r="I698" i="1" s="1"/>
  <c r="Y577" i="5"/>
  <c r="J636" i="1" s="1"/>
  <c r="D548" i="5"/>
  <c r="AG578" i="5"/>
  <c r="C509" i="5"/>
  <c r="G509" i="5"/>
  <c r="AH497" i="5"/>
  <c r="M564" i="1" s="1"/>
  <c r="D415" i="5"/>
  <c r="H371" i="3" s="1"/>
  <c r="AK344" i="5"/>
  <c r="N383" i="1" s="1"/>
  <c r="C654" i="5"/>
  <c r="G654" i="5"/>
  <c r="U578" i="5"/>
  <c r="D668" i="5"/>
  <c r="G409" i="5"/>
  <c r="C409" i="5"/>
  <c r="G559" i="5"/>
  <c r="C559" i="5"/>
  <c r="I686" i="5"/>
  <c r="C681" i="5"/>
  <c r="G681" i="5"/>
  <c r="D760" i="1" s="1"/>
  <c r="C348" i="5"/>
  <c r="G348" i="5"/>
  <c r="J545" i="5"/>
  <c r="E615" i="1" s="1"/>
  <c r="H578" i="5"/>
  <c r="AC632" i="5"/>
  <c r="AE599" i="5"/>
  <c r="V447" i="5"/>
  <c r="AE682" i="5"/>
  <c r="S500" i="5"/>
  <c r="H560" i="1" s="1"/>
  <c r="D654" i="5"/>
  <c r="AC578" i="5"/>
  <c r="AE545" i="5"/>
  <c r="L615" i="1" s="1"/>
  <c r="R36" i="5"/>
  <c r="D685" i="5"/>
  <c r="AE278" i="5"/>
  <c r="AC311" i="5"/>
  <c r="J333" i="5"/>
  <c r="H366" i="5"/>
  <c r="G461" i="5"/>
  <c r="C461" i="5"/>
  <c r="C392" i="5"/>
  <c r="G392" i="5"/>
  <c r="AK631" i="5"/>
  <c r="N698" i="1" s="1"/>
  <c r="C498" i="5"/>
  <c r="G498" i="5"/>
  <c r="M674" i="5"/>
  <c r="AH679" i="5"/>
  <c r="M756" i="1" s="1"/>
  <c r="V510" i="5"/>
  <c r="AK507" i="5"/>
  <c r="AH545" i="5"/>
  <c r="M615" i="1" s="1"/>
  <c r="AF578" i="5"/>
  <c r="J514" i="5"/>
  <c r="E555" i="1" s="1"/>
  <c r="AK568" i="5"/>
  <c r="AE555" i="5"/>
  <c r="L642" i="1" s="1"/>
  <c r="D557" i="5"/>
  <c r="R35" i="5"/>
  <c r="R23" i="5"/>
  <c r="D673" i="5"/>
  <c r="G564" i="5"/>
  <c r="C564" i="5"/>
  <c r="AF686" i="5"/>
  <c r="AF689" i="5" s="1"/>
  <c r="AH653" i="5"/>
  <c r="V576" i="5"/>
  <c r="AH654" i="5"/>
  <c r="M737" i="1" s="1"/>
  <c r="AG524" i="5"/>
  <c r="D566" i="5"/>
  <c r="AK346" i="5"/>
  <c r="N389" i="1" s="1"/>
  <c r="AH499" i="5"/>
  <c r="P599" i="5"/>
  <c r="N632" i="5"/>
  <c r="I12" i="5"/>
  <c r="G517" i="5"/>
  <c r="C517" i="5"/>
  <c r="P495" i="5"/>
  <c r="G558" i="1" s="1"/>
  <c r="AB286" i="5"/>
  <c r="C417" i="5"/>
  <c r="G417" i="5"/>
  <c r="D519" i="5"/>
  <c r="G507" i="5"/>
  <c r="C507" i="5"/>
  <c r="I471" i="5"/>
  <c r="G678" i="5"/>
  <c r="C678" i="5"/>
  <c r="AK515" i="5"/>
  <c r="N574" i="1" s="1"/>
  <c r="V521" i="5"/>
  <c r="I584" i="1" s="1"/>
  <c r="Z25" i="5"/>
  <c r="AB78" i="5"/>
  <c r="C395" i="5"/>
  <c r="G395" i="5"/>
  <c r="D631" i="5"/>
  <c r="U17" i="5"/>
  <c r="S495" i="5"/>
  <c r="H558" i="1" s="1"/>
  <c r="C388" i="5"/>
  <c r="G388" i="5"/>
  <c r="G568" i="5"/>
  <c r="C568" i="5"/>
  <c r="C553" i="5"/>
  <c r="G553" i="5"/>
  <c r="R33" i="5"/>
  <c r="R18" i="5"/>
  <c r="C554" i="5"/>
  <c r="G554" i="5"/>
  <c r="D617" i="5"/>
  <c r="H551" i="3" s="1"/>
  <c r="G451" i="5"/>
  <c r="C451" i="5"/>
  <c r="C558" i="5"/>
  <c r="G558" i="5"/>
  <c r="D505" i="5"/>
  <c r="R28" i="5"/>
  <c r="U632" i="5"/>
  <c r="K686" i="5"/>
  <c r="M653" i="5"/>
  <c r="AB73" i="5"/>
  <c r="Z18" i="5"/>
  <c r="D560" i="5"/>
  <c r="AC471" i="5"/>
  <c r="AE438" i="5"/>
  <c r="D568" i="5"/>
  <c r="AE63" i="5"/>
  <c r="AC9" i="5"/>
  <c r="AC97" i="5"/>
  <c r="Y517" i="5"/>
  <c r="J575" i="1" s="1"/>
  <c r="S385" i="5"/>
  <c r="Q418" i="5"/>
  <c r="AH500" i="5"/>
  <c r="S556" i="5"/>
  <c r="H630" i="1" s="1"/>
  <c r="I578" i="5"/>
  <c r="Y576" i="5"/>
  <c r="J640" i="1" s="1"/>
  <c r="D452" i="5"/>
  <c r="AE507" i="5"/>
  <c r="P520" i="5"/>
  <c r="G583" i="1" s="1"/>
  <c r="Y571" i="5"/>
  <c r="J633" i="1" s="1"/>
  <c r="Y300" i="5"/>
  <c r="J323" i="1" s="1"/>
  <c r="C448" i="5"/>
  <c r="G448" i="5"/>
  <c r="D520" i="1" s="1"/>
  <c r="AA578" i="5"/>
  <c r="D447" i="5"/>
  <c r="Y676" i="5"/>
  <c r="J738" i="1" s="1"/>
  <c r="C566" i="5"/>
  <c r="G566" i="5"/>
  <c r="AH63" i="5"/>
  <c r="AF9" i="5"/>
  <c r="AF97" i="5"/>
  <c r="W524" i="5"/>
  <c r="Y491" i="5"/>
  <c r="J554" i="1" s="1"/>
  <c r="AC14" i="5"/>
  <c r="AE68" i="5"/>
  <c r="L74" i="1" s="1"/>
  <c r="AK566" i="5"/>
  <c r="D129" i="5"/>
  <c r="H123" i="3" s="1"/>
  <c r="C683" i="5"/>
  <c r="G683" i="5"/>
  <c r="D767" i="1" s="1"/>
  <c r="M570" i="5"/>
  <c r="F637" i="1" s="1"/>
  <c r="AB576" i="5"/>
  <c r="K640" i="1" s="1"/>
  <c r="D440" i="5"/>
  <c r="N524" i="5"/>
  <c r="P491" i="5"/>
  <c r="G554" i="1" s="1"/>
  <c r="C468" i="5"/>
  <c r="G468" i="5"/>
  <c r="D523" i="1" s="1"/>
  <c r="AG21" i="5"/>
  <c r="C603" i="5"/>
  <c r="G603" i="5"/>
  <c r="D680" i="1" s="1"/>
  <c r="G394" i="5"/>
  <c r="D439" i="1" s="1"/>
  <c r="C394" i="5"/>
  <c r="D656" i="5"/>
  <c r="H577" i="3" s="1"/>
  <c r="AK505" i="5"/>
  <c r="E418" i="5"/>
  <c r="C385" i="5"/>
  <c r="G385" i="5"/>
  <c r="R20" i="5"/>
  <c r="C361" i="5"/>
  <c r="G361" i="5"/>
  <c r="L11" i="5"/>
  <c r="E39" i="5"/>
  <c r="G92" i="5"/>
  <c r="D99" i="1" s="1"/>
  <c r="C92" i="5"/>
  <c r="D282" i="5"/>
  <c r="H250" i="3" s="1"/>
  <c r="D608" i="5"/>
  <c r="AG311" i="5"/>
  <c r="J361" i="5"/>
  <c r="AH226" i="5"/>
  <c r="AF259" i="5"/>
  <c r="D563" i="5"/>
  <c r="D497" i="5"/>
  <c r="AB564" i="5"/>
  <c r="K626" i="1" s="1"/>
  <c r="D616" i="5"/>
  <c r="H548" i="3" s="1"/>
  <c r="D149" i="5"/>
  <c r="AE685" i="5"/>
  <c r="L757" i="1" s="1"/>
  <c r="Y630" i="5"/>
  <c r="AE568" i="5"/>
  <c r="L616" i="1" s="1"/>
  <c r="R15" i="5"/>
  <c r="G680" i="5"/>
  <c r="D761" i="1" s="1"/>
  <c r="C680" i="5"/>
  <c r="AD471" i="5"/>
  <c r="D630" i="5"/>
  <c r="G676" i="5"/>
  <c r="D738" i="1" s="1"/>
  <c r="C676" i="5"/>
  <c r="AH444" i="5"/>
  <c r="M503" i="1" s="1"/>
  <c r="D683" i="5"/>
  <c r="H603" i="3" s="1"/>
  <c r="G297" i="5"/>
  <c r="C297" i="5"/>
  <c r="D623" i="5"/>
  <c r="H543" i="3" s="1"/>
  <c r="G518" i="5"/>
  <c r="C518" i="5"/>
  <c r="D130" i="5"/>
  <c r="I524" i="5"/>
  <c r="M348" i="5"/>
  <c r="F384" i="1" s="1"/>
  <c r="N12" i="5"/>
  <c r="P66" i="5"/>
  <c r="G72" i="1" s="1"/>
  <c r="F23" i="5"/>
  <c r="D77" i="5"/>
  <c r="H74" i="3" s="1"/>
  <c r="C550" i="5"/>
  <c r="G550" i="5"/>
  <c r="R31" i="5"/>
  <c r="V77" i="5"/>
  <c r="I83" i="1" s="1"/>
  <c r="T23" i="5"/>
  <c r="P654" i="5"/>
  <c r="J599" i="5"/>
  <c r="H632" i="5"/>
  <c r="J461" i="5"/>
  <c r="E517" i="1" s="1"/>
  <c r="D603" i="5"/>
  <c r="H529" i="3" s="1"/>
  <c r="C675" i="5"/>
  <c r="G675" i="5"/>
  <c r="J360" i="5"/>
  <c r="E397" i="1" s="1"/>
  <c r="D619" i="5"/>
  <c r="AE80" i="5"/>
  <c r="AC29" i="5"/>
  <c r="D574" i="5"/>
  <c r="H512" i="3" s="1"/>
  <c r="AE517" i="5"/>
  <c r="L575" i="1" s="1"/>
  <c r="J685" i="5"/>
  <c r="V603" i="5"/>
  <c r="I680" i="1" s="1"/>
  <c r="AJ686" i="5"/>
  <c r="AK442" i="5"/>
  <c r="N497" i="1" s="1"/>
  <c r="C567" i="5"/>
  <c r="G567" i="5"/>
  <c r="AH357" i="5"/>
  <c r="Y510" i="5"/>
  <c r="AI471" i="5"/>
  <c r="AK438" i="5"/>
  <c r="N493" i="1" s="1"/>
  <c r="AE553" i="5"/>
  <c r="L624" i="1" s="1"/>
  <c r="J301" i="5"/>
  <c r="E312" i="1" s="1"/>
  <c r="F151" i="5"/>
  <c r="D118" i="5"/>
  <c r="D236" i="5"/>
  <c r="H225" i="3" s="1"/>
  <c r="R205" i="5"/>
  <c r="S560" i="5"/>
  <c r="H628" i="1" s="1"/>
  <c r="D604" i="5"/>
  <c r="H555" i="3" s="1"/>
  <c r="AE559" i="5"/>
  <c r="L634" i="1" s="1"/>
  <c r="G358" i="5"/>
  <c r="C358" i="5"/>
  <c r="D467" i="5"/>
  <c r="I311" i="5"/>
  <c r="AE516" i="5"/>
  <c r="L577" i="1" s="1"/>
  <c r="L31" i="5"/>
  <c r="M360" i="5"/>
  <c r="F395" i="1" s="1"/>
  <c r="AB409" i="5"/>
  <c r="K452" i="1" s="1"/>
  <c r="V395" i="5"/>
  <c r="D245" i="5"/>
  <c r="C391" i="5"/>
  <c r="G391" i="5"/>
  <c r="AB118" i="5"/>
  <c r="Z151" i="5"/>
  <c r="AE411" i="5"/>
  <c r="L453" i="1" s="1"/>
  <c r="AE571" i="5"/>
  <c r="L633" i="1" s="1"/>
  <c r="AE360" i="5"/>
  <c r="AH671" i="5"/>
  <c r="AB172" i="5"/>
  <c r="Z205" i="5"/>
  <c r="AK567" i="5"/>
  <c r="N627" i="1" s="1"/>
  <c r="C357" i="5"/>
  <c r="G357" i="5"/>
  <c r="D131" i="5"/>
  <c r="J391" i="5"/>
  <c r="E442" i="1" s="1"/>
  <c r="J508" i="5"/>
  <c r="AH683" i="5"/>
  <c r="M767" i="1" s="1"/>
  <c r="I30" i="5"/>
  <c r="D507" i="5"/>
  <c r="AH496" i="5"/>
  <c r="M585" i="1" s="1"/>
  <c r="P631" i="5"/>
  <c r="G698" i="1" s="1"/>
  <c r="AE576" i="5"/>
  <c r="L640" i="1" s="1"/>
  <c r="M283" i="5"/>
  <c r="G299" i="5"/>
  <c r="C299" i="5"/>
  <c r="S413" i="5"/>
  <c r="AE391" i="5"/>
  <c r="L442" i="1" s="1"/>
  <c r="S291" i="5"/>
  <c r="H327" i="1" s="1"/>
  <c r="AG19" i="5"/>
  <c r="C674" i="5"/>
  <c r="G674" i="5"/>
  <c r="AC33" i="5"/>
  <c r="AE87" i="5"/>
  <c r="C563" i="5"/>
  <c r="G563" i="5"/>
  <c r="AH549" i="5"/>
  <c r="M619" i="1" s="1"/>
  <c r="S654" i="5"/>
  <c r="D246" i="5"/>
  <c r="C511" i="5"/>
  <c r="G511" i="5"/>
  <c r="D610" i="5"/>
  <c r="D500" i="5"/>
  <c r="AK468" i="5"/>
  <c r="N523" i="1" s="1"/>
  <c r="V287" i="5"/>
  <c r="I318" i="1" s="1"/>
  <c r="Y521" i="5"/>
  <c r="J584" i="1" s="1"/>
  <c r="D150" i="5"/>
  <c r="D522" i="5"/>
  <c r="X20" i="5"/>
  <c r="D404" i="5"/>
  <c r="AK576" i="5"/>
  <c r="T471" i="5"/>
  <c r="V438" i="5"/>
  <c r="Q311" i="5"/>
  <c r="S278" i="5"/>
  <c r="G282" i="5"/>
  <c r="D315" i="1" s="1"/>
  <c r="C282" i="5"/>
  <c r="R38" i="5"/>
  <c r="D406" i="5"/>
  <c r="M308" i="5"/>
  <c r="F342" i="1" s="1"/>
  <c r="Y468" i="5"/>
  <c r="J523" i="1" s="1"/>
  <c r="AH391" i="5"/>
  <c r="M442" i="1" s="1"/>
  <c r="D71" i="5"/>
  <c r="H68" i="3" s="1"/>
  <c r="F17" i="5"/>
  <c r="D137" i="5"/>
  <c r="AB506" i="5"/>
  <c r="AH396" i="5"/>
  <c r="M444" i="1" s="1"/>
  <c r="M358" i="5"/>
  <c r="F394" i="1" s="1"/>
  <c r="P465" i="5"/>
  <c r="G516" i="1" s="1"/>
  <c r="G556" i="5"/>
  <c r="D630" i="1" s="1"/>
  <c r="C556" i="5"/>
  <c r="D306" i="5"/>
  <c r="M344" i="5"/>
  <c r="F388" i="1" s="1"/>
  <c r="AE83" i="5"/>
  <c r="AC26" i="5"/>
  <c r="C352" i="5"/>
  <c r="G352" i="5"/>
  <c r="P86" i="5"/>
  <c r="G91" i="1" s="1"/>
  <c r="N31" i="5"/>
  <c r="S90" i="5"/>
  <c r="Q35" i="5"/>
  <c r="R27" i="5"/>
  <c r="D567" i="5"/>
  <c r="S522" i="5"/>
  <c r="H583" i="1" s="1"/>
  <c r="X632" i="5"/>
  <c r="Q366" i="5"/>
  <c r="S333" i="5"/>
  <c r="S563" i="5"/>
  <c r="H641" i="1" s="1"/>
  <c r="P603" i="5"/>
  <c r="G680" i="1" s="1"/>
  <c r="P447" i="5"/>
  <c r="P442" i="5"/>
  <c r="G497" i="1" s="1"/>
  <c r="AE348" i="5"/>
  <c r="L384" i="1" s="1"/>
  <c r="Z19" i="5"/>
  <c r="AB70" i="5"/>
  <c r="S417" i="5"/>
  <c r="H451" i="1" s="1"/>
  <c r="AB445" i="5"/>
  <c r="K500" i="1" s="1"/>
  <c r="N151" i="5"/>
  <c r="P118" i="5"/>
  <c r="M388" i="5"/>
  <c r="F436" i="1" s="1"/>
  <c r="D465" i="5"/>
  <c r="H410" i="3" s="1"/>
  <c r="P361" i="5"/>
  <c r="G396" i="1" s="1"/>
  <c r="S517" i="5"/>
  <c r="M397" i="5"/>
  <c r="J386" i="5"/>
  <c r="AK397" i="5"/>
  <c r="N464" i="1" s="1"/>
  <c r="D303" i="5"/>
  <c r="V683" i="5"/>
  <c r="I767" i="1" s="1"/>
  <c r="C469" i="5"/>
  <c r="G469" i="5"/>
  <c r="P406" i="5"/>
  <c r="G460" i="1" s="1"/>
  <c r="AH309" i="5"/>
  <c r="M330" i="1" s="1"/>
  <c r="AE387" i="5"/>
  <c r="L436" i="1" s="1"/>
  <c r="AE616" i="5"/>
  <c r="X24" i="5"/>
  <c r="AE94" i="5"/>
  <c r="AC38" i="5"/>
  <c r="AB74" i="5"/>
  <c r="K80" i="1" s="1"/>
  <c r="Z20" i="5"/>
  <c r="Y282" i="5"/>
  <c r="J315" i="1" s="1"/>
  <c r="D78" i="5"/>
  <c r="F25" i="5"/>
  <c r="G236" i="5"/>
  <c r="C236" i="5"/>
  <c r="J345" i="5"/>
  <c r="E384" i="1" s="1"/>
  <c r="D496" i="5"/>
  <c r="AJ524" i="5"/>
  <c r="D561" i="5"/>
  <c r="G500" i="5"/>
  <c r="C500" i="5"/>
  <c r="AH406" i="5"/>
  <c r="P568" i="5"/>
  <c r="V299" i="5"/>
  <c r="I333" i="1" s="1"/>
  <c r="C682" i="5"/>
  <c r="G682" i="5"/>
  <c r="D766" i="1" s="1"/>
  <c r="G497" i="5"/>
  <c r="D564" i="1" s="1"/>
  <c r="C497" i="5"/>
  <c r="AH558" i="5"/>
  <c r="Y352" i="5"/>
  <c r="AE334" i="5"/>
  <c r="L373" i="1" s="1"/>
  <c r="D283" i="5"/>
  <c r="V354" i="5"/>
  <c r="I399" i="1" s="1"/>
  <c r="V674" i="5"/>
  <c r="I755" i="1" s="1"/>
  <c r="D653" i="5"/>
  <c r="F686" i="5"/>
  <c r="N40" i="5"/>
  <c r="P93" i="5"/>
  <c r="S493" i="5"/>
  <c r="M307" i="5"/>
  <c r="F341" i="1" s="1"/>
  <c r="AE305" i="5"/>
  <c r="L337" i="1" s="1"/>
  <c r="AI524" i="5"/>
  <c r="AK491" i="5"/>
  <c r="N554" i="1" s="1"/>
  <c r="P352" i="5"/>
  <c r="G383" i="1" s="1"/>
  <c r="AK454" i="5"/>
  <c r="N509" i="1" s="1"/>
  <c r="D464" i="5"/>
  <c r="AB469" i="5"/>
  <c r="K506" i="1" s="1"/>
  <c r="AH493" i="5"/>
  <c r="Y463" i="5"/>
  <c r="AK402" i="5"/>
  <c r="N448" i="1" s="1"/>
  <c r="Q14" i="5"/>
  <c r="S68" i="5"/>
  <c r="H74" i="1" s="1"/>
  <c r="D121" i="5"/>
  <c r="S299" i="5"/>
  <c r="H339" i="1" s="1"/>
  <c r="AH502" i="5"/>
  <c r="M566" i="1" s="1"/>
  <c r="J554" i="5"/>
  <c r="E622" i="1" s="1"/>
  <c r="D120" i="5"/>
  <c r="V448" i="5"/>
  <c r="I520" i="1" s="1"/>
  <c r="D201" i="5"/>
  <c r="AJ366" i="5"/>
  <c r="C455" i="5"/>
  <c r="G455" i="5"/>
  <c r="AH388" i="5"/>
  <c r="P78" i="5"/>
  <c r="N25" i="5"/>
  <c r="V547" i="5"/>
  <c r="I617" i="1" s="1"/>
  <c r="AC28" i="5"/>
  <c r="AE84" i="5"/>
  <c r="M395" i="5"/>
  <c r="AB64" i="5"/>
  <c r="K70" i="1" s="1"/>
  <c r="Z10" i="5"/>
  <c r="Y464" i="5"/>
  <c r="J512" i="1" s="1"/>
  <c r="M462" i="5"/>
  <c r="F510" i="1" s="1"/>
  <c r="I38" i="5"/>
  <c r="S663" i="5"/>
  <c r="H763" i="1" s="1"/>
  <c r="E11" i="5"/>
  <c r="G65" i="5"/>
  <c r="D71" i="1" s="1"/>
  <c r="C65" i="5"/>
  <c r="AE202" i="5"/>
  <c r="L220" i="1" s="1"/>
  <c r="H16" i="5"/>
  <c r="J72" i="5"/>
  <c r="S337" i="5"/>
  <c r="H375" i="1" s="1"/>
  <c r="AK132" i="5"/>
  <c r="J355" i="5"/>
  <c r="V551" i="5"/>
  <c r="P409" i="5"/>
  <c r="G452" i="1" s="1"/>
  <c r="AK415" i="5"/>
  <c r="N463" i="1" s="1"/>
  <c r="F36" i="5"/>
  <c r="D89" i="5"/>
  <c r="H29" i="5"/>
  <c r="J80" i="5"/>
  <c r="AE390" i="5"/>
  <c r="Y417" i="5"/>
  <c r="J451" i="1" s="1"/>
  <c r="M438" i="5"/>
  <c r="K471" i="5"/>
  <c r="Y470" i="5"/>
  <c r="J513" i="1" s="1"/>
  <c r="D605" i="5"/>
  <c r="AB678" i="5"/>
  <c r="AK506" i="5"/>
  <c r="P411" i="5"/>
  <c r="G453" i="1" s="1"/>
  <c r="Y339" i="5"/>
  <c r="J377" i="1" s="1"/>
  <c r="D148" i="5"/>
  <c r="H137" i="3" s="1"/>
  <c r="D503" i="5"/>
  <c r="AB400" i="5"/>
  <c r="AB572" i="5"/>
  <c r="AE512" i="5"/>
  <c r="C404" i="5"/>
  <c r="G404" i="5"/>
  <c r="L418" i="5"/>
  <c r="AB521" i="5"/>
  <c r="K584" i="1" s="1"/>
  <c r="Y357" i="5"/>
  <c r="V518" i="5"/>
  <c r="I579" i="1" s="1"/>
  <c r="AE354" i="5"/>
  <c r="L390" i="1" s="1"/>
  <c r="Q16" i="5"/>
  <c r="S72" i="5"/>
  <c r="V91" i="5"/>
  <c r="I97" i="1" s="1"/>
  <c r="T37" i="5"/>
  <c r="M545" i="5"/>
  <c r="F615" i="1" s="1"/>
  <c r="K578" i="5"/>
  <c r="D286" i="5"/>
  <c r="D294" i="5"/>
  <c r="AB304" i="5"/>
  <c r="K331" i="1" s="1"/>
  <c r="S358" i="5"/>
  <c r="S466" i="5"/>
  <c r="H519" i="1" s="1"/>
  <c r="D612" i="5"/>
  <c r="H542" i="3" s="1"/>
  <c r="S386" i="5"/>
  <c r="V464" i="5"/>
  <c r="I512" i="1" s="1"/>
  <c r="P575" i="5"/>
  <c r="G645" i="1" s="1"/>
  <c r="P77" i="5"/>
  <c r="G83" i="1" s="1"/>
  <c r="N23" i="5"/>
  <c r="D123" i="5"/>
  <c r="V492" i="5"/>
  <c r="D439" i="5"/>
  <c r="H389" i="3" s="1"/>
  <c r="S75" i="5"/>
  <c r="H82" i="1" s="1"/>
  <c r="Q22" i="5"/>
  <c r="X22" i="5"/>
  <c r="AK520" i="5"/>
  <c r="N583" i="1" s="1"/>
  <c r="D553" i="5"/>
  <c r="AK443" i="5"/>
  <c r="Y570" i="5"/>
  <c r="AE499" i="5"/>
  <c r="L563" i="1" s="1"/>
  <c r="P503" i="5"/>
  <c r="AK242" i="5"/>
  <c r="N258" i="1" s="1"/>
  <c r="AB571" i="5"/>
  <c r="K633" i="1" s="1"/>
  <c r="C416" i="5"/>
  <c r="G416" i="5"/>
  <c r="D241" i="5"/>
  <c r="H214" i="3" s="1"/>
  <c r="D395" i="5"/>
  <c r="Y444" i="5"/>
  <c r="D139" i="5"/>
  <c r="Y283" i="5"/>
  <c r="J340" i="1" s="1"/>
  <c r="AB333" i="5"/>
  <c r="Z366" i="5"/>
  <c r="Y281" i="5"/>
  <c r="J316" i="1" s="1"/>
  <c r="P357" i="5"/>
  <c r="AE357" i="5"/>
  <c r="Y310" i="5"/>
  <c r="V342" i="5"/>
  <c r="Z24" i="5"/>
  <c r="AB79" i="5"/>
  <c r="C413" i="5"/>
  <c r="G413" i="5"/>
  <c r="L524" i="5"/>
  <c r="P470" i="5"/>
  <c r="AK248" i="5"/>
  <c r="AB547" i="5"/>
  <c r="F32" i="5"/>
  <c r="D81" i="5"/>
  <c r="X21" i="5"/>
  <c r="I41" i="5"/>
  <c r="AH401" i="5"/>
  <c r="AF32" i="5"/>
  <c r="AH81" i="5"/>
  <c r="C127" i="5"/>
  <c r="G127" i="5"/>
  <c r="S92" i="5"/>
  <c r="H99" i="1" s="1"/>
  <c r="Q39" i="5"/>
  <c r="V468" i="5"/>
  <c r="I523" i="1" s="1"/>
  <c r="J282" i="5"/>
  <c r="E315" i="1" s="1"/>
  <c r="C570" i="5"/>
  <c r="G570" i="5"/>
  <c r="G338" i="5"/>
  <c r="C338" i="5"/>
  <c r="AH172" i="5"/>
  <c r="AF205" i="5"/>
  <c r="G201" i="5"/>
  <c r="C201" i="5"/>
  <c r="G85" i="5"/>
  <c r="E30" i="5"/>
  <c r="C85" i="5"/>
  <c r="D285" i="5"/>
  <c r="G466" i="5"/>
  <c r="C466" i="5"/>
  <c r="AK681" i="5"/>
  <c r="N760" i="1" s="1"/>
  <c r="AJ25" i="5"/>
  <c r="M661" i="5"/>
  <c r="F745" i="1" s="1"/>
  <c r="AE181" i="5"/>
  <c r="X366" i="5"/>
  <c r="Y347" i="5"/>
  <c r="S204" i="5"/>
  <c r="J573" i="5"/>
  <c r="D394" i="5"/>
  <c r="V345" i="5"/>
  <c r="I403" i="1" s="1"/>
  <c r="N97" i="5"/>
  <c r="N9" i="5"/>
  <c r="P63" i="5"/>
  <c r="D675" i="5"/>
  <c r="U18" i="5"/>
  <c r="AE669" i="5"/>
  <c r="V226" i="5"/>
  <c r="T259" i="5"/>
  <c r="AH570" i="5"/>
  <c r="AG30" i="5"/>
  <c r="AG22" i="5"/>
  <c r="D600" i="5"/>
  <c r="AJ471" i="5"/>
  <c r="AE662" i="5"/>
  <c r="V455" i="5"/>
  <c r="AE131" i="5"/>
  <c r="L147" i="1" s="1"/>
  <c r="AH552" i="5"/>
  <c r="S121" i="5"/>
  <c r="L40" i="5"/>
  <c r="C602" i="5"/>
  <c r="G602" i="5"/>
  <c r="D520" i="5"/>
  <c r="P75" i="5"/>
  <c r="G82" i="1" s="1"/>
  <c r="N22" i="5"/>
  <c r="P449" i="5"/>
  <c r="G509" i="1" s="1"/>
  <c r="AK281" i="5"/>
  <c r="N316" i="1" s="1"/>
  <c r="M353" i="5"/>
  <c r="M253" i="5"/>
  <c r="AH69" i="5"/>
  <c r="AF15" i="5"/>
  <c r="AA34" i="5"/>
  <c r="AK360" i="5"/>
  <c r="W151" i="5"/>
  <c r="Y118" i="5"/>
  <c r="P463" i="5"/>
  <c r="AK239" i="5"/>
  <c r="AH95" i="5"/>
  <c r="M101" i="1" s="1"/>
  <c r="AF41" i="5"/>
  <c r="L22" i="5"/>
  <c r="X418" i="5"/>
  <c r="C204" i="5"/>
  <c r="G204" i="5"/>
  <c r="S232" i="5"/>
  <c r="AA11" i="5"/>
  <c r="AA25" i="5"/>
  <c r="S575" i="5"/>
  <c r="H645" i="1" s="1"/>
  <c r="S123" i="5"/>
  <c r="AD33" i="5"/>
  <c r="M92" i="5"/>
  <c r="F99" i="1" s="1"/>
  <c r="K39" i="5"/>
  <c r="N16" i="5"/>
  <c r="P72" i="5"/>
  <c r="S88" i="5"/>
  <c r="Q34" i="5"/>
  <c r="Y661" i="5"/>
  <c r="J745" i="1" s="1"/>
  <c r="S445" i="5"/>
  <c r="H500" i="1" s="1"/>
  <c r="J446" i="5"/>
  <c r="L27" i="5"/>
  <c r="J443" i="5"/>
  <c r="X311" i="5"/>
  <c r="U37" i="5"/>
  <c r="P492" i="5"/>
  <c r="G557" i="1" s="1"/>
  <c r="AJ16" i="5"/>
  <c r="AH548" i="5"/>
  <c r="V416" i="5"/>
  <c r="D357" i="5"/>
  <c r="I33" i="5"/>
  <c r="F37" i="5"/>
  <c r="D91" i="5"/>
  <c r="H88" i="3" s="1"/>
  <c r="M288" i="5"/>
  <c r="F337" i="1" s="1"/>
  <c r="P278" i="5"/>
  <c r="N311" i="5"/>
  <c r="L38" i="5"/>
  <c r="AK416" i="5"/>
  <c r="N441" i="1" s="1"/>
  <c r="D75" i="5"/>
  <c r="H73" i="3" s="1"/>
  <c r="F22" i="5"/>
  <c r="AK143" i="5"/>
  <c r="N152" i="1" s="1"/>
  <c r="AG36" i="5"/>
  <c r="P458" i="5"/>
  <c r="S512" i="5"/>
  <c r="H567" i="1" s="1"/>
  <c r="I39" i="5"/>
  <c r="AC18" i="5"/>
  <c r="AE73" i="5"/>
  <c r="C87" i="5"/>
  <c r="G87" i="5"/>
  <c r="E33" i="5"/>
  <c r="AK306" i="5"/>
  <c r="S198" i="5"/>
  <c r="D562" i="5"/>
  <c r="H500" i="3" s="1"/>
  <c r="X27" i="5"/>
  <c r="AK254" i="5"/>
  <c r="AB66" i="5"/>
  <c r="K72" i="1" s="1"/>
  <c r="Z12" i="5"/>
  <c r="AK509" i="5"/>
  <c r="G145" i="5"/>
  <c r="C145" i="5"/>
  <c r="G295" i="5"/>
  <c r="C295" i="5"/>
  <c r="AD41" i="5"/>
  <c r="D202" i="5"/>
  <c r="H183" i="3" s="1"/>
  <c r="Y494" i="5"/>
  <c r="V501" i="5"/>
  <c r="P415" i="5"/>
  <c r="G463" i="1" s="1"/>
  <c r="AB292" i="5"/>
  <c r="J365" i="5"/>
  <c r="Q33" i="5"/>
  <c r="S87" i="5"/>
  <c r="G415" i="5"/>
  <c r="D463" i="1" s="1"/>
  <c r="C415" i="5"/>
  <c r="V398" i="5"/>
  <c r="I448" i="1" s="1"/>
  <c r="I9" i="5"/>
  <c r="I97" i="5"/>
  <c r="C126" i="5"/>
  <c r="G126" i="5"/>
  <c r="D138" i="1" s="1"/>
  <c r="P403" i="5"/>
  <c r="AH74" i="5"/>
  <c r="M80" i="1" s="1"/>
  <c r="AF20" i="5"/>
  <c r="P82" i="5"/>
  <c r="N21" i="5"/>
  <c r="D390" i="5"/>
  <c r="M297" i="5"/>
  <c r="P412" i="5"/>
  <c r="D559" i="5"/>
  <c r="AK181" i="5"/>
  <c r="J246" i="5"/>
  <c r="S130" i="5"/>
  <c r="H161" i="1" s="1"/>
  <c r="S356" i="5"/>
  <c r="H372" i="1" s="1"/>
  <c r="S668" i="5"/>
  <c r="Y509" i="5"/>
  <c r="J582" i="1" s="1"/>
  <c r="M142" i="5"/>
  <c r="D176" i="5"/>
  <c r="H158" i="3" s="1"/>
  <c r="AH306" i="5"/>
  <c r="D460" i="5"/>
  <c r="AB416" i="5"/>
  <c r="K441" i="1" s="1"/>
  <c r="V546" i="5"/>
  <c r="I618" i="1" s="1"/>
  <c r="P467" i="5"/>
  <c r="AB353" i="5"/>
  <c r="K386" i="1" s="1"/>
  <c r="G121" i="5"/>
  <c r="C121" i="5"/>
  <c r="AB295" i="5"/>
  <c r="K333" i="1" s="1"/>
  <c r="V148" i="5"/>
  <c r="I160" i="1" s="1"/>
  <c r="AJ23" i="5"/>
  <c r="Y278" i="5"/>
  <c r="W311" i="5"/>
  <c r="AB258" i="5"/>
  <c r="K269" i="1" s="1"/>
  <c r="AB347" i="5"/>
  <c r="J187" i="5"/>
  <c r="D393" i="5"/>
  <c r="U35" i="5"/>
  <c r="M300" i="5"/>
  <c r="V254" i="5"/>
  <c r="I275" i="1" s="1"/>
  <c r="AK627" i="5"/>
  <c r="AJ34" i="5"/>
  <c r="AK73" i="5"/>
  <c r="AI18" i="5"/>
  <c r="AF21" i="5"/>
  <c r="AH82" i="5"/>
  <c r="S226" i="5"/>
  <c r="Q259" i="5"/>
  <c r="D504" i="5"/>
  <c r="D288" i="5"/>
  <c r="D67" i="5"/>
  <c r="H64" i="3" s="1"/>
  <c r="F13" i="5"/>
  <c r="V440" i="5"/>
  <c r="I496" i="1" s="1"/>
  <c r="P339" i="5"/>
  <c r="V600" i="5"/>
  <c r="I678" i="1" s="1"/>
  <c r="AK659" i="5"/>
  <c r="Y308" i="5"/>
  <c r="J342" i="1" s="1"/>
  <c r="AH409" i="5"/>
  <c r="P469" i="5"/>
  <c r="AH398" i="5"/>
  <c r="AB446" i="5"/>
  <c r="K502" i="1" s="1"/>
  <c r="X97" i="5"/>
  <c r="X9" i="5"/>
  <c r="M232" i="5"/>
  <c r="F260" i="1" s="1"/>
  <c r="D126" i="5"/>
  <c r="Z28" i="5"/>
  <c r="AB84" i="5"/>
  <c r="AB337" i="5"/>
  <c r="K375" i="1" s="1"/>
  <c r="J550" i="5"/>
  <c r="S449" i="5"/>
  <c r="Y455" i="5"/>
  <c r="V279" i="5"/>
  <c r="I313" i="1" s="1"/>
  <c r="AE303" i="5"/>
  <c r="L332" i="1" s="1"/>
  <c r="AE666" i="5"/>
  <c r="E151" i="5"/>
  <c r="E154" i="5" s="1"/>
  <c r="C118" i="5"/>
  <c r="G118" i="5"/>
  <c r="AE612" i="5"/>
  <c r="Y621" i="5"/>
  <c r="AE658" i="5"/>
  <c r="D501" i="5"/>
  <c r="C664" i="5"/>
  <c r="G664" i="5"/>
  <c r="AE194" i="5"/>
  <c r="AE655" i="5"/>
  <c r="M546" i="5"/>
  <c r="S149" i="5"/>
  <c r="AA15" i="5"/>
  <c r="Y176" i="5"/>
  <c r="J193" i="1" s="1"/>
  <c r="S660" i="5"/>
  <c r="Y299" i="5"/>
  <c r="G625" i="5"/>
  <c r="C625" i="5"/>
  <c r="AA17" i="5"/>
  <c r="Y135" i="5"/>
  <c r="J147" i="1" s="1"/>
  <c r="AE150" i="5"/>
  <c r="L145" i="1" s="1"/>
  <c r="O38" i="5"/>
  <c r="K36" i="5"/>
  <c r="M89" i="5"/>
  <c r="P309" i="5"/>
  <c r="G330" i="1" s="1"/>
  <c r="D280" i="5"/>
  <c r="AF37" i="5"/>
  <c r="AH91" i="5"/>
  <c r="M97" i="1" s="1"/>
  <c r="V406" i="5"/>
  <c r="I460" i="1" s="1"/>
  <c r="V556" i="5"/>
  <c r="I626" i="1" s="1"/>
  <c r="H38" i="5"/>
  <c r="J94" i="5"/>
  <c r="U24" i="5"/>
  <c r="V290" i="5"/>
  <c r="H205" i="5"/>
  <c r="J172" i="5"/>
  <c r="J92" i="5"/>
  <c r="E99" i="1" s="1"/>
  <c r="H39" i="5"/>
  <c r="AK658" i="5"/>
  <c r="D355" i="5"/>
  <c r="AE333" i="5"/>
  <c r="AC366" i="5"/>
  <c r="AC369" i="5" s="1"/>
  <c r="P600" i="5"/>
  <c r="G678" i="1" s="1"/>
  <c r="AG16" i="5"/>
  <c r="AE295" i="5"/>
  <c r="I22" i="5"/>
  <c r="AH551" i="5"/>
  <c r="V176" i="5"/>
  <c r="I193" i="1" s="1"/>
  <c r="AA27" i="5"/>
  <c r="J510" i="5"/>
  <c r="S95" i="5"/>
  <c r="H101" i="1" s="1"/>
  <c r="Q41" i="5"/>
  <c r="J66" i="5"/>
  <c r="E72" i="1" s="1"/>
  <c r="H12" i="5"/>
  <c r="J12" i="5" s="1"/>
  <c r="V393" i="5"/>
  <c r="J518" i="5"/>
  <c r="M334" i="5"/>
  <c r="F373" i="1" s="1"/>
  <c r="AJ151" i="5"/>
  <c r="X11" i="5"/>
  <c r="M228" i="5"/>
  <c r="Y133" i="5"/>
  <c r="J142" i="1" s="1"/>
  <c r="J454" i="5"/>
  <c r="AE398" i="5"/>
  <c r="V282" i="5"/>
  <c r="I315" i="1" s="1"/>
  <c r="V669" i="5"/>
  <c r="I743" i="1" s="1"/>
  <c r="V494" i="5"/>
  <c r="I559" i="1" s="1"/>
  <c r="AE622" i="5"/>
  <c r="L677" i="1" s="1"/>
  <c r="V175" i="5"/>
  <c r="AJ22" i="5"/>
  <c r="M618" i="5"/>
  <c r="I26" i="5"/>
  <c r="V358" i="5"/>
  <c r="AE604" i="5"/>
  <c r="AK356" i="5"/>
  <c r="N372" i="1" s="1"/>
  <c r="J290" i="5"/>
  <c r="V188" i="5"/>
  <c r="V132" i="5"/>
  <c r="P564" i="5"/>
  <c r="G626" i="1" s="1"/>
  <c r="AJ11" i="5"/>
  <c r="S456" i="5"/>
  <c r="H518" i="1" s="1"/>
  <c r="AH194" i="5"/>
  <c r="Z686" i="5"/>
  <c r="AB653" i="5"/>
  <c r="V520" i="5"/>
  <c r="I31" i="5"/>
  <c r="AE628" i="5"/>
  <c r="L707" i="1" s="1"/>
  <c r="S661" i="5"/>
  <c r="AK228" i="5"/>
  <c r="G406" i="5"/>
  <c r="C406" i="5"/>
  <c r="N33" i="5"/>
  <c r="P87" i="5"/>
  <c r="AH131" i="5"/>
  <c r="AH565" i="5"/>
  <c r="U14" i="5"/>
  <c r="M135" i="5"/>
  <c r="AE302" i="5"/>
  <c r="L326" i="1" s="1"/>
  <c r="P362" i="5"/>
  <c r="Y181" i="5"/>
  <c r="M667" i="5"/>
  <c r="F39" i="5"/>
  <c r="D92" i="5"/>
  <c r="H90" i="3" s="1"/>
  <c r="I11" i="5"/>
  <c r="V228" i="5"/>
  <c r="I252" i="1" s="1"/>
  <c r="C136" i="5"/>
  <c r="G136" i="5"/>
  <c r="S187" i="5"/>
  <c r="S176" i="5"/>
  <c r="H193" i="1" s="1"/>
  <c r="D363" i="5"/>
  <c r="H323" i="3" s="1"/>
  <c r="M404" i="5"/>
  <c r="X26" i="5"/>
  <c r="X19" i="5"/>
  <c r="M513" i="5"/>
  <c r="F568" i="1" s="1"/>
  <c r="AE625" i="5"/>
  <c r="C445" i="5"/>
  <c r="G445" i="5"/>
  <c r="T16" i="5"/>
  <c r="V72" i="5"/>
  <c r="Y128" i="5"/>
  <c r="Y508" i="5"/>
  <c r="M143" i="5"/>
  <c r="F152" i="1" s="1"/>
  <c r="S335" i="5"/>
  <c r="H374" i="1" s="1"/>
  <c r="M410" i="5"/>
  <c r="AE439" i="5"/>
  <c r="L495" i="1" s="1"/>
  <c r="AH285" i="5"/>
  <c r="AF29" i="5"/>
  <c r="AH80" i="5"/>
  <c r="J184" i="5"/>
  <c r="E221" i="1" s="1"/>
  <c r="AB67" i="5"/>
  <c r="K73" i="1" s="1"/>
  <c r="Z13" i="5"/>
  <c r="D442" i="5"/>
  <c r="H391" i="3" s="1"/>
  <c r="N205" i="5"/>
  <c r="P172" i="5"/>
  <c r="Y290" i="5"/>
  <c r="D305" i="5"/>
  <c r="C605" i="5"/>
  <c r="G605" i="5"/>
  <c r="AK608" i="5"/>
  <c r="AK665" i="5"/>
  <c r="N748" i="1" s="1"/>
  <c r="AA18" i="5"/>
  <c r="H33" i="5"/>
  <c r="J87" i="5"/>
  <c r="AE620" i="5"/>
  <c r="M136" i="5"/>
  <c r="Y230" i="5"/>
  <c r="J254" i="1" s="1"/>
  <c r="M240" i="5"/>
  <c r="D299" i="5"/>
  <c r="H274" i="3" s="1"/>
  <c r="AF17" i="5"/>
  <c r="AH71" i="5"/>
  <c r="M77" i="1" s="1"/>
  <c r="AE201" i="5"/>
  <c r="D676" i="5"/>
  <c r="S343" i="5"/>
  <c r="H397" i="1" s="1"/>
  <c r="G196" i="5"/>
  <c r="C196" i="5"/>
  <c r="AB457" i="5"/>
  <c r="AE226" i="5"/>
  <c r="AC259" i="5"/>
  <c r="I36" i="5"/>
  <c r="AE239" i="5"/>
  <c r="L268" i="1" s="1"/>
  <c r="M495" i="5"/>
  <c r="F558" i="1" s="1"/>
  <c r="AJ33" i="5"/>
  <c r="Y196" i="5"/>
  <c r="Y248" i="5"/>
  <c r="J263" i="1" s="1"/>
  <c r="AK404" i="5"/>
  <c r="S242" i="5"/>
  <c r="Y185" i="5"/>
  <c r="Y512" i="5"/>
  <c r="J581" i="1" s="1"/>
  <c r="AD14" i="5"/>
  <c r="AK140" i="5"/>
  <c r="S201" i="5"/>
  <c r="X35" i="5"/>
  <c r="AK300" i="5"/>
  <c r="M239" i="5"/>
  <c r="F268" i="1" s="1"/>
  <c r="S188" i="5"/>
  <c r="Y231" i="5"/>
  <c r="AK203" i="5"/>
  <c r="M199" i="5"/>
  <c r="AE200" i="5"/>
  <c r="U151" i="5"/>
  <c r="M386" i="5"/>
  <c r="F434" i="1" s="1"/>
  <c r="AK227" i="5"/>
  <c r="M610" i="5"/>
  <c r="F693" i="1" s="1"/>
  <c r="O97" i="5"/>
  <c r="O9" i="5"/>
  <c r="K17" i="5"/>
  <c r="M71" i="5"/>
  <c r="F77" i="1" s="1"/>
  <c r="W39" i="5"/>
  <c r="Y92" i="5"/>
  <c r="J99" i="1" s="1"/>
  <c r="AH142" i="5"/>
  <c r="AH125" i="5"/>
  <c r="V397" i="5"/>
  <c r="H13" i="5"/>
  <c r="J67" i="5"/>
  <c r="E73" i="1" s="1"/>
  <c r="C285" i="5"/>
  <c r="G285" i="5"/>
  <c r="C199" i="5"/>
  <c r="G199" i="5"/>
  <c r="I40" i="5"/>
  <c r="C177" i="5"/>
  <c r="G177" i="5"/>
  <c r="AH229" i="5"/>
  <c r="Y240" i="5"/>
  <c r="J261" i="1" s="1"/>
  <c r="Y188" i="5"/>
  <c r="J197" i="1" s="1"/>
  <c r="AK246" i="5"/>
  <c r="P448" i="5"/>
  <c r="G520" i="1" s="1"/>
  <c r="D575" i="5"/>
  <c r="H510" i="3" s="1"/>
  <c r="M88" i="5"/>
  <c r="K34" i="5"/>
  <c r="H24" i="5"/>
  <c r="J79" i="5"/>
  <c r="AE573" i="5"/>
  <c r="P401" i="5"/>
  <c r="G440" i="1" s="1"/>
  <c r="Y242" i="5"/>
  <c r="J258" i="1" s="1"/>
  <c r="J683" i="5"/>
  <c r="E767" i="1" s="1"/>
  <c r="AE92" i="5"/>
  <c r="L99" i="1" s="1"/>
  <c r="AC39" i="5"/>
  <c r="S183" i="5"/>
  <c r="M289" i="5"/>
  <c r="F329" i="1" s="1"/>
  <c r="Y124" i="5"/>
  <c r="AK77" i="5"/>
  <c r="N83" i="1" s="1"/>
  <c r="AI23" i="5"/>
  <c r="G607" i="5"/>
  <c r="C607" i="5"/>
  <c r="AK552" i="5"/>
  <c r="N621" i="1" s="1"/>
  <c r="G292" i="5"/>
  <c r="C292" i="5"/>
  <c r="Y604" i="5"/>
  <c r="AK565" i="5"/>
  <c r="M608" i="5"/>
  <c r="AA37" i="5"/>
  <c r="AK67" i="5"/>
  <c r="N73" i="1" s="1"/>
  <c r="AI13" i="5"/>
  <c r="AJ30" i="5"/>
  <c r="AE232" i="5"/>
  <c r="Y627" i="5"/>
  <c r="Y258" i="5"/>
  <c r="J269" i="1" s="1"/>
  <c r="G608" i="5"/>
  <c r="C608" i="5"/>
  <c r="S189" i="5"/>
  <c r="AE234" i="5"/>
  <c r="G661" i="5"/>
  <c r="C661" i="5"/>
  <c r="O37" i="5"/>
  <c r="G571" i="5"/>
  <c r="D633" i="1" s="1"/>
  <c r="C571" i="5"/>
  <c r="C233" i="5"/>
  <c r="G233" i="5"/>
  <c r="Y520" i="5"/>
  <c r="M293" i="5"/>
  <c r="F324" i="1" s="1"/>
  <c r="AF14" i="5"/>
  <c r="AH68" i="5"/>
  <c r="M74" i="1" s="1"/>
  <c r="L10" i="5"/>
  <c r="AK682" i="5"/>
  <c r="S339" i="5"/>
  <c r="AF33" i="5"/>
  <c r="AH87" i="5"/>
  <c r="G182" i="5"/>
  <c r="C182" i="5"/>
  <c r="S669" i="5"/>
  <c r="H743" i="1" s="1"/>
  <c r="H14" i="5"/>
  <c r="J68" i="5"/>
  <c r="E74" i="1" s="1"/>
  <c r="S128" i="5"/>
  <c r="S662" i="5"/>
  <c r="H742" i="1" s="1"/>
  <c r="J71" i="5"/>
  <c r="E77" i="1" s="1"/>
  <c r="H17" i="5"/>
  <c r="AK606" i="5"/>
  <c r="N685" i="1" s="1"/>
  <c r="G619" i="5"/>
  <c r="C619" i="5"/>
  <c r="Y179" i="5"/>
  <c r="J196" i="1" s="1"/>
  <c r="AK388" i="5"/>
  <c r="N437" i="1" s="1"/>
  <c r="Y681" i="5"/>
  <c r="S143" i="5"/>
  <c r="S457" i="5"/>
  <c r="S666" i="5"/>
  <c r="AD23" i="5"/>
  <c r="Y191" i="5"/>
  <c r="J201" i="1" s="1"/>
  <c r="AE257" i="5"/>
  <c r="AG259" i="5"/>
  <c r="AE296" i="5"/>
  <c r="L338" i="1" s="1"/>
  <c r="C173" i="5"/>
  <c r="G173" i="5"/>
  <c r="Y671" i="5"/>
  <c r="J762" i="1" s="1"/>
  <c r="S617" i="5"/>
  <c r="M617" i="5"/>
  <c r="G601" i="5"/>
  <c r="C601" i="5"/>
  <c r="AE183" i="5"/>
  <c r="L205" i="1" s="1"/>
  <c r="O26" i="5"/>
  <c r="AK310" i="5"/>
  <c r="C668" i="5"/>
  <c r="G668" i="5"/>
  <c r="AA38" i="5"/>
  <c r="S600" i="5"/>
  <c r="H678" i="1" s="1"/>
  <c r="C132" i="5"/>
  <c r="G132" i="5"/>
  <c r="O14" i="5"/>
  <c r="O20" i="5"/>
  <c r="M558" i="5"/>
  <c r="G621" i="5"/>
  <c r="C621" i="5"/>
  <c r="AA40" i="5"/>
  <c r="AD26" i="5"/>
  <c r="AD32" i="5"/>
  <c r="X15" i="5"/>
  <c r="Y194" i="5"/>
  <c r="P349" i="5"/>
  <c r="G380" i="1" s="1"/>
  <c r="V659" i="5"/>
  <c r="I746" i="1" s="1"/>
  <c r="AE139" i="5"/>
  <c r="L157" i="1" s="1"/>
  <c r="D458" i="5"/>
  <c r="G174" i="5"/>
  <c r="C174" i="5"/>
  <c r="AE244" i="5"/>
  <c r="AK610" i="5"/>
  <c r="N693" i="1" s="1"/>
  <c r="AA21" i="5"/>
  <c r="AE118" i="5"/>
  <c r="AC151" i="5"/>
  <c r="T28" i="5"/>
  <c r="V84" i="5"/>
  <c r="X37" i="5"/>
  <c r="S655" i="5"/>
  <c r="H739" i="1" s="1"/>
  <c r="O10" i="5"/>
  <c r="AK247" i="5"/>
  <c r="N278" i="1" s="1"/>
  <c r="G235" i="5"/>
  <c r="D256" i="1" s="1"/>
  <c r="C235" i="5"/>
  <c r="Y136" i="5"/>
  <c r="J156" i="1" s="1"/>
  <c r="AG205" i="5"/>
  <c r="G657" i="5"/>
  <c r="D740" i="1" s="1"/>
  <c r="C657" i="5"/>
  <c r="AK150" i="5"/>
  <c r="N145" i="1" s="1"/>
  <c r="M562" i="5"/>
  <c r="F635" i="1" s="1"/>
  <c r="AK124" i="5"/>
  <c r="S139" i="5"/>
  <c r="J75" i="5"/>
  <c r="E82" i="1" s="1"/>
  <c r="H22" i="5"/>
  <c r="J22" i="5" s="1"/>
  <c r="Y306" i="5"/>
  <c r="Y664" i="5"/>
  <c r="AK675" i="5"/>
  <c r="N753" i="1" s="1"/>
  <c r="AE203" i="5"/>
  <c r="AE663" i="5"/>
  <c r="L763" i="1" s="1"/>
  <c r="S577" i="5"/>
  <c r="S616" i="5"/>
  <c r="AE605" i="5"/>
  <c r="S175" i="5"/>
  <c r="AK146" i="5"/>
  <c r="Y522" i="5"/>
  <c r="J572" i="1" s="1"/>
  <c r="M310" i="5"/>
  <c r="S307" i="5"/>
  <c r="AE197" i="5"/>
  <c r="AE129" i="5"/>
  <c r="L141" i="1" s="1"/>
  <c r="M624" i="5"/>
  <c r="G138" i="5"/>
  <c r="C138" i="5"/>
  <c r="S250" i="5"/>
  <c r="Y620" i="5"/>
  <c r="J694" i="1" s="1"/>
  <c r="M204" i="5"/>
  <c r="M140" i="5"/>
  <c r="AA205" i="5"/>
  <c r="AA35" i="5"/>
  <c r="M631" i="5"/>
  <c r="C343" i="5"/>
  <c r="G343" i="5"/>
  <c r="C359" i="5"/>
  <c r="G359" i="5"/>
  <c r="AD40" i="5"/>
  <c r="Y79" i="5"/>
  <c r="W24" i="5"/>
  <c r="W15" i="5"/>
  <c r="Y69" i="5"/>
  <c r="C572" i="5"/>
  <c r="G572" i="5"/>
  <c r="C628" i="5"/>
  <c r="G628" i="5"/>
  <c r="S227" i="5"/>
  <c r="D551" i="5"/>
  <c r="S255" i="5"/>
  <c r="Y243" i="5"/>
  <c r="J273" i="1" s="1"/>
  <c r="G137" i="5"/>
  <c r="C137" i="5"/>
  <c r="E259" i="5"/>
  <c r="C226" i="5"/>
  <c r="G226" i="5"/>
  <c r="AI20" i="5"/>
  <c r="AK74" i="5"/>
  <c r="N80" i="1" s="1"/>
  <c r="AD21" i="5"/>
  <c r="W26" i="5"/>
  <c r="Y83" i="5"/>
  <c r="AK82" i="5"/>
  <c r="AI21" i="5"/>
  <c r="M626" i="5"/>
  <c r="J81" i="5"/>
  <c r="H32" i="5"/>
  <c r="M184" i="5"/>
  <c r="AA28" i="5"/>
  <c r="M416" i="5"/>
  <c r="AK75" i="5"/>
  <c r="N82" i="1" s="1"/>
  <c r="AI22" i="5"/>
  <c r="G618" i="5"/>
  <c r="C618" i="5"/>
  <c r="M84" i="5"/>
  <c r="K28" i="5"/>
  <c r="S658" i="5"/>
  <c r="AK76" i="5"/>
  <c r="N87" i="1" s="1"/>
  <c r="AI27" i="5"/>
  <c r="M673" i="5"/>
  <c r="AD9" i="5"/>
  <c r="AD97" i="5"/>
  <c r="AI37" i="5"/>
  <c r="AK91" i="5"/>
  <c r="N97" i="1" s="1"/>
  <c r="W12" i="5"/>
  <c r="Y66" i="5"/>
  <c r="J72" i="1" s="1"/>
  <c r="Y81" i="5"/>
  <c r="W32" i="5"/>
  <c r="Y74" i="5"/>
  <c r="J80" i="1" s="1"/>
  <c r="W20" i="5"/>
  <c r="K13" i="5"/>
  <c r="M67" i="5"/>
  <c r="F73" i="1" s="1"/>
  <c r="W21" i="5"/>
  <c r="Y82" i="5"/>
  <c r="AD13" i="5"/>
  <c r="O33" i="5"/>
  <c r="G186" i="5"/>
  <c r="C186" i="5"/>
  <c r="S670" i="5"/>
  <c r="H755" i="1" s="1"/>
  <c r="O16" i="5"/>
  <c r="AD28" i="5"/>
  <c r="AD12" i="5"/>
  <c r="G458" i="5"/>
  <c r="C458" i="5"/>
  <c r="K32" i="5"/>
  <c r="M81" i="5"/>
  <c r="AK63" i="5"/>
  <c r="AI9" i="5"/>
  <c r="AI97" i="5"/>
  <c r="W10" i="5"/>
  <c r="Y64" i="5"/>
  <c r="J70" i="1" s="1"/>
  <c r="AI10" i="5"/>
  <c r="AK64" i="5"/>
  <c r="N70" i="1" s="1"/>
  <c r="O35" i="5"/>
  <c r="I259" i="5"/>
  <c r="M85" i="5"/>
  <c r="K30" i="5"/>
  <c r="Y68" i="5"/>
  <c r="J74" i="1" s="1"/>
  <c r="W14" i="5"/>
  <c r="O31" i="5"/>
  <c r="AA22" i="5"/>
  <c r="M87" i="5"/>
  <c r="K33" i="5"/>
  <c r="O205" i="5"/>
  <c r="M242" i="5"/>
  <c r="S362" i="5"/>
  <c r="AK65" i="5"/>
  <c r="N71" i="1" s="1"/>
  <c r="AI11" i="5"/>
  <c r="M83" i="5"/>
  <c r="K26" i="5"/>
  <c r="K40" i="5"/>
  <c r="M93" i="5"/>
  <c r="M91" i="5"/>
  <c r="F97" i="1" s="1"/>
  <c r="K37" i="5"/>
  <c r="AD16" i="5"/>
  <c r="AD19" i="5"/>
  <c r="Y70" i="5"/>
  <c r="W19" i="5"/>
  <c r="W34" i="5"/>
  <c r="Y88" i="5"/>
  <c r="AD39" i="5"/>
  <c r="H471" i="5"/>
  <c r="J438" i="5"/>
  <c r="I632" i="5"/>
  <c r="Z632" i="5"/>
  <c r="Z635" i="5" s="1"/>
  <c r="AB599" i="5"/>
  <c r="Y440" i="5"/>
  <c r="V561" i="5"/>
  <c r="V387" i="5"/>
  <c r="G576" i="5"/>
  <c r="D640" i="1" s="1"/>
  <c r="C576" i="5"/>
  <c r="S504" i="5"/>
  <c r="H570" i="1" s="1"/>
  <c r="D660" i="5"/>
  <c r="H578" i="3" s="1"/>
  <c r="AE76" i="5"/>
  <c r="L87" i="1" s="1"/>
  <c r="AC27" i="5"/>
  <c r="D87" i="5"/>
  <c r="F33" i="5"/>
  <c r="V550" i="5"/>
  <c r="D142" i="5"/>
  <c r="V297" i="5"/>
  <c r="P95" i="5"/>
  <c r="G101" i="1" s="1"/>
  <c r="N41" i="5"/>
  <c r="G673" i="5"/>
  <c r="C673" i="5"/>
  <c r="S546" i="5"/>
  <c r="H618" i="1" s="1"/>
  <c r="L686" i="5"/>
  <c r="C545" i="5"/>
  <c r="G545" i="5"/>
  <c r="D615" i="1" s="1"/>
  <c r="E578" i="5"/>
  <c r="AB402" i="5"/>
  <c r="G557" i="5"/>
  <c r="C557" i="5"/>
  <c r="C305" i="5"/>
  <c r="G305" i="5"/>
  <c r="V410" i="5"/>
  <c r="C552" i="5"/>
  <c r="G552" i="5"/>
  <c r="C510" i="5"/>
  <c r="G510" i="5"/>
  <c r="D550" i="5"/>
  <c r="H509" i="3" s="1"/>
  <c r="F29" i="5"/>
  <c r="D80" i="5"/>
  <c r="S565" i="5"/>
  <c r="AF366" i="5"/>
  <c r="AH333" i="5"/>
  <c r="Y573" i="5"/>
  <c r="J639" i="1" s="1"/>
  <c r="G514" i="5"/>
  <c r="C514" i="5"/>
  <c r="M677" i="5"/>
  <c r="U524" i="5"/>
  <c r="W418" i="5"/>
  <c r="Y385" i="5"/>
  <c r="AE443" i="5"/>
  <c r="D124" i="5"/>
  <c r="H116" i="3" s="1"/>
  <c r="M465" i="5"/>
  <c r="F520" i="1" s="1"/>
  <c r="D191" i="5"/>
  <c r="M576" i="5"/>
  <c r="F640" i="1" s="1"/>
  <c r="Y503" i="5"/>
  <c r="J586" i="1" s="1"/>
  <c r="I366" i="5"/>
  <c r="D186" i="5"/>
  <c r="H174" i="3" s="1"/>
  <c r="V574" i="5"/>
  <c r="M468" i="5"/>
  <c r="F523" i="1" s="1"/>
  <c r="D250" i="5"/>
  <c r="G401" i="5"/>
  <c r="C401" i="5"/>
  <c r="D254" i="5"/>
  <c r="AK357" i="5"/>
  <c r="N387" i="1" s="1"/>
  <c r="AE503" i="5"/>
  <c r="L586" i="1" s="1"/>
  <c r="P438" i="5"/>
  <c r="N471" i="5"/>
  <c r="AK459" i="5"/>
  <c r="N521" i="1" s="1"/>
  <c r="G494" i="5"/>
  <c r="C494" i="5"/>
  <c r="D506" i="5"/>
  <c r="H446" i="3" s="1"/>
  <c r="J547" i="5"/>
  <c r="E617" i="1" s="1"/>
  <c r="W686" i="5"/>
  <c r="W689" i="5" s="1"/>
  <c r="Y653" i="5"/>
  <c r="AH601" i="5"/>
  <c r="M679" i="1" s="1"/>
  <c r="G360" i="5"/>
  <c r="C360" i="5"/>
  <c r="D197" i="5"/>
  <c r="AK496" i="5"/>
  <c r="M571" i="5"/>
  <c r="F633" i="1" s="1"/>
  <c r="AH656" i="5"/>
  <c r="D396" i="5"/>
  <c r="O578" i="5"/>
  <c r="J551" i="5"/>
  <c r="E621" i="1" s="1"/>
  <c r="M363" i="5"/>
  <c r="F401" i="1" s="1"/>
  <c r="M678" i="5"/>
  <c r="V451" i="5"/>
  <c r="I506" i="1" s="1"/>
  <c r="AK653" i="5"/>
  <c r="N736" i="1" s="1"/>
  <c r="AI686" i="5"/>
  <c r="G414" i="5"/>
  <c r="D462" i="1" s="1"/>
  <c r="C414" i="5"/>
  <c r="M402" i="5"/>
  <c r="F450" i="1" s="1"/>
  <c r="X524" i="5"/>
  <c r="J656" i="5"/>
  <c r="G336" i="5"/>
  <c r="D376" i="1" s="1"/>
  <c r="C336" i="5"/>
  <c r="M399" i="5"/>
  <c r="F454" i="1" s="1"/>
  <c r="D392" i="5"/>
  <c r="AB548" i="5"/>
  <c r="D338" i="5"/>
  <c r="D182" i="5"/>
  <c r="S550" i="5"/>
  <c r="AK679" i="5"/>
  <c r="N24" i="5"/>
  <c r="P79" i="5"/>
  <c r="AB350" i="5"/>
  <c r="K390" i="1" s="1"/>
  <c r="AH344" i="5"/>
  <c r="M383" i="1" s="1"/>
  <c r="AE78" i="5"/>
  <c r="AC25" i="5"/>
  <c r="D119" i="5"/>
  <c r="D624" i="5"/>
  <c r="AE75" i="5"/>
  <c r="L82" i="1" s="1"/>
  <c r="AC22" i="5"/>
  <c r="AE355" i="5"/>
  <c r="J413" i="5"/>
  <c r="E457" i="1" s="1"/>
  <c r="U40" i="5"/>
  <c r="G93" i="5"/>
  <c r="C93" i="5"/>
  <c r="E40" i="5"/>
  <c r="R524" i="5"/>
  <c r="P385" i="5"/>
  <c r="N418" i="5"/>
  <c r="D451" i="5"/>
  <c r="C666" i="5"/>
  <c r="G666" i="5"/>
  <c r="D239" i="5"/>
  <c r="D173" i="5"/>
  <c r="J601" i="5"/>
  <c r="E679" i="1" s="1"/>
  <c r="AH564" i="5"/>
  <c r="AK446" i="5"/>
  <c r="N502" i="1" s="1"/>
  <c r="V565" i="5"/>
  <c r="I629" i="1" s="1"/>
  <c r="D136" i="5"/>
  <c r="P552" i="5"/>
  <c r="D180" i="5"/>
  <c r="V388" i="5"/>
  <c r="I437" i="1" s="1"/>
  <c r="G397" i="5"/>
  <c r="C397" i="5"/>
  <c r="G342" i="5"/>
  <c r="C342" i="5"/>
  <c r="AK464" i="5"/>
  <c r="N512" i="1" s="1"/>
  <c r="Y353" i="5"/>
  <c r="G671" i="5"/>
  <c r="D762" i="1" s="1"/>
  <c r="C671" i="5"/>
  <c r="Y402" i="5"/>
  <c r="G66" i="5"/>
  <c r="D72" i="1" s="1"/>
  <c r="C66" i="5"/>
  <c r="E12" i="5"/>
  <c r="X41" i="5"/>
  <c r="AB444" i="5"/>
  <c r="S440" i="5"/>
  <c r="S684" i="5"/>
  <c r="D448" i="5"/>
  <c r="H414" i="3" s="1"/>
  <c r="AK573" i="5"/>
  <c r="D571" i="5"/>
  <c r="H498" i="3" s="1"/>
  <c r="S509" i="5"/>
  <c r="G522" i="5"/>
  <c r="C522" i="5"/>
  <c r="AK304" i="5"/>
  <c r="M561" i="5"/>
  <c r="F623" i="1" s="1"/>
  <c r="AG24" i="5"/>
  <c r="P363" i="5"/>
  <c r="G401" i="1" s="1"/>
  <c r="D84" i="5"/>
  <c r="F28" i="5"/>
  <c r="AH278" i="5"/>
  <c r="AF311" i="5"/>
  <c r="D291" i="5"/>
  <c r="H262" i="3" s="1"/>
  <c r="Y447" i="5"/>
  <c r="AK342" i="5"/>
  <c r="C555" i="5"/>
  <c r="G555" i="5"/>
  <c r="D642" i="1" s="1"/>
  <c r="Y358" i="5"/>
  <c r="J571" i="5"/>
  <c r="E633" i="1" s="1"/>
  <c r="D466" i="5"/>
  <c r="H413" i="3" s="1"/>
  <c r="P653" i="5"/>
  <c r="N686" i="5"/>
  <c r="AH550" i="5"/>
  <c r="M644" i="1" s="1"/>
  <c r="T311" i="5"/>
  <c r="T314" i="5" s="1"/>
  <c r="V278" i="5"/>
  <c r="AC24" i="5"/>
  <c r="AE79" i="5"/>
  <c r="L84" i="1" s="1"/>
  <c r="S119" i="5"/>
  <c r="S341" i="5"/>
  <c r="Y465" i="5"/>
  <c r="AE502" i="5"/>
  <c r="L573" i="1" s="1"/>
  <c r="C398" i="5"/>
  <c r="G398" i="5"/>
  <c r="G505" i="5"/>
  <c r="C505" i="5"/>
  <c r="AG97" i="5"/>
  <c r="AG9" i="5"/>
  <c r="L41" i="5"/>
  <c r="T35" i="5"/>
  <c r="V35" i="5" s="1"/>
  <c r="V90" i="5"/>
  <c r="AK122" i="5"/>
  <c r="N134" i="1" s="1"/>
  <c r="G243" i="5"/>
  <c r="C243" i="5"/>
  <c r="AK197" i="5"/>
  <c r="V452" i="5"/>
  <c r="AJ36" i="5"/>
  <c r="S298" i="5"/>
  <c r="U28" i="5"/>
  <c r="AB92" i="5"/>
  <c r="K99" i="1" s="1"/>
  <c r="Z39" i="5"/>
  <c r="S65" i="5"/>
  <c r="H71" i="1" s="1"/>
  <c r="Q11" i="5"/>
  <c r="J404" i="5"/>
  <c r="AK391" i="5"/>
  <c r="AK563" i="5"/>
  <c r="N641" i="1" s="1"/>
  <c r="AH361" i="5"/>
  <c r="M396" i="1" s="1"/>
  <c r="S519" i="5"/>
  <c r="H578" i="1" s="1"/>
  <c r="Y344" i="5"/>
  <c r="J388" i="1" s="1"/>
  <c r="D457" i="5"/>
  <c r="M341" i="5"/>
  <c r="F381" i="1" s="1"/>
  <c r="D249" i="5"/>
  <c r="H201" i="3" s="1"/>
  <c r="S415" i="5"/>
  <c r="H463" i="1" s="1"/>
  <c r="J674" i="5"/>
  <c r="E755" i="1" s="1"/>
  <c r="D670" i="5"/>
  <c r="H591" i="3" s="1"/>
  <c r="V677" i="5"/>
  <c r="AE548" i="5"/>
  <c r="L620" i="1" s="1"/>
  <c r="P505" i="5"/>
  <c r="G568" i="1" s="1"/>
  <c r="D244" i="5"/>
  <c r="Q24" i="5"/>
  <c r="S79" i="5"/>
  <c r="R259" i="5"/>
  <c r="U366" i="5"/>
  <c r="D242" i="5"/>
  <c r="H207" i="3" s="1"/>
  <c r="I10" i="5"/>
  <c r="R11" i="5"/>
  <c r="AB456" i="5"/>
  <c r="G386" i="5"/>
  <c r="D434" i="1" s="1"/>
  <c r="C386" i="5"/>
  <c r="G407" i="5"/>
  <c r="D447" i="1" s="1"/>
  <c r="C407" i="5"/>
  <c r="D64" i="5"/>
  <c r="H61" i="3" s="1"/>
  <c r="F10" i="5"/>
  <c r="AK492" i="5"/>
  <c r="N557" i="1" s="1"/>
  <c r="AB288" i="5"/>
  <c r="K337" i="1" s="1"/>
  <c r="C519" i="5"/>
  <c r="G519" i="5"/>
  <c r="C389" i="5"/>
  <c r="G389" i="5"/>
  <c r="D435" i="1" s="1"/>
  <c r="P302" i="5"/>
  <c r="G326" i="1" s="1"/>
  <c r="AE361" i="5"/>
  <c r="AB294" i="5"/>
  <c r="K319" i="1" s="1"/>
  <c r="AJ27" i="5"/>
  <c r="AB570" i="5"/>
  <c r="C278" i="5"/>
  <c r="G278" i="5"/>
  <c r="E311" i="5"/>
  <c r="AH518" i="5"/>
  <c r="D492" i="5"/>
  <c r="M466" i="5"/>
  <c r="F519" i="1" s="1"/>
  <c r="S394" i="5"/>
  <c r="M456" i="5"/>
  <c r="AB361" i="5"/>
  <c r="C76" i="5"/>
  <c r="E27" i="5"/>
  <c r="G76" i="5"/>
  <c r="D87" i="1" s="1"/>
  <c r="G120" i="5"/>
  <c r="D132" i="1" s="1"/>
  <c r="C120" i="5"/>
  <c r="S91" i="5"/>
  <c r="H97" i="1" s="1"/>
  <c r="Q37" i="5"/>
  <c r="S37" i="5" s="1"/>
  <c r="AH469" i="5"/>
  <c r="L259" i="5"/>
  <c r="S349" i="5"/>
  <c r="AG20" i="5"/>
  <c r="AG31" i="5"/>
  <c r="M257" i="5"/>
  <c r="AB411" i="5"/>
  <c r="K453" i="1" s="1"/>
  <c r="AJ15" i="5"/>
  <c r="Z471" i="5"/>
  <c r="AB438" i="5"/>
  <c r="AH77" i="5"/>
  <c r="M83" i="1" s="1"/>
  <c r="AF23" i="5"/>
  <c r="Y670" i="5"/>
  <c r="J755" i="1" s="1"/>
  <c r="S296" i="5"/>
  <c r="Y356" i="5"/>
  <c r="J372" i="1" s="1"/>
  <c r="D257" i="5"/>
  <c r="H212" i="3" s="1"/>
  <c r="P656" i="5"/>
  <c r="G741" i="1" s="1"/>
  <c r="AH553" i="5"/>
  <c r="S554" i="5"/>
  <c r="AH677" i="5"/>
  <c r="M758" i="1" s="1"/>
  <c r="AH678" i="5"/>
  <c r="M759" i="1" s="1"/>
  <c r="AB406" i="5"/>
  <c r="K460" i="1" s="1"/>
  <c r="M452" i="5"/>
  <c r="AH465" i="5"/>
  <c r="AH492" i="5"/>
  <c r="Y469" i="5"/>
  <c r="Y655" i="5"/>
  <c r="J739" i="1" s="1"/>
  <c r="AE336" i="5"/>
  <c r="Y392" i="5"/>
  <c r="AH411" i="5"/>
  <c r="D510" i="5"/>
  <c r="H445" i="3" s="1"/>
  <c r="E22" i="5"/>
  <c r="C75" i="5"/>
  <c r="G75" i="5"/>
  <c r="D82" i="1" s="1"/>
  <c r="D127" i="5"/>
  <c r="H113" i="3" s="1"/>
  <c r="J226" i="5"/>
  <c r="H259" i="5"/>
  <c r="J390" i="5"/>
  <c r="E461" i="1" s="1"/>
  <c r="V291" i="5"/>
  <c r="U27" i="5"/>
  <c r="AK523" i="5"/>
  <c r="N576" i="1" s="1"/>
  <c r="S355" i="5"/>
  <c r="J457" i="5"/>
  <c r="AB568" i="5"/>
  <c r="K616" i="1" s="1"/>
  <c r="AK414" i="5"/>
  <c r="P461" i="5"/>
  <c r="G494" i="1" s="1"/>
  <c r="J336" i="5"/>
  <c r="S365" i="5"/>
  <c r="H391" i="1" s="1"/>
  <c r="D143" i="5"/>
  <c r="P451" i="5"/>
  <c r="AB95" i="5"/>
  <c r="K101" i="1" s="1"/>
  <c r="Z41" i="5"/>
  <c r="M336" i="5"/>
  <c r="AK297" i="5"/>
  <c r="V558" i="5"/>
  <c r="AC418" i="5"/>
  <c r="AE385" i="5"/>
  <c r="AH555" i="5"/>
  <c r="M642" i="1" s="1"/>
  <c r="F21" i="5"/>
  <c r="D82" i="5"/>
  <c r="AB465" i="5"/>
  <c r="K516" i="1" s="1"/>
  <c r="Y280" i="5"/>
  <c r="AB458" i="5"/>
  <c r="Y450" i="5"/>
  <c r="AB363" i="5"/>
  <c r="K401" i="1" s="1"/>
  <c r="S407" i="5"/>
  <c r="S397" i="5"/>
  <c r="X40" i="5"/>
  <c r="V364" i="5"/>
  <c r="V577" i="5"/>
  <c r="Y609" i="5"/>
  <c r="M467" i="5"/>
  <c r="V672" i="5"/>
  <c r="I747" i="1" s="1"/>
  <c r="T578" i="5"/>
  <c r="V545" i="5"/>
  <c r="I615" i="1" s="1"/>
  <c r="S350" i="5"/>
  <c r="D498" i="5"/>
  <c r="H440" i="3" s="1"/>
  <c r="AH387" i="5"/>
  <c r="M436" i="1" s="1"/>
  <c r="H41" i="5"/>
  <c r="J95" i="5"/>
  <c r="E101" i="1" s="1"/>
  <c r="AJ17" i="5"/>
  <c r="AE173" i="5"/>
  <c r="P569" i="5"/>
  <c r="V304" i="5"/>
  <c r="I331" i="1" s="1"/>
  <c r="G175" i="5"/>
  <c r="C175" i="5"/>
  <c r="D401" i="5"/>
  <c r="H348" i="3" s="1"/>
  <c r="C88" i="5"/>
  <c r="G88" i="5"/>
  <c r="E34" i="5"/>
  <c r="AK198" i="5"/>
  <c r="J392" i="5"/>
  <c r="S626" i="5"/>
  <c r="AH303" i="5"/>
  <c r="M332" i="1" s="1"/>
  <c r="C452" i="5"/>
  <c r="G452" i="5"/>
  <c r="P342" i="5"/>
  <c r="V439" i="5"/>
  <c r="I495" i="1" s="1"/>
  <c r="S622" i="5"/>
  <c r="AG17" i="5"/>
  <c r="AB339" i="5"/>
  <c r="K377" i="1" s="1"/>
  <c r="Q29" i="5"/>
  <c r="S80" i="5"/>
  <c r="S145" i="5"/>
  <c r="AE72" i="5"/>
  <c r="AC16" i="5"/>
  <c r="AE16" i="5" s="1"/>
  <c r="U15" i="5"/>
  <c r="AH681" i="5"/>
  <c r="G180" i="5"/>
  <c r="C180" i="5"/>
  <c r="V444" i="5"/>
  <c r="P85" i="5"/>
  <c r="N30" i="5"/>
  <c r="AK193" i="5"/>
  <c r="N206" i="1" s="1"/>
  <c r="Y657" i="5"/>
  <c r="J740" i="1" s="1"/>
  <c r="P71" i="5"/>
  <c r="G77" i="1" s="1"/>
  <c r="N17" i="5"/>
  <c r="Y665" i="5"/>
  <c r="N37" i="5"/>
  <c r="P91" i="5"/>
  <c r="G97" i="1" s="1"/>
  <c r="D309" i="5"/>
  <c r="D410" i="5"/>
  <c r="Y172" i="5"/>
  <c r="W205" i="5"/>
  <c r="S148" i="5"/>
  <c r="H160" i="1" s="1"/>
  <c r="AB631" i="5"/>
  <c r="K698" i="1" s="1"/>
  <c r="AB549" i="5"/>
  <c r="K619" i="1" s="1"/>
  <c r="L24" i="5"/>
  <c r="AK613" i="5"/>
  <c r="AK413" i="5"/>
  <c r="N457" i="1" s="1"/>
  <c r="V81" i="5"/>
  <c r="T32" i="5"/>
  <c r="E25" i="5"/>
  <c r="G78" i="5"/>
  <c r="C78" i="5"/>
  <c r="C346" i="5"/>
  <c r="G346" i="5"/>
  <c r="M685" i="5"/>
  <c r="G355" i="5"/>
  <c r="C355" i="5"/>
  <c r="AB403" i="5"/>
  <c r="S342" i="5"/>
  <c r="U12" i="5"/>
  <c r="Q21" i="5"/>
  <c r="S82" i="5"/>
  <c r="AJ39" i="5"/>
  <c r="E38" i="5"/>
  <c r="C94" i="5"/>
  <c r="G94" i="5"/>
  <c r="M237" i="5"/>
  <c r="Y345" i="5"/>
  <c r="AB390" i="5"/>
  <c r="K461" i="1" s="1"/>
  <c r="AD151" i="5"/>
  <c r="P400" i="5"/>
  <c r="AK284" i="5"/>
  <c r="P443" i="5"/>
  <c r="S120" i="5"/>
  <c r="H132" i="1" s="1"/>
  <c r="U25" i="5"/>
  <c r="S292" i="5"/>
  <c r="AE255" i="5"/>
  <c r="AK137" i="5"/>
  <c r="V493" i="5"/>
  <c r="I556" i="1" s="1"/>
  <c r="M671" i="5"/>
  <c r="F762" i="1" s="1"/>
  <c r="D231" i="5"/>
  <c r="V675" i="5"/>
  <c r="I16" i="5"/>
  <c r="D256" i="5"/>
  <c r="H228" i="3" s="1"/>
  <c r="V306" i="5"/>
  <c r="V137" i="5"/>
  <c r="AI17" i="5"/>
  <c r="AK71" i="5"/>
  <c r="N77" i="1" s="1"/>
  <c r="AK148" i="5"/>
  <c r="N160" i="1" s="1"/>
  <c r="C447" i="5"/>
  <c r="G447" i="5"/>
  <c r="J624" i="5"/>
  <c r="V82" i="5"/>
  <c r="T21" i="5"/>
  <c r="AH286" i="5"/>
  <c r="M320" i="1" s="1"/>
  <c r="V562" i="5"/>
  <c r="I635" i="1" s="1"/>
  <c r="S203" i="5"/>
  <c r="D336" i="5"/>
  <c r="AK204" i="5"/>
  <c r="N210" i="1" s="1"/>
  <c r="AK549" i="5"/>
  <c r="N619" i="1" s="1"/>
  <c r="G281" i="5"/>
  <c r="C281" i="5"/>
  <c r="AD259" i="5"/>
  <c r="G363" i="5"/>
  <c r="D401" i="1" s="1"/>
  <c r="C363" i="5"/>
  <c r="AF151" i="5"/>
  <c r="AH118" i="5"/>
  <c r="AB442" i="5"/>
  <c r="K497" i="1" s="1"/>
  <c r="V194" i="5"/>
  <c r="V414" i="5"/>
  <c r="G412" i="5"/>
  <c r="C412" i="5"/>
  <c r="J546" i="5"/>
  <c r="U36" i="5"/>
  <c r="AJ10" i="5"/>
  <c r="J70" i="5"/>
  <c r="H19" i="5"/>
  <c r="AK173" i="5"/>
  <c r="D133" i="5"/>
  <c r="H119" i="3" s="1"/>
  <c r="S572" i="5"/>
  <c r="H638" i="1" s="1"/>
  <c r="U259" i="5"/>
  <c r="AI311" i="5"/>
  <c r="AK278" i="5"/>
  <c r="V386" i="5"/>
  <c r="J503" i="5"/>
  <c r="AE227" i="5"/>
  <c r="P546" i="5"/>
  <c r="G618" i="1" s="1"/>
  <c r="U97" i="5"/>
  <c r="U9" i="5"/>
  <c r="L17" i="5"/>
  <c r="V462" i="5"/>
  <c r="AG15" i="5"/>
  <c r="I20" i="5"/>
  <c r="AH75" i="5"/>
  <c r="M82" i="1" s="1"/>
  <c r="AF22" i="5"/>
  <c r="AK202" i="5"/>
  <c r="N220" i="1" s="1"/>
  <c r="AE184" i="5"/>
  <c r="J64" i="5"/>
  <c r="E70" i="1" s="1"/>
  <c r="H10" i="5"/>
  <c r="P440" i="5"/>
  <c r="AB89" i="5"/>
  <c r="Z36" i="5"/>
  <c r="AB69" i="5"/>
  <c r="Z15" i="5"/>
  <c r="T41" i="5"/>
  <c r="V95" i="5"/>
  <c r="I101" i="1" s="1"/>
  <c r="AB85" i="5"/>
  <c r="Z30" i="5"/>
  <c r="G134" i="5"/>
  <c r="C134" i="5"/>
  <c r="AH353" i="5"/>
  <c r="M386" i="1" s="1"/>
  <c r="Y184" i="5"/>
  <c r="L23" i="5"/>
  <c r="D453" i="5"/>
  <c r="M229" i="5"/>
  <c r="M496" i="5"/>
  <c r="F585" i="1" s="1"/>
  <c r="AE454" i="5"/>
  <c r="AH625" i="5"/>
  <c r="M690" i="1" s="1"/>
  <c r="J574" i="5"/>
  <c r="E647" i="1" s="1"/>
  <c r="D438" i="5"/>
  <c r="F471" i="5"/>
  <c r="J396" i="5"/>
  <c r="E449" i="1" s="1"/>
  <c r="AK405" i="5"/>
  <c r="AK294" i="5"/>
  <c r="V307" i="5"/>
  <c r="P335" i="5"/>
  <c r="G374" i="1" s="1"/>
  <c r="D413" i="5"/>
  <c r="H365" i="3" s="1"/>
  <c r="F11" i="5"/>
  <c r="D65" i="5"/>
  <c r="H62" i="3" s="1"/>
  <c r="P289" i="5"/>
  <c r="G322" i="1" s="1"/>
  <c r="Y303" i="5"/>
  <c r="D495" i="5"/>
  <c r="H438" i="3" s="1"/>
  <c r="G231" i="5"/>
  <c r="C231" i="5"/>
  <c r="D240" i="5"/>
  <c r="C192" i="5"/>
  <c r="G192" i="5"/>
  <c r="M70" i="5"/>
  <c r="K19" i="5"/>
  <c r="X39" i="5"/>
  <c r="D310" i="5"/>
  <c r="T11" i="5"/>
  <c r="V65" i="5"/>
  <c r="I71" i="1" s="1"/>
  <c r="AB555" i="5"/>
  <c r="K642" i="1" s="1"/>
  <c r="S142" i="5"/>
  <c r="V199" i="5"/>
  <c r="M630" i="5"/>
  <c r="C147" i="5"/>
  <c r="G147" i="5"/>
  <c r="AK660" i="5"/>
  <c r="AK628" i="5"/>
  <c r="AE251" i="5"/>
  <c r="S604" i="5"/>
  <c r="W259" i="5"/>
  <c r="Y226" i="5"/>
  <c r="S251" i="5"/>
  <c r="W40" i="5"/>
  <c r="Y93" i="5"/>
  <c r="V286" i="5"/>
  <c r="AH495" i="5"/>
  <c r="M558" i="1" s="1"/>
  <c r="I18" i="5"/>
  <c r="AG32" i="5"/>
  <c r="J364" i="5"/>
  <c r="AK343" i="5"/>
  <c r="D243" i="5"/>
  <c r="H215" i="3" s="1"/>
  <c r="J564" i="5"/>
  <c r="AJ311" i="5"/>
  <c r="D511" i="5"/>
  <c r="H448" i="3" s="1"/>
  <c r="AB574" i="5"/>
  <c r="K647" i="1" s="1"/>
  <c r="G247" i="5"/>
  <c r="C247" i="5"/>
  <c r="V294" i="5"/>
  <c r="AE653" i="5"/>
  <c r="AC686" i="5"/>
  <c r="AK680" i="5"/>
  <c r="N761" i="1" s="1"/>
  <c r="Y119" i="5"/>
  <c r="J130" i="1" s="1"/>
  <c r="Y386" i="5"/>
  <c r="AH511" i="5"/>
  <c r="M569" i="1" s="1"/>
  <c r="P74" i="5"/>
  <c r="G80" i="1" s="1"/>
  <c r="N20" i="5"/>
  <c r="AB470" i="5"/>
  <c r="AH385" i="5"/>
  <c r="AF418" i="5"/>
  <c r="AE148" i="5"/>
  <c r="L160" i="1" s="1"/>
  <c r="P396" i="5"/>
  <c r="J522" i="5"/>
  <c r="AG40" i="5"/>
  <c r="AE231" i="5"/>
  <c r="Y204" i="5"/>
  <c r="D251" i="5"/>
  <c r="AK303" i="5"/>
  <c r="R13" i="5"/>
  <c r="C72" i="5"/>
  <c r="G72" i="5"/>
  <c r="E16" i="5"/>
  <c r="C80" i="5"/>
  <c r="E29" i="5"/>
  <c r="G80" i="5"/>
  <c r="P287" i="5"/>
  <c r="J676" i="5"/>
  <c r="AH150" i="5"/>
  <c r="M145" i="1" s="1"/>
  <c r="U21" i="5"/>
  <c r="AK188" i="5"/>
  <c r="G142" i="5"/>
  <c r="D150" i="1" s="1"/>
  <c r="C142" i="5"/>
  <c r="V80" i="5"/>
  <c r="T29" i="5"/>
  <c r="E23" i="5"/>
  <c r="G77" i="5"/>
  <c r="D83" i="1" s="1"/>
  <c r="C77" i="5"/>
  <c r="AG27" i="5"/>
  <c r="AH463" i="5"/>
  <c r="I37" i="5"/>
  <c r="G294" i="5"/>
  <c r="C294" i="5"/>
  <c r="AE249" i="5"/>
  <c r="L251" i="1" s="1"/>
  <c r="I29" i="5"/>
  <c r="P307" i="5"/>
  <c r="AE186" i="5"/>
  <c r="H524" i="5"/>
  <c r="J491" i="5"/>
  <c r="E554" i="1" s="1"/>
  <c r="D408" i="5"/>
  <c r="AK354" i="5"/>
  <c r="N399" i="1" s="1"/>
  <c r="AH575" i="5"/>
  <c r="M645" i="1" s="1"/>
  <c r="AK229" i="5"/>
  <c r="N255" i="1" s="1"/>
  <c r="AK296" i="5"/>
  <c r="AK287" i="5"/>
  <c r="Y556" i="5"/>
  <c r="AB233" i="5"/>
  <c r="D284" i="5"/>
  <c r="H256" i="3" s="1"/>
  <c r="AJ28" i="5"/>
  <c r="T34" i="5"/>
  <c r="V88" i="5"/>
  <c r="S257" i="5"/>
  <c r="AB121" i="5"/>
  <c r="J306" i="5"/>
  <c r="E336" i="1" s="1"/>
  <c r="AB287" i="5"/>
  <c r="K318" i="1" s="1"/>
  <c r="Y241" i="5"/>
  <c r="Z9" i="5"/>
  <c r="AB63" i="5"/>
  <c r="Z97" i="5"/>
  <c r="S283" i="5"/>
  <c r="P561" i="5"/>
  <c r="M683" i="5"/>
  <c r="F767" i="1" s="1"/>
  <c r="P279" i="5"/>
  <c r="G313" i="1" s="1"/>
  <c r="AF38" i="5"/>
  <c r="AH94" i="5"/>
  <c r="J653" i="5"/>
  <c r="H686" i="5"/>
  <c r="AJ31" i="5"/>
  <c r="F524" i="5"/>
  <c r="D491" i="5"/>
  <c r="AK235" i="5"/>
  <c r="Y203" i="5"/>
  <c r="C298" i="5"/>
  <c r="G298" i="5"/>
  <c r="G460" i="5"/>
  <c r="C460" i="5"/>
  <c r="T40" i="5"/>
  <c r="V40" i="5" s="1"/>
  <c r="V93" i="5"/>
  <c r="AE621" i="5"/>
  <c r="Y302" i="5"/>
  <c r="AJ12" i="5"/>
  <c r="AK670" i="5"/>
  <c r="V63" i="5"/>
  <c r="T9" i="5"/>
  <c r="T97" i="5"/>
  <c r="M234" i="5"/>
  <c r="F259" i="1" s="1"/>
  <c r="S400" i="5"/>
  <c r="P76" i="5"/>
  <c r="G87" i="1" s="1"/>
  <c r="N27" i="5"/>
  <c r="P301" i="5"/>
  <c r="G332" i="1" s="1"/>
  <c r="P499" i="5"/>
  <c r="G563" i="1" s="1"/>
  <c r="AJ14" i="5"/>
  <c r="AK134" i="5"/>
  <c r="N137" i="1" s="1"/>
  <c r="P468" i="5"/>
  <c r="G523" i="1" s="1"/>
  <c r="P294" i="5"/>
  <c r="G319" i="1" s="1"/>
  <c r="U38" i="5"/>
  <c r="AH494" i="5"/>
  <c r="AC34" i="5"/>
  <c r="AE88" i="5"/>
  <c r="L94" i="1" s="1"/>
  <c r="P340" i="5"/>
  <c r="U20" i="5"/>
  <c r="D512" i="5"/>
  <c r="AE189" i="5"/>
  <c r="J389" i="5"/>
  <c r="E435" i="1" s="1"/>
  <c r="AJ9" i="5"/>
  <c r="AJ97" i="5"/>
  <c r="H35" i="5"/>
  <c r="J90" i="5"/>
  <c r="AE670" i="5"/>
  <c r="L755" i="1" s="1"/>
  <c r="AB550" i="5"/>
  <c r="G67" i="5"/>
  <c r="D73" i="1" s="1"/>
  <c r="C67" i="5"/>
  <c r="E13" i="5"/>
  <c r="D364" i="5"/>
  <c r="AE664" i="5"/>
  <c r="M119" i="5"/>
  <c r="F130" i="1" s="1"/>
  <c r="T20" i="5"/>
  <c r="V20" i="5" s="1"/>
  <c r="V74" i="5"/>
  <c r="I80" i="1" s="1"/>
  <c r="AE191" i="5"/>
  <c r="L201" i="1" s="1"/>
  <c r="S240" i="5"/>
  <c r="G293" i="5"/>
  <c r="C293" i="5"/>
  <c r="J516" i="5"/>
  <c r="L12" i="5"/>
  <c r="AK617" i="5"/>
  <c r="N704" i="1" s="1"/>
  <c r="AE613" i="5"/>
  <c r="P602" i="5"/>
  <c r="AH680" i="5"/>
  <c r="AF39" i="5"/>
  <c r="AH92" i="5"/>
  <c r="M99" i="1" s="1"/>
  <c r="M612" i="5"/>
  <c r="P466" i="5"/>
  <c r="G519" i="1" s="1"/>
  <c r="S138" i="5"/>
  <c r="X28" i="5"/>
  <c r="AK257" i="5"/>
  <c r="N265" i="1" s="1"/>
  <c r="C569" i="5"/>
  <c r="G569" i="5"/>
  <c r="D632" i="1" s="1"/>
  <c r="Y173" i="5"/>
  <c r="J190" i="1" s="1"/>
  <c r="Y177" i="5"/>
  <c r="Y516" i="5"/>
  <c r="M146" i="5"/>
  <c r="F153" i="1" s="1"/>
  <c r="C197" i="5"/>
  <c r="G197" i="5"/>
  <c r="AE178" i="5"/>
  <c r="C172" i="5"/>
  <c r="G172" i="5"/>
  <c r="E205" i="5"/>
  <c r="AE237" i="5"/>
  <c r="H23" i="5"/>
  <c r="J77" i="5"/>
  <c r="E83" i="1" s="1"/>
  <c r="AK238" i="5"/>
  <c r="AK200" i="5"/>
  <c r="C193" i="5"/>
  <c r="G193" i="5"/>
  <c r="AE626" i="5"/>
  <c r="C630" i="5"/>
  <c r="G630" i="5"/>
  <c r="G659" i="5"/>
  <c r="C659" i="5"/>
  <c r="C663" i="5"/>
  <c r="G663" i="5"/>
  <c r="M129" i="5"/>
  <c r="F146" i="1" s="1"/>
  <c r="C617" i="5"/>
  <c r="G617" i="5"/>
  <c r="D704" i="1" s="1"/>
  <c r="K97" i="5"/>
  <c r="M63" i="5"/>
  <c r="K9" i="5"/>
  <c r="N19" i="5"/>
  <c r="P70" i="5"/>
  <c r="AB454" i="5"/>
  <c r="K501" i="1" s="1"/>
  <c r="AK349" i="5"/>
  <c r="N380" i="1" s="1"/>
  <c r="S304" i="5"/>
  <c r="G89" i="5"/>
  <c r="E36" i="5"/>
  <c r="C89" i="5"/>
  <c r="L26" i="5"/>
  <c r="S144" i="5"/>
  <c r="S606" i="5"/>
  <c r="AK545" i="5"/>
  <c r="N615" i="1" s="1"/>
  <c r="AI578" i="5"/>
  <c r="AK671" i="5"/>
  <c r="N762" i="1" s="1"/>
  <c r="X36" i="5"/>
  <c r="AE668" i="5"/>
  <c r="S301" i="5"/>
  <c r="H312" i="1" s="1"/>
  <c r="J198" i="5"/>
  <c r="E211" i="1" s="1"/>
  <c r="AK136" i="5"/>
  <c r="N156" i="1" s="1"/>
  <c r="AK630" i="5"/>
  <c r="N701" i="1" s="1"/>
  <c r="AK298" i="5"/>
  <c r="Y192" i="5"/>
  <c r="AE196" i="5"/>
  <c r="AK561" i="5"/>
  <c r="D657" i="5"/>
  <c r="H576" i="3" s="1"/>
  <c r="AE230" i="5"/>
  <c r="L254" i="1" s="1"/>
  <c r="AK295" i="5"/>
  <c r="S454" i="5"/>
  <c r="AE179" i="5"/>
  <c r="L196" i="1" s="1"/>
  <c r="AK178" i="5"/>
  <c r="J65" i="5"/>
  <c r="E71" i="1" s="1"/>
  <c r="H11" i="5"/>
  <c r="AK180" i="5"/>
  <c r="N198" i="1" s="1"/>
  <c r="G573" i="5"/>
  <c r="D639" i="1" s="1"/>
  <c r="C573" i="5"/>
  <c r="AE240" i="5"/>
  <c r="S197" i="5"/>
  <c r="D289" i="5"/>
  <c r="AK289" i="5"/>
  <c r="N329" i="1" s="1"/>
  <c r="S628" i="5"/>
  <c r="M621" i="5"/>
  <c r="AK618" i="5"/>
  <c r="G128" i="5"/>
  <c r="C128" i="5"/>
  <c r="AK548" i="5"/>
  <c r="S602" i="5"/>
  <c r="G237" i="5"/>
  <c r="C237" i="5"/>
  <c r="S614" i="5"/>
  <c r="M672" i="5"/>
  <c r="AK564" i="5"/>
  <c r="M620" i="5"/>
  <c r="P305" i="5"/>
  <c r="J416" i="5"/>
  <c r="V69" i="5"/>
  <c r="T15" i="5"/>
  <c r="X259" i="5"/>
  <c r="X16" i="5"/>
  <c r="Y189" i="5"/>
  <c r="J63" i="5"/>
  <c r="H9" i="5"/>
  <c r="H97" i="5"/>
  <c r="C629" i="5"/>
  <c r="G629" i="5"/>
  <c r="D706" i="1" s="1"/>
  <c r="D518" i="5"/>
  <c r="W31" i="5"/>
  <c r="Y86" i="5"/>
  <c r="J91" i="1" s="1"/>
  <c r="M605" i="5"/>
  <c r="F684" i="1" s="1"/>
  <c r="AE175" i="5"/>
  <c r="L194" i="1" s="1"/>
  <c r="AE623" i="5"/>
  <c r="AE185" i="5"/>
  <c r="S238" i="5"/>
  <c r="H281" i="1" s="1"/>
  <c r="AA32" i="5"/>
  <c r="Y253" i="5"/>
  <c r="H26" i="5"/>
  <c r="J83" i="5"/>
  <c r="E86" i="1" s="1"/>
  <c r="Y202" i="5"/>
  <c r="J220" i="1" s="1"/>
  <c r="M196" i="5"/>
  <c r="D298" i="5"/>
  <c r="S179" i="5"/>
  <c r="M202" i="5"/>
  <c r="F220" i="1" s="1"/>
  <c r="C667" i="5"/>
  <c r="G667" i="5"/>
  <c r="Y122" i="5"/>
  <c r="J134" i="1" s="1"/>
  <c r="D405" i="5"/>
  <c r="AE618" i="5"/>
  <c r="AK249" i="5"/>
  <c r="G139" i="5"/>
  <c r="C139" i="5"/>
  <c r="AF25" i="5"/>
  <c r="AH78" i="5"/>
  <c r="M85" i="1" s="1"/>
  <c r="AE250" i="5"/>
  <c r="S621" i="5"/>
  <c r="C230" i="5"/>
  <c r="G230" i="5"/>
  <c r="D254" i="1" s="1"/>
  <c r="S244" i="5"/>
  <c r="AE133" i="5"/>
  <c r="G658" i="5"/>
  <c r="C658" i="5"/>
  <c r="D385" i="5"/>
  <c r="F418" i="5"/>
  <c r="S310" i="5"/>
  <c r="C606" i="5"/>
  <c r="G606" i="5"/>
  <c r="D685" i="1" s="1"/>
  <c r="S629" i="5"/>
  <c r="H706" i="1" s="1"/>
  <c r="AA24" i="5"/>
  <c r="AD17" i="5"/>
  <c r="Y90" i="5"/>
  <c r="W35" i="5"/>
  <c r="AD15" i="5"/>
  <c r="L14" i="5"/>
  <c r="AE233" i="5"/>
  <c r="L257" i="1" s="1"/>
  <c r="S258" i="5"/>
  <c r="AG41" i="5"/>
  <c r="AI205" i="5"/>
  <c r="AK172" i="5"/>
  <c r="AE174" i="5"/>
  <c r="L192" i="1" s="1"/>
  <c r="P441" i="5"/>
  <c r="AG10" i="5"/>
  <c r="S228" i="5"/>
  <c r="D655" i="5"/>
  <c r="J143" i="5"/>
  <c r="J139" i="5"/>
  <c r="E157" i="1" s="1"/>
  <c r="AK195" i="5"/>
  <c r="N191" i="1" s="1"/>
  <c r="AH76" i="5"/>
  <c r="M87" i="1" s="1"/>
  <c r="AF27" i="5"/>
  <c r="AH27" i="5" s="1"/>
  <c r="AK258" i="5"/>
  <c r="L18" i="5"/>
  <c r="L151" i="5"/>
  <c r="M607" i="5"/>
  <c r="S185" i="5"/>
  <c r="H207" i="1" s="1"/>
  <c r="AK406" i="5"/>
  <c r="Y148" i="5"/>
  <c r="J160" i="1" s="1"/>
  <c r="M147" i="5"/>
  <c r="AK393" i="5"/>
  <c r="N443" i="1" s="1"/>
  <c r="AK389" i="5"/>
  <c r="N435" i="1" s="1"/>
  <c r="Y608" i="5"/>
  <c r="J682" i="1" s="1"/>
  <c r="M150" i="5"/>
  <c r="F145" i="1" s="1"/>
  <c r="O41" i="5"/>
  <c r="O418" i="5"/>
  <c r="M565" i="5"/>
  <c r="S293" i="5"/>
  <c r="S460" i="5"/>
  <c r="AK251" i="5"/>
  <c r="S605" i="5"/>
  <c r="AE142" i="5"/>
  <c r="L150" i="1" s="1"/>
  <c r="M188" i="5"/>
  <c r="V70" i="5"/>
  <c r="T19" i="5"/>
  <c r="Y605" i="5"/>
  <c r="M183" i="5"/>
  <c r="C200" i="5"/>
  <c r="G200" i="5"/>
  <c r="O151" i="5"/>
  <c r="C257" i="5"/>
  <c r="G257" i="5"/>
  <c r="S140" i="5"/>
  <c r="M250" i="5"/>
  <c r="Y518" i="5"/>
  <c r="J579" i="1" s="1"/>
  <c r="M139" i="5"/>
  <c r="C149" i="5"/>
  <c r="G149" i="5"/>
  <c r="M192" i="5"/>
  <c r="S671" i="5"/>
  <c r="H762" i="1" s="1"/>
  <c r="AK69" i="5"/>
  <c r="AI15" i="5"/>
  <c r="W37" i="5"/>
  <c r="Y91" i="5"/>
  <c r="J97" i="1" s="1"/>
  <c r="C227" i="5"/>
  <c r="G227" i="5"/>
  <c r="O34" i="5"/>
  <c r="AK621" i="5"/>
  <c r="C202" i="5"/>
  <c r="G202" i="5"/>
  <c r="D220" i="1" s="1"/>
  <c r="AA259" i="5"/>
  <c r="M550" i="5"/>
  <c r="K418" i="5"/>
  <c r="K421" i="5" s="1"/>
  <c r="M385" i="5"/>
  <c r="S246" i="5"/>
  <c r="Y610" i="5"/>
  <c r="M256" i="5"/>
  <c r="F282" i="1" s="1"/>
  <c r="C288" i="5"/>
  <c r="G288" i="5"/>
  <c r="D337" i="1" s="1"/>
  <c r="AA19" i="5"/>
  <c r="AD10" i="5"/>
  <c r="O28" i="5"/>
  <c r="AA9" i="5"/>
  <c r="AA97" i="5"/>
  <c r="AI12" i="5"/>
  <c r="AK66" i="5"/>
  <c r="N72" i="1" s="1"/>
  <c r="AD35" i="5"/>
  <c r="AD18" i="5"/>
  <c r="M393" i="5"/>
  <c r="W18" i="5"/>
  <c r="Y73" i="5"/>
  <c r="S180" i="5"/>
  <c r="G190" i="5"/>
  <c r="C190" i="5"/>
  <c r="AE199" i="5"/>
  <c r="L213" i="1" s="1"/>
  <c r="C620" i="5"/>
  <c r="G620" i="5"/>
  <c r="G449" i="5"/>
  <c r="C449" i="5"/>
  <c r="S607" i="5"/>
  <c r="AA41" i="5"/>
  <c r="I205" i="5"/>
  <c r="C249" i="5"/>
  <c r="G249" i="5"/>
  <c r="S125" i="5"/>
  <c r="K18" i="5"/>
  <c r="M73" i="5"/>
  <c r="S619" i="5"/>
  <c r="G244" i="5"/>
  <c r="C244" i="5"/>
  <c r="O15" i="5"/>
  <c r="Y65" i="5"/>
  <c r="J71" i="1" s="1"/>
  <c r="W11" i="5"/>
  <c r="W25" i="5"/>
  <c r="Y78" i="5"/>
  <c r="M80" i="5"/>
  <c r="K29" i="5"/>
  <c r="AK80" i="5"/>
  <c r="AI29" i="5"/>
  <c r="AI30" i="5"/>
  <c r="AK30" i="5" s="1"/>
  <c r="AK85" i="5"/>
  <c r="G623" i="5"/>
  <c r="C623" i="5"/>
  <c r="S664" i="5"/>
  <c r="G609" i="5"/>
  <c r="C609" i="5"/>
  <c r="C463" i="5"/>
  <c r="G463" i="5"/>
  <c r="S137" i="5"/>
  <c r="O11" i="5"/>
  <c r="G614" i="5"/>
  <c r="C614" i="5"/>
  <c r="K10" i="5"/>
  <c r="M64" i="5"/>
  <c r="F70" i="1" s="1"/>
  <c r="AD24" i="5"/>
  <c r="K14" i="5"/>
  <c r="M68" i="5"/>
  <c r="F74" i="1" s="1"/>
  <c r="AK88" i="5"/>
  <c r="AI34" i="5"/>
  <c r="G653" i="5"/>
  <c r="E686" i="5"/>
  <c r="E689" i="5" s="1"/>
  <c r="C653" i="5"/>
  <c r="O17" i="5"/>
  <c r="M66" i="5"/>
  <c r="F72" i="1" s="1"/>
  <c r="K12" i="5"/>
  <c r="AI39" i="5"/>
  <c r="AK39" i="5" s="1"/>
  <c r="AK92" i="5"/>
  <c r="N99" i="1" s="1"/>
  <c r="AD25" i="5"/>
  <c r="K23" i="5"/>
  <c r="M77" i="5"/>
  <c r="F83" i="1" s="1"/>
  <c r="O36" i="5"/>
  <c r="AK95" i="5"/>
  <c r="N101" i="1" s="1"/>
  <c r="AI41" i="5"/>
  <c r="AD38" i="5"/>
  <c r="AI19" i="5"/>
  <c r="AK70" i="5"/>
  <c r="N79" i="1" s="1"/>
  <c r="M231" i="5"/>
  <c r="S233" i="5"/>
  <c r="H257" i="1" s="1"/>
  <c r="W36" i="5"/>
  <c r="Y36" i="5" s="1"/>
  <c r="Y89" i="5"/>
  <c r="M75" i="5"/>
  <c r="F82" i="1" s="1"/>
  <c r="K22" i="5"/>
  <c r="K25" i="5"/>
  <c r="M78" i="5"/>
  <c r="F85" i="1" s="1"/>
  <c r="AK79" i="5"/>
  <c r="AI24" i="5"/>
  <c r="D521" i="5"/>
  <c r="H465" i="3" s="1"/>
  <c r="M400" i="5"/>
  <c r="F18" i="5"/>
  <c r="D73" i="5"/>
  <c r="P517" i="5"/>
  <c r="G575" i="1" s="1"/>
  <c r="Y343" i="5"/>
  <c r="J397" i="1" s="1"/>
  <c r="R17" i="5"/>
  <c r="AE601" i="5"/>
  <c r="L679" i="1" s="1"/>
  <c r="V352" i="5"/>
  <c r="Y506" i="5"/>
  <c r="J565" i="1" s="1"/>
  <c r="P512" i="5"/>
  <c r="G581" i="1" s="1"/>
  <c r="U29" i="5"/>
  <c r="Y298" i="5"/>
  <c r="J325" i="1" s="1"/>
  <c r="P574" i="5"/>
  <c r="V348" i="5"/>
  <c r="I384" i="1" s="1"/>
  <c r="AH342" i="5"/>
  <c r="S513" i="5"/>
  <c r="H568" i="1" s="1"/>
  <c r="D391" i="5"/>
  <c r="H350" i="3" s="1"/>
  <c r="C364" i="5"/>
  <c r="G364" i="5"/>
  <c r="D379" i="1" s="1"/>
  <c r="P657" i="5"/>
  <c r="G740" i="1" s="1"/>
  <c r="P509" i="5"/>
  <c r="AE67" i="5"/>
  <c r="L73" i="1" s="1"/>
  <c r="AC13" i="5"/>
  <c r="V502" i="5"/>
  <c r="I573" i="1" s="1"/>
  <c r="AH451" i="5"/>
  <c r="M511" i="1" s="1"/>
  <c r="D132" i="5"/>
  <c r="G63" i="5"/>
  <c r="E9" i="5"/>
  <c r="C63" i="5"/>
  <c r="E97" i="5"/>
  <c r="E366" i="5"/>
  <c r="G333" i="5"/>
  <c r="C333" i="5"/>
  <c r="P343" i="5"/>
  <c r="D353" i="5"/>
  <c r="H308" i="3" s="1"/>
  <c r="L35" i="5"/>
  <c r="C551" i="5"/>
  <c r="G551" i="5"/>
  <c r="D515" i="5"/>
  <c r="D609" i="5"/>
  <c r="H554" i="3" s="1"/>
  <c r="C546" i="5"/>
  <c r="G546" i="5"/>
  <c r="AD524" i="5"/>
  <c r="I17" i="5"/>
  <c r="D204" i="5"/>
  <c r="H172" i="3" s="1"/>
  <c r="AG29" i="5"/>
  <c r="D145" i="5"/>
  <c r="V504" i="5"/>
  <c r="AB673" i="5"/>
  <c r="C290" i="5"/>
  <c r="G290" i="5"/>
  <c r="M355" i="5"/>
  <c r="M464" i="5"/>
  <c r="F512" i="1" s="1"/>
  <c r="C513" i="5"/>
  <c r="G513" i="5"/>
  <c r="Y441" i="5"/>
  <c r="J498" i="1" s="1"/>
  <c r="G459" i="5"/>
  <c r="C459" i="5"/>
  <c r="M517" i="5"/>
  <c r="F575" i="1" s="1"/>
  <c r="D195" i="5"/>
  <c r="H154" i="3" s="1"/>
  <c r="AA471" i="5"/>
  <c r="M365" i="5"/>
  <c r="F391" i="1" s="1"/>
  <c r="D255" i="5"/>
  <c r="H230" i="3" s="1"/>
  <c r="S89" i="5"/>
  <c r="H96" i="1" s="1"/>
  <c r="Q36" i="5"/>
  <c r="S36" i="5" s="1"/>
  <c r="AB443" i="5"/>
  <c r="K522" i="1" s="1"/>
  <c r="Q20" i="5"/>
  <c r="S20" i="5" s="1"/>
  <c r="S74" i="5"/>
  <c r="H80" i="1" s="1"/>
  <c r="AB460" i="5"/>
  <c r="K508" i="1" s="1"/>
  <c r="AB493" i="5"/>
  <c r="K556" i="1" s="1"/>
  <c r="AE414" i="5"/>
  <c r="L462" i="1" s="1"/>
  <c r="P80" i="5"/>
  <c r="N29" i="5"/>
  <c r="D248" i="5"/>
  <c r="Z38" i="5"/>
  <c r="AB94" i="5"/>
  <c r="G195" i="5"/>
  <c r="D191" i="1" s="1"/>
  <c r="C195" i="5"/>
  <c r="N28" i="5"/>
  <c r="P84" i="5"/>
  <c r="G242" i="5"/>
  <c r="C242" i="5"/>
  <c r="D86" i="5"/>
  <c r="H82" i="3" s="1"/>
  <c r="F31" i="5"/>
  <c r="D341" i="5"/>
  <c r="M503" i="5"/>
  <c r="J511" i="5"/>
  <c r="AB440" i="5"/>
  <c r="AE95" i="5"/>
  <c r="L101" i="1" s="1"/>
  <c r="AC41" i="5"/>
  <c r="D402" i="5"/>
  <c r="H358" i="3" s="1"/>
  <c r="AB466" i="5"/>
  <c r="V549" i="5"/>
  <c r="I619" i="1" s="1"/>
  <c r="AG13" i="5"/>
  <c r="AG28" i="5"/>
  <c r="U30" i="5"/>
  <c r="AE394" i="5"/>
  <c r="C405" i="5"/>
  <c r="G405" i="5"/>
  <c r="Y569" i="5"/>
  <c r="J632" i="1" s="1"/>
  <c r="C345" i="5"/>
  <c r="G345" i="5"/>
  <c r="AH509" i="5"/>
  <c r="AE408" i="5"/>
  <c r="L433" i="1" s="1"/>
  <c r="K366" i="5"/>
  <c r="M333" i="5"/>
  <c r="AB91" i="5"/>
  <c r="K97" i="1" s="1"/>
  <c r="Z37" i="5"/>
  <c r="G462" i="5"/>
  <c r="C462" i="5"/>
  <c r="AH365" i="5"/>
  <c r="AE566" i="5"/>
  <c r="C444" i="5"/>
  <c r="G444" i="5"/>
  <c r="AB463" i="5"/>
  <c r="C496" i="5"/>
  <c r="G496" i="5"/>
  <c r="D585" i="1" s="1"/>
  <c r="J505" i="5"/>
  <c r="E568" i="1" s="1"/>
  <c r="M340" i="5"/>
  <c r="F377" i="1" s="1"/>
  <c r="V409" i="5"/>
  <c r="D237" i="5"/>
  <c r="Q25" i="5"/>
  <c r="S78" i="5"/>
  <c r="AE172" i="5"/>
  <c r="AC205" i="5"/>
  <c r="AH282" i="5"/>
  <c r="M315" i="1" s="1"/>
  <c r="AE286" i="5"/>
  <c r="L320" i="1" s="1"/>
  <c r="J497" i="5"/>
  <c r="E564" i="1" s="1"/>
  <c r="AG33" i="5"/>
  <c r="J684" i="5"/>
  <c r="E751" i="1" s="1"/>
  <c r="C611" i="5"/>
  <c r="G611" i="5"/>
  <c r="P444" i="5"/>
  <c r="G503" i="1" s="1"/>
  <c r="Z29" i="5"/>
  <c r="AB80" i="5"/>
  <c r="X38" i="5"/>
  <c r="D577" i="5"/>
  <c r="V563" i="5"/>
  <c r="I641" i="1" s="1"/>
  <c r="D232" i="5"/>
  <c r="H208" i="3" s="1"/>
  <c r="V656" i="5"/>
  <c r="D622" i="5"/>
  <c r="H528" i="3" s="1"/>
  <c r="J506" i="5"/>
  <c r="E565" i="1" s="1"/>
  <c r="AE519" i="5"/>
  <c r="L28" i="5"/>
  <c r="P81" i="5"/>
  <c r="G92" i="1" s="1"/>
  <c r="N32" i="5"/>
  <c r="L366" i="5"/>
  <c r="C523" i="5"/>
  <c r="G523" i="5"/>
  <c r="D576" i="1" s="1"/>
  <c r="Y454" i="5"/>
  <c r="J501" i="1" s="1"/>
  <c r="R32" i="5"/>
  <c r="S414" i="5"/>
  <c r="AE505" i="5"/>
  <c r="S448" i="5"/>
  <c r="H520" i="1" s="1"/>
  <c r="P445" i="5"/>
  <c r="G562" i="5"/>
  <c r="C562" i="5"/>
  <c r="AB229" i="5"/>
  <c r="V412" i="5"/>
  <c r="N39" i="5"/>
  <c r="P92" i="5"/>
  <c r="G99" i="1" s="1"/>
  <c r="AE522" i="5"/>
  <c r="AH280" i="5"/>
  <c r="M314" i="1" s="1"/>
  <c r="J447" i="5"/>
  <c r="E500" i="1" s="1"/>
  <c r="D258" i="5"/>
  <c r="AB90" i="5"/>
  <c r="Z35" i="5"/>
  <c r="D183" i="5"/>
  <c r="H177" i="3" s="1"/>
  <c r="AK336" i="5"/>
  <c r="C502" i="5"/>
  <c r="G502" i="5"/>
  <c r="X151" i="5"/>
  <c r="U39" i="5"/>
  <c r="AE656" i="5"/>
  <c r="L741" i="1" s="1"/>
  <c r="AH363" i="5"/>
  <c r="M401" i="1" s="1"/>
  <c r="Y279" i="5"/>
  <c r="J313" i="1" s="1"/>
  <c r="S389" i="5"/>
  <c r="H435" i="1" s="1"/>
  <c r="Y336" i="5"/>
  <c r="J376" i="1" s="1"/>
  <c r="D144" i="5"/>
  <c r="H125" i="3" s="1"/>
  <c r="AB346" i="5"/>
  <c r="R26" i="5"/>
  <c r="G403" i="5"/>
  <c r="D458" i="1" s="1"/>
  <c r="C403" i="5"/>
  <c r="G402" i="5"/>
  <c r="D450" i="1" s="1"/>
  <c r="C402" i="5"/>
  <c r="S86" i="5"/>
  <c r="H91" i="1" s="1"/>
  <c r="Q31" i="5"/>
  <c r="AB68" i="5"/>
  <c r="K74" i="1" s="1"/>
  <c r="Z14" i="5"/>
  <c r="L37" i="5"/>
  <c r="Z578" i="5"/>
  <c r="AB545" i="5"/>
  <c r="K615" i="1" s="1"/>
  <c r="T39" i="5"/>
  <c r="V92" i="5"/>
  <c r="I99" i="1" s="1"/>
  <c r="X12" i="5"/>
  <c r="G258" i="5"/>
  <c r="C258" i="5"/>
  <c r="G303" i="5"/>
  <c r="C303" i="5"/>
  <c r="AK232" i="5"/>
  <c r="V338" i="5"/>
  <c r="AF35" i="5"/>
  <c r="AH90" i="5"/>
  <c r="S387" i="5"/>
  <c r="H436" i="1" s="1"/>
  <c r="AE629" i="5"/>
  <c r="L706" i="1" s="1"/>
  <c r="AJ32" i="5"/>
  <c r="AE337" i="5"/>
  <c r="L375" i="1" s="1"/>
  <c r="D556" i="5"/>
  <c r="J402" i="5"/>
  <c r="AB279" i="5"/>
  <c r="K312" i="1" s="1"/>
  <c r="Q10" i="5"/>
  <c r="S64" i="5"/>
  <c r="H70" i="1" s="1"/>
  <c r="E14" i="5"/>
  <c r="G68" i="5"/>
  <c r="D74" i="1" s="1"/>
  <c r="C68" i="5"/>
  <c r="R41" i="5"/>
  <c r="AE363" i="5"/>
  <c r="L401" i="1" s="1"/>
  <c r="J673" i="5"/>
  <c r="E752" i="1" s="1"/>
  <c r="Y495" i="5"/>
  <c r="J558" i="1" s="1"/>
  <c r="D545" i="5"/>
  <c r="F578" i="5"/>
  <c r="P299" i="5"/>
  <c r="G339" i="1" s="1"/>
  <c r="F311" i="5"/>
  <c r="D278" i="5"/>
  <c r="AH507" i="5"/>
  <c r="AH345" i="5"/>
  <c r="AE467" i="5"/>
  <c r="L525" i="1" s="1"/>
  <c r="G279" i="5"/>
  <c r="C279" i="5"/>
  <c r="AK503" i="5"/>
  <c r="N586" i="1" s="1"/>
  <c r="AH364" i="5"/>
  <c r="C351" i="5"/>
  <c r="G351" i="5"/>
  <c r="S444" i="5"/>
  <c r="H503" i="1" s="1"/>
  <c r="V407" i="5"/>
  <c r="C443" i="5"/>
  <c r="G443" i="5"/>
  <c r="D522" i="1" s="1"/>
  <c r="AH568" i="5"/>
  <c r="Y498" i="5"/>
  <c r="AK347" i="5"/>
  <c r="D296" i="5"/>
  <c r="AB358" i="5"/>
  <c r="K394" i="1" s="1"/>
  <c r="C122" i="5"/>
  <c r="G122" i="5"/>
  <c r="D134" i="1" s="1"/>
  <c r="AK521" i="5"/>
  <c r="N584" i="1" s="1"/>
  <c r="V506" i="5"/>
  <c r="I565" i="1" s="1"/>
  <c r="D399" i="5"/>
  <c r="D412" i="5"/>
  <c r="R16" i="5"/>
  <c r="Y461" i="5"/>
  <c r="J494" i="1" s="1"/>
  <c r="F259" i="5"/>
  <c r="D226" i="5"/>
  <c r="AB385" i="5"/>
  <c r="Z418" i="5"/>
  <c r="AE506" i="5"/>
  <c r="S496" i="5"/>
  <c r="H585" i="1" s="1"/>
  <c r="AC19" i="5"/>
  <c r="AE70" i="5"/>
  <c r="L79" i="1" s="1"/>
  <c r="C440" i="5"/>
  <c r="G440" i="5"/>
  <c r="G495" i="5"/>
  <c r="D558" i="1" s="1"/>
  <c r="C495" i="5"/>
  <c r="S70" i="5"/>
  <c r="Q19" i="5"/>
  <c r="M291" i="5"/>
  <c r="T26" i="5"/>
  <c r="V83" i="5"/>
  <c r="D302" i="5"/>
  <c r="G125" i="5"/>
  <c r="C125" i="5"/>
  <c r="AJ13" i="5"/>
  <c r="J305" i="5"/>
  <c r="V75" i="5"/>
  <c r="I82" i="1" s="1"/>
  <c r="T22" i="5"/>
  <c r="V22" i="5" s="1"/>
  <c r="D174" i="5"/>
  <c r="H156" i="3" s="1"/>
  <c r="AH513" i="5"/>
  <c r="M568" i="1" s="1"/>
  <c r="D293" i="5"/>
  <c r="D494" i="5"/>
  <c r="H439" i="3" s="1"/>
  <c r="C69" i="5"/>
  <c r="G69" i="5"/>
  <c r="E15" i="5"/>
  <c r="H311" i="5"/>
  <c r="H314" i="5" s="1"/>
  <c r="J278" i="5"/>
  <c r="AE611" i="5"/>
  <c r="L688" i="1" s="1"/>
  <c r="AK183" i="5"/>
  <c r="Y617" i="5"/>
  <c r="J704" i="1" s="1"/>
  <c r="S129" i="5"/>
  <c r="D569" i="5"/>
  <c r="H497" i="3" s="1"/>
  <c r="G251" i="5"/>
  <c r="D272" i="1" s="1"/>
  <c r="C251" i="5"/>
  <c r="AG18" i="5"/>
  <c r="AK299" i="5"/>
  <c r="C307" i="5"/>
  <c r="G307" i="5"/>
  <c r="R632" i="5"/>
  <c r="E32" i="5"/>
  <c r="C81" i="5"/>
  <c r="G81" i="5"/>
  <c r="D92" i="1" s="1"/>
  <c r="C337" i="5"/>
  <c r="G337" i="5"/>
  <c r="D375" i="1" s="1"/>
  <c r="I32" i="5"/>
  <c r="S249" i="5"/>
  <c r="S404" i="5"/>
  <c r="X18" i="5"/>
  <c r="P557" i="5"/>
  <c r="M280" i="5"/>
  <c r="AE89" i="5"/>
  <c r="AC36" i="5"/>
  <c r="E24" i="5"/>
  <c r="C79" i="5"/>
  <c r="G79" i="5"/>
  <c r="D84" i="1" s="1"/>
  <c r="P308" i="5"/>
  <c r="G342" i="1" s="1"/>
  <c r="P553" i="5"/>
  <c r="G624" i="1" s="1"/>
  <c r="AK609" i="5"/>
  <c r="N702" i="1" s="1"/>
  <c r="AH393" i="5"/>
  <c r="M443" i="1" s="1"/>
  <c r="J502" i="5"/>
  <c r="S347" i="5"/>
  <c r="H393" i="1" s="1"/>
  <c r="D554" i="5"/>
  <c r="Z33" i="5"/>
  <c r="AB87" i="5"/>
  <c r="AE93" i="5"/>
  <c r="L100" i="1" s="1"/>
  <c r="AC40" i="5"/>
  <c r="L25" i="5"/>
  <c r="AK345" i="5"/>
  <c r="N403" i="1" s="1"/>
  <c r="P83" i="5"/>
  <c r="G86" i="1" s="1"/>
  <c r="N26" i="5"/>
  <c r="S118" i="5"/>
  <c r="Q151" i="5"/>
  <c r="Q154" i="5" s="1"/>
  <c r="M122" i="5"/>
  <c r="F134" i="1" s="1"/>
  <c r="AI26" i="5"/>
  <c r="AK83" i="5"/>
  <c r="X23" i="5"/>
  <c r="G71" i="5"/>
  <c r="D77" i="1" s="1"/>
  <c r="E17" i="5"/>
  <c r="C71" i="5"/>
  <c r="E21" i="5"/>
  <c r="C82" i="5"/>
  <c r="G82" i="5"/>
  <c r="D81" i="1" s="1"/>
  <c r="G150" i="5"/>
  <c r="D145" i="1" s="1"/>
  <c r="C150" i="5"/>
  <c r="AE136" i="5"/>
  <c r="L156" i="1" s="1"/>
  <c r="P515" i="5"/>
  <c r="AK308" i="5"/>
  <c r="N342" i="1" s="1"/>
  <c r="F38" i="5"/>
  <c r="D94" i="5"/>
  <c r="I24" i="5"/>
  <c r="AE306" i="5"/>
  <c r="D509" i="5"/>
  <c r="F24" i="5"/>
  <c r="D79" i="5"/>
  <c r="H75" i="3" s="1"/>
  <c r="D454" i="5"/>
  <c r="AD205" i="5"/>
  <c r="J557" i="5"/>
  <c r="M407" i="5"/>
  <c r="H37" i="5"/>
  <c r="J91" i="5"/>
  <c r="E97" i="1" s="1"/>
  <c r="M449" i="5"/>
  <c r="F16" i="5"/>
  <c r="D72" i="5"/>
  <c r="AG11" i="5"/>
  <c r="V417" i="5"/>
  <c r="I451" i="1" s="1"/>
  <c r="G349" i="5"/>
  <c r="C349" i="5"/>
  <c r="M559" i="5"/>
  <c r="Y628" i="5"/>
  <c r="D304" i="5"/>
  <c r="P94" i="5"/>
  <c r="G98" i="1" s="1"/>
  <c r="N38" i="5"/>
  <c r="P347" i="5"/>
  <c r="G393" i="1" s="1"/>
  <c r="J309" i="5"/>
  <c r="P388" i="5"/>
  <c r="P678" i="5"/>
  <c r="AB280" i="5"/>
  <c r="K314" i="1" s="1"/>
  <c r="AK285" i="5"/>
  <c r="N317" i="1" s="1"/>
  <c r="V415" i="5"/>
  <c r="I463" i="1" s="1"/>
  <c r="AB88" i="5"/>
  <c r="K94" i="1" s="1"/>
  <c r="Z34" i="5"/>
  <c r="AB516" i="5"/>
  <c r="K577" i="1" s="1"/>
  <c r="AK125" i="5"/>
  <c r="N136" i="1" s="1"/>
  <c r="X205" i="5"/>
  <c r="D441" i="5"/>
  <c r="Y301" i="5"/>
  <c r="X13" i="5"/>
  <c r="AE82" i="5"/>
  <c r="AC21" i="5"/>
  <c r="C181" i="5"/>
  <c r="G181" i="5"/>
  <c r="M664" i="5"/>
  <c r="F754" i="1" s="1"/>
  <c r="V66" i="5"/>
  <c r="I72" i="1" s="1"/>
  <c r="T12" i="5"/>
  <c r="S667" i="5"/>
  <c r="H753" i="1" s="1"/>
  <c r="D572" i="5"/>
  <c r="H503" i="3" s="1"/>
  <c r="AE245" i="5"/>
  <c r="M361" i="5"/>
  <c r="M382" i="1"/>
  <c r="G124" i="5"/>
  <c r="D139" i="1" s="1"/>
  <c r="C124" i="5"/>
  <c r="J504" i="5"/>
  <c r="E570" i="1" s="1"/>
  <c r="D189" i="5"/>
  <c r="H168" i="3" s="1"/>
  <c r="D290" i="5"/>
  <c r="H278" i="3" s="1"/>
  <c r="AH299" i="5"/>
  <c r="M339" i="1" s="1"/>
  <c r="AH415" i="5"/>
  <c r="M463" i="1" s="1"/>
  <c r="Z16" i="5"/>
  <c r="AB72" i="5"/>
  <c r="L15" i="5"/>
  <c r="AJ35" i="5"/>
  <c r="V555" i="5"/>
  <c r="I642" i="1" s="1"/>
  <c r="L19" i="5"/>
  <c r="Q205" i="5"/>
  <c r="S172" i="5"/>
  <c r="C335" i="5"/>
  <c r="G335" i="5"/>
  <c r="D374" i="1" s="1"/>
  <c r="D356" i="5"/>
  <c r="H294" i="3" s="1"/>
  <c r="S451" i="5"/>
  <c r="H511" i="1" s="1"/>
  <c r="AH684" i="5"/>
  <c r="J561" i="5"/>
  <c r="E623" i="1" s="1"/>
  <c r="D279" i="5"/>
  <c r="H248" i="3" s="1"/>
  <c r="I28" i="5"/>
  <c r="AB359" i="5"/>
  <c r="K392" i="1" s="1"/>
  <c r="V553" i="5"/>
  <c r="I624" i="1" s="1"/>
  <c r="Q12" i="5"/>
  <c r="S12" i="5" s="1"/>
  <c r="S66" i="5"/>
  <c r="H72" i="1" s="1"/>
  <c r="AD311" i="5"/>
  <c r="S613" i="5"/>
  <c r="H31" i="5"/>
  <c r="J86" i="5"/>
  <c r="E91" i="1" s="1"/>
  <c r="AH554" i="5"/>
  <c r="M622" i="1" s="1"/>
  <c r="S290" i="5"/>
  <c r="AK226" i="5"/>
  <c r="AI259" i="5"/>
  <c r="AG37" i="5"/>
  <c r="AC17" i="5"/>
  <c r="AE71" i="5"/>
  <c r="L77" i="1" s="1"/>
  <c r="J565" i="5"/>
  <c r="AK290" i="5"/>
  <c r="AE659" i="5"/>
  <c r="AC11" i="5"/>
  <c r="AE65" i="5"/>
  <c r="L71" i="1" s="1"/>
  <c r="AE309" i="5"/>
  <c r="AE90" i="5"/>
  <c r="AC35" i="5"/>
  <c r="Y199" i="5"/>
  <c r="J213" i="1" s="1"/>
  <c r="AK409" i="5"/>
  <c r="AB408" i="5"/>
  <c r="I34" i="5"/>
  <c r="AB569" i="5"/>
  <c r="K632" i="1" s="1"/>
  <c r="V394" i="5"/>
  <c r="I439" i="1" s="1"/>
  <c r="AK301" i="5"/>
  <c r="J286" i="5"/>
  <c r="E320" i="1" s="1"/>
  <c r="V523" i="5"/>
  <c r="S67" i="5"/>
  <c r="H73" i="1" s="1"/>
  <c r="Q13" i="5"/>
  <c r="AJ29" i="5"/>
  <c r="X31" i="5"/>
  <c r="AE130" i="5"/>
  <c r="I25" i="5"/>
  <c r="D349" i="5"/>
  <c r="Y297" i="5"/>
  <c r="J322" i="1" s="1"/>
  <c r="AC32" i="5"/>
  <c r="AE81" i="5"/>
  <c r="C239" i="5"/>
  <c r="G239" i="5"/>
  <c r="X34" i="5"/>
  <c r="J570" i="5"/>
  <c r="E637" i="1" s="1"/>
  <c r="C129" i="5"/>
  <c r="G129" i="5"/>
  <c r="D146" i="1" s="1"/>
  <c r="G341" i="5"/>
  <c r="C341" i="5"/>
  <c r="V680" i="5"/>
  <c r="AE457" i="5"/>
  <c r="R19" i="5"/>
  <c r="AB338" i="5"/>
  <c r="D88" i="5"/>
  <c r="H85" i="3" s="1"/>
  <c r="F34" i="5"/>
  <c r="AE248" i="5"/>
  <c r="AH399" i="5"/>
  <c r="M454" i="1" s="1"/>
  <c r="V497" i="5"/>
  <c r="I564" i="1" s="1"/>
  <c r="AE606" i="5"/>
  <c r="V78" i="5"/>
  <c r="I85" i="1" s="1"/>
  <c r="T25" i="5"/>
  <c r="U19" i="5"/>
  <c r="G256" i="5"/>
  <c r="D282" i="1" s="1"/>
  <c r="C256" i="5"/>
  <c r="AK280" i="5"/>
  <c r="N314" i="1" s="1"/>
  <c r="X33" i="5"/>
  <c r="AD34" i="5"/>
  <c r="AE236" i="5"/>
  <c r="L276" i="1" s="1"/>
  <c r="M625" i="5"/>
  <c r="F690" i="1" s="1"/>
  <c r="AJ21" i="5"/>
  <c r="G362" i="5"/>
  <c r="C362" i="5"/>
  <c r="AK616" i="5"/>
  <c r="AK400" i="5"/>
  <c r="N445" i="1" s="1"/>
  <c r="AF13" i="5"/>
  <c r="AH67" i="5"/>
  <c r="M73" i="1" s="1"/>
  <c r="C442" i="5"/>
  <c r="G442" i="5"/>
  <c r="D497" i="1" s="1"/>
  <c r="AK243" i="5"/>
  <c r="N273" i="1" s="1"/>
  <c r="M413" i="5"/>
  <c r="J357" i="5"/>
  <c r="E387" i="1" s="1"/>
  <c r="S461" i="5"/>
  <c r="AE417" i="5"/>
  <c r="L451" i="1" s="1"/>
  <c r="D178" i="5"/>
  <c r="H162" i="3" s="1"/>
  <c r="V500" i="5"/>
  <c r="AB334" i="5"/>
  <c r="K373" i="1" s="1"/>
  <c r="V522" i="5"/>
  <c r="AG39" i="5"/>
  <c r="Y685" i="5"/>
  <c r="J757" i="1" s="1"/>
  <c r="Q27" i="5"/>
  <c r="S76" i="5"/>
  <c r="H87" i="1" s="1"/>
  <c r="O21" i="5"/>
  <c r="AE140" i="5"/>
  <c r="M189" i="5"/>
  <c r="F207" i="1" s="1"/>
  <c r="P88" i="5"/>
  <c r="N34" i="5"/>
  <c r="D672" i="5"/>
  <c r="H583" i="3" s="1"/>
  <c r="AK118" i="5"/>
  <c r="AI151" i="5"/>
  <c r="AI154" i="5" s="1"/>
  <c r="AI153" i="5" s="1"/>
  <c r="J672" i="5"/>
  <c r="AH354" i="5"/>
  <c r="V401" i="5"/>
  <c r="I440" i="1" s="1"/>
  <c r="C189" i="5"/>
  <c r="G189" i="5"/>
  <c r="U13" i="5"/>
  <c r="V337" i="5"/>
  <c r="I375" i="1" s="1"/>
  <c r="AE143" i="5"/>
  <c r="V193" i="5"/>
  <c r="I217" i="1" s="1"/>
  <c r="D69" i="5"/>
  <c r="F15" i="5"/>
  <c r="Y251" i="5"/>
  <c r="D508" i="5"/>
  <c r="H453" i="3" s="1"/>
  <c r="AD418" i="5"/>
  <c r="J523" i="5"/>
  <c r="Y502" i="5"/>
  <c r="J573" i="1" s="1"/>
  <c r="AG12" i="5"/>
  <c r="V614" i="5"/>
  <c r="I688" i="1" s="1"/>
  <c r="J558" i="5"/>
  <c r="AE123" i="5"/>
  <c r="L158" i="1" s="1"/>
  <c r="AB343" i="5"/>
  <c r="K397" i="1" s="1"/>
  <c r="AK119" i="5"/>
  <c r="N130" i="1" s="1"/>
  <c r="U32" i="5"/>
  <c r="U33" i="5"/>
  <c r="J681" i="5"/>
  <c r="E19" i="5"/>
  <c r="C70" i="5"/>
  <c r="G70" i="5"/>
  <c r="S610" i="5"/>
  <c r="AE665" i="5"/>
  <c r="L768" i="1" s="1"/>
  <c r="T30" i="5"/>
  <c r="V85" i="5"/>
  <c r="I90" i="1" s="1"/>
  <c r="AK194" i="5"/>
  <c r="N203" i="1" s="1"/>
  <c r="J680" i="5"/>
  <c r="AH546" i="5"/>
  <c r="M618" i="1" s="1"/>
  <c r="E28" i="5"/>
  <c r="G84" i="5"/>
  <c r="C84" i="5"/>
  <c r="V404" i="5"/>
  <c r="AK412" i="5"/>
  <c r="AK131" i="5"/>
  <c r="D141" i="5"/>
  <c r="H108" i="3" s="1"/>
  <c r="L13" i="5"/>
  <c r="M555" i="5"/>
  <c r="F642" i="1" s="1"/>
  <c r="D444" i="5"/>
  <c r="G291" i="5"/>
  <c r="D327" i="1" s="1"/>
  <c r="C291" i="5"/>
  <c r="AH133" i="5"/>
  <c r="F27" i="5"/>
  <c r="D76" i="5"/>
  <c r="H78" i="3" s="1"/>
  <c r="V499" i="5"/>
  <c r="Y514" i="5"/>
  <c r="G464" i="5"/>
  <c r="C464" i="5"/>
  <c r="AB290" i="5"/>
  <c r="Y626" i="5"/>
  <c r="J699" i="1" s="1"/>
  <c r="D555" i="5"/>
  <c r="H36" i="5"/>
  <c r="J89" i="5"/>
  <c r="J399" i="5"/>
  <c r="E454" i="1" s="1"/>
  <c r="AH231" i="5"/>
  <c r="M279" i="1" s="1"/>
  <c r="AK494" i="5"/>
  <c r="M398" i="5"/>
  <c r="F448" i="1" s="1"/>
  <c r="AK191" i="5"/>
  <c r="M511" i="5"/>
  <c r="F569" i="1" s="1"/>
  <c r="AK128" i="5"/>
  <c r="N155" i="1" s="1"/>
  <c r="Y125" i="5"/>
  <c r="M494" i="5"/>
  <c r="V87" i="5"/>
  <c r="T33" i="5"/>
  <c r="D358" i="5"/>
  <c r="H316" i="3" s="1"/>
  <c r="S253" i="5"/>
  <c r="H274" i="1" s="1"/>
  <c r="D352" i="5"/>
  <c r="G660" i="5"/>
  <c r="D744" i="1" s="1"/>
  <c r="C660" i="5"/>
  <c r="AE120" i="5"/>
  <c r="L132" i="1" s="1"/>
  <c r="G670" i="5"/>
  <c r="D755" i="1" s="1"/>
  <c r="C670" i="5"/>
  <c r="M82" i="5"/>
  <c r="F81" i="1" s="1"/>
  <c r="K21" i="5"/>
  <c r="U418" i="5"/>
  <c r="J407" i="5"/>
  <c r="AH416" i="5"/>
  <c r="AG34" i="5"/>
  <c r="P90" i="5"/>
  <c r="N35" i="5"/>
  <c r="AE235" i="5"/>
  <c r="L256" i="1" s="1"/>
  <c r="U41" i="5"/>
  <c r="D552" i="5"/>
  <c r="Y680" i="5"/>
  <c r="J761" i="1" s="1"/>
  <c r="D450" i="5"/>
  <c r="M548" i="5"/>
  <c r="F620" i="1" s="1"/>
  <c r="AK199" i="5"/>
  <c r="N213" i="1" s="1"/>
  <c r="S615" i="5"/>
  <c r="M554" i="5"/>
  <c r="M401" i="5"/>
  <c r="F440" i="1" s="1"/>
  <c r="AE145" i="5"/>
  <c r="L471" i="5"/>
  <c r="AK293" i="5"/>
  <c r="AK241" i="5"/>
  <c r="N264" i="1" s="1"/>
  <c r="V676" i="5"/>
  <c r="I738" i="1" s="1"/>
  <c r="O25" i="5"/>
  <c r="Y624" i="5"/>
  <c r="J697" i="1" s="1"/>
  <c r="S178" i="5"/>
  <c r="AB449" i="5"/>
  <c r="M254" i="5"/>
  <c r="AK292" i="5"/>
  <c r="M394" i="5"/>
  <c r="F439" i="1" s="1"/>
  <c r="AH89" i="5"/>
  <c r="AF36" i="5"/>
  <c r="J85" i="5"/>
  <c r="H30" i="5"/>
  <c r="J30" i="5" s="1"/>
  <c r="AE252" i="5"/>
  <c r="R578" i="5"/>
  <c r="AE610" i="5"/>
  <c r="S243" i="5"/>
  <c r="AE192" i="5"/>
  <c r="V86" i="5"/>
  <c r="I91" i="1" s="1"/>
  <c r="T31" i="5"/>
  <c r="AA14" i="5"/>
  <c r="C669" i="5"/>
  <c r="G669" i="5"/>
  <c r="D743" i="1" s="1"/>
  <c r="S200" i="5"/>
  <c r="O18" i="5"/>
  <c r="K15" i="5"/>
  <c r="M69" i="5"/>
  <c r="AE310" i="5"/>
  <c r="L328" i="1" s="1"/>
  <c r="C86" i="5"/>
  <c r="G86" i="5"/>
  <c r="D91" i="1" s="1"/>
  <c r="E31" i="5"/>
  <c r="AJ41" i="5"/>
  <c r="S177" i="5"/>
  <c r="H218" i="1" s="1"/>
  <c r="S126" i="5"/>
  <c r="AK604" i="5"/>
  <c r="U11" i="5"/>
  <c r="Y134" i="5"/>
  <c r="J137" i="1" s="1"/>
  <c r="AK685" i="5"/>
  <c r="N757" i="1" s="1"/>
  <c r="AE242" i="5"/>
  <c r="L258" i="1" s="1"/>
  <c r="AE241" i="5"/>
  <c r="L264" i="1" s="1"/>
  <c r="T14" i="5"/>
  <c r="V68" i="5"/>
  <c r="I74" i="1" s="1"/>
  <c r="C232" i="5"/>
  <c r="G232" i="5"/>
  <c r="D260" i="1" s="1"/>
  <c r="M226" i="5"/>
  <c r="K259" i="5"/>
  <c r="AK147" i="5"/>
  <c r="AE229" i="5"/>
  <c r="L255" i="1" s="1"/>
  <c r="AK684" i="5"/>
  <c r="N751" i="1" s="1"/>
  <c r="M180" i="5"/>
  <c r="AE149" i="5"/>
  <c r="M659" i="5"/>
  <c r="F746" i="1" s="1"/>
  <c r="AE660" i="5"/>
  <c r="AE246" i="5"/>
  <c r="D513" i="5"/>
  <c r="L39" i="5"/>
  <c r="AE195" i="5"/>
  <c r="M627" i="5"/>
  <c r="C148" i="5"/>
  <c r="G148" i="5"/>
  <c r="D160" i="1" s="1"/>
  <c r="AK557" i="5"/>
  <c r="N646" i="1" s="1"/>
  <c r="U686" i="5"/>
  <c r="D344" i="5"/>
  <c r="H310" i="3" s="1"/>
  <c r="C631" i="5"/>
  <c r="G631" i="5"/>
  <c r="D470" i="5"/>
  <c r="M144" i="5"/>
  <c r="F148" i="1" s="1"/>
  <c r="AH83" i="5"/>
  <c r="AF26" i="5"/>
  <c r="D301" i="5"/>
  <c r="H247" i="3" s="1"/>
  <c r="C146" i="5"/>
  <c r="G146" i="5"/>
  <c r="V629" i="5"/>
  <c r="I706" i="1" s="1"/>
  <c r="AG14" i="5"/>
  <c r="D307" i="5"/>
  <c r="H276" i="3" s="1"/>
  <c r="L34" i="5"/>
  <c r="S446" i="5"/>
  <c r="H502" i="1" s="1"/>
  <c r="D308" i="5"/>
  <c r="H277" i="3" s="1"/>
  <c r="S256" i="5"/>
  <c r="H282" i="1" s="1"/>
  <c r="C446" i="5"/>
  <c r="G446" i="5"/>
  <c r="D502" i="1" s="1"/>
  <c r="AF19" i="5"/>
  <c r="AH70" i="5"/>
  <c r="S248" i="5"/>
  <c r="H263" i="1" s="1"/>
  <c r="AE607" i="5"/>
  <c r="Y195" i="5"/>
  <c r="L32" i="5"/>
  <c r="AF40" i="5"/>
  <c r="AH93" i="5"/>
  <c r="M551" i="5"/>
  <c r="M131" i="5"/>
  <c r="G179" i="5"/>
  <c r="C179" i="5"/>
  <c r="V79" i="5"/>
  <c r="I84" i="1" s="1"/>
  <c r="T24" i="5"/>
  <c r="V24" i="5" s="1"/>
  <c r="Y138" i="5"/>
  <c r="AE132" i="5"/>
  <c r="M177" i="5"/>
  <c r="F218" i="1" s="1"/>
  <c r="Y141" i="5"/>
  <c r="M133" i="5"/>
  <c r="AE204" i="5"/>
  <c r="D546" i="5"/>
  <c r="S665" i="5"/>
  <c r="H768" i="1" s="1"/>
  <c r="AE615" i="5"/>
  <c r="Y245" i="5"/>
  <c r="Y150" i="5"/>
  <c r="S608" i="5"/>
  <c r="H682" i="1" s="1"/>
  <c r="AE258" i="5"/>
  <c r="Y501" i="5"/>
  <c r="J580" i="1" s="1"/>
  <c r="M405" i="5"/>
  <c r="F446" i="1" s="1"/>
  <c r="AK288" i="5"/>
  <c r="N337" i="1" s="1"/>
  <c r="M616" i="5"/>
  <c r="M613" i="5"/>
  <c r="O30" i="5"/>
  <c r="S442" i="5"/>
  <c r="H497" i="1" s="1"/>
  <c r="S623" i="5"/>
  <c r="Y193" i="5"/>
  <c r="J217" i="1" s="1"/>
  <c r="AD20" i="5"/>
  <c r="S237" i="5"/>
  <c r="G229" i="5"/>
  <c r="D255" i="1" s="1"/>
  <c r="C229" i="5"/>
  <c r="S235" i="5"/>
  <c r="H256" i="1" s="1"/>
  <c r="M74" i="5"/>
  <c r="F80" i="1" s="1"/>
  <c r="K20" i="5"/>
  <c r="D386" i="5"/>
  <c r="H342" i="3" s="1"/>
  <c r="D523" i="5"/>
  <c r="D678" i="5"/>
  <c r="S127" i="5"/>
  <c r="H135" i="1" s="1"/>
  <c r="G454" i="5"/>
  <c r="D501" i="1" s="1"/>
  <c r="C454" i="5"/>
  <c r="C74" i="5"/>
  <c r="E20" i="5"/>
  <c r="G74" i="5"/>
  <c r="D80" i="1" s="1"/>
  <c r="AJ418" i="5"/>
  <c r="V232" i="5"/>
  <c r="I260" i="1" s="1"/>
  <c r="AE182" i="5"/>
  <c r="M619" i="5"/>
  <c r="V385" i="5"/>
  <c r="T418" i="5"/>
  <c r="AE122" i="5"/>
  <c r="L134" i="1" s="1"/>
  <c r="S147" i="5"/>
  <c r="H159" i="1" s="1"/>
  <c r="Y666" i="5"/>
  <c r="S289" i="5"/>
  <c r="H329" i="1" s="1"/>
  <c r="Y200" i="5"/>
  <c r="J214" i="1" s="1"/>
  <c r="G234" i="5"/>
  <c r="C234" i="5"/>
  <c r="AE624" i="5"/>
  <c r="G627" i="5"/>
  <c r="C627" i="5"/>
  <c r="AK245" i="5"/>
  <c r="AE180" i="5"/>
  <c r="L198" i="1" s="1"/>
  <c r="AK240" i="5"/>
  <c r="S308" i="5"/>
  <c r="H342" i="1" s="1"/>
  <c r="D333" i="5"/>
  <c r="F366" i="5"/>
  <c r="S132" i="5"/>
  <c r="S146" i="5"/>
  <c r="H153" i="1" s="1"/>
  <c r="AE256" i="5"/>
  <c r="L282" i="1" s="1"/>
  <c r="D514" i="5"/>
  <c r="Y658" i="5"/>
  <c r="D362" i="5"/>
  <c r="M498" i="5"/>
  <c r="F562" i="1" s="1"/>
  <c r="S131" i="5"/>
  <c r="AJ24" i="5"/>
  <c r="AK133" i="5"/>
  <c r="Y76" i="5"/>
  <c r="J87" i="1" s="1"/>
  <c r="W27" i="5"/>
  <c r="S620" i="5"/>
  <c r="S354" i="5"/>
  <c r="H399" i="1" s="1"/>
  <c r="C655" i="5"/>
  <c r="G655" i="5"/>
  <c r="D739" i="1" s="1"/>
  <c r="C248" i="5"/>
  <c r="G248" i="5"/>
  <c r="M684" i="5"/>
  <c r="C185" i="5"/>
  <c r="G185" i="5"/>
  <c r="O259" i="5"/>
  <c r="AI32" i="5"/>
  <c r="AK81" i="5"/>
  <c r="N92" i="1" s="1"/>
  <c r="O40" i="5"/>
  <c r="S618" i="5"/>
  <c r="K524" i="5"/>
  <c r="M491" i="5"/>
  <c r="F554" i="1" s="1"/>
  <c r="Y660" i="5"/>
  <c r="J742" i="1" s="1"/>
  <c r="V71" i="5"/>
  <c r="I77" i="1" s="1"/>
  <c r="T17" i="5"/>
  <c r="V17" i="5" s="1"/>
  <c r="Y682" i="5"/>
  <c r="M179" i="5"/>
  <c r="F196" i="1" s="1"/>
  <c r="M251" i="5"/>
  <c r="F272" i="1" s="1"/>
  <c r="M145" i="5"/>
  <c r="AA29" i="5"/>
  <c r="M200" i="5"/>
  <c r="G470" i="5"/>
  <c r="C470" i="5"/>
  <c r="G616" i="5"/>
  <c r="D694" i="1" s="1"/>
  <c r="C616" i="5"/>
  <c r="O19" i="5"/>
  <c r="O23" i="5"/>
  <c r="C245" i="5"/>
  <c r="G245" i="5"/>
  <c r="D262" i="1" s="1"/>
  <c r="O29" i="5"/>
  <c r="S252" i="5"/>
  <c r="Q471" i="5"/>
  <c r="S438" i="5"/>
  <c r="C574" i="5"/>
  <c r="G574" i="5"/>
  <c r="D647" i="1" s="1"/>
  <c r="M390" i="5"/>
  <c r="F461" i="1" s="1"/>
  <c r="Y256" i="5"/>
  <c r="J282" i="1" s="1"/>
  <c r="S182" i="5"/>
  <c r="M281" i="5"/>
  <c r="F316" i="1" s="1"/>
  <c r="M676" i="5"/>
  <c r="F738" i="1" s="1"/>
  <c r="S441" i="5"/>
  <c r="H498" i="1" s="1"/>
  <c r="M547" i="5"/>
  <c r="C347" i="5"/>
  <c r="G347" i="5"/>
  <c r="D393" i="1" s="1"/>
  <c r="C194" i="5"/>
  <c r="G194" i="5"/>
  <c r="C575" i="5"/>
  <c r="G575" i="5"/>
  <c r="D645" i="1" s="1"/>
  <c r="AI28" i="5"/>
  <c r="AK84" i="5"/>
  <c r="C441" i="5"/>
  <c r="G441" i="5"/>
  <c r="O13" i="5"/>
  <c r="C492" i="5"/>
  <c r="G492" i="5"/>
  <c r="M523" i="5"/>
  <c r="AA10" i="5"/>
  <c r="O12" i="5"/>
  <c r="AA13" i="5"/>
  <c r="AA39" i="5"/>
  <c r="G284" i="5"/>
  <c r="C284" i="5"/>
  <c r="AA23" i="5"/>
  <c r="AA36" i="5"/>
  <c r="U205" i="5"/>
  <c r="Y95" i="5"/>
  <c r="J101" i="1" s="1"/>
  <c r="W41" i="5"/>
  <c r="Y41" i="5" s="1"/>
  <c r="AA524" i="5"/>
  <c r="K41" i="5"/>
  <c r="M95" i="5"/>
  <c r="F101" i="1" s="1"/>
  <c r="M90" i="5"/>
  <c r="F95" i="1" s="1"/>
  <c r="K35" i="5"/>
  <c r="AD27" i="5"/>
  <c r="W13" i="5"/>
  <c r="Y67" i="5"/>
  <c r="J73" i="1" s="1"/>
  <c r="AA16" i="5"/>
  <c r="M614" i="5"/>
  <c r="F688" i="1" s="1"/>
  <c r="M668" i="5"/>
  <c r="F748" i="1" s="1"/>
  <c r="AD37" i="5"/>
  <c r="U471" i="5"/>
  <c r="AD31" i="5"/>
  <c r="O27" i="5"/>
  <c r="AA20" i="5"/>
  <c r="O39" i="5"/>
  <c r="Y87" i="5"/>
  <c r="J93" i="1" s="1"/>
  <c r="W33" i="5"/>
  <c r="W23" i="5"/>
  <c r="Y77" i="5"/>
  <c r="J83" i="1" s="1"/>
  <c r="AK570" i="5"/>
  <c r="N637" i="1" s="1"/>
  <c r="AH557" i="5"/>
  <c r="AH390" i="5"/>
  <c r="M461" i="1" s="1"/>
  <c r="N259" i="5"/>
  <c r="P226" i="5"/>
  <c r="V517" i="5"/>
  <c r="D677" i="5"/>
  <c r="D547" i="5"/>
  <c r="H482" i="3" s="1"/>
  <c r="Y335" i="5"/>
  <c r="J374" i="1" s="1"/>
  <c r="D287" i="5"/>
  <c r="H253" i="3" s="1"/>
  <c r="C504" i="5"/>
  <c r="G504" i="5"/>
  <c r="D570" i="1" s="1"/>
  <c r="D361" i="5"/>
  <c r="D629" i="5"/>
  <c r="H556" i="3" s="1"/>
  <c r="S515" i="5"/>
  <c r="S653" i="5"/>
  <c r="Q686" i="5"/>
  <c r="J439" i="5"/>
  <c r="E495" i="1" s="1"/>
  <c r="D409" i="5"/>
  <c r="H360" i="3" s="1"/>
  <c r="M501" i="5"/>
  <c r="F580" i="1" s="1"/>
  <c r="O366" i="5"/>
  <c r="V396" i="5"/>
  <c r="I449" i="1" s="1"/>
  <c r="Z259" i="5"/>
  <c r="Z262" i="5" s="1"/>
  <c r="AB226" i="5"/>
  <c r="D342" i="5"/>
  <c r="D411" i="5"/>
  <c r="D203" i="5"/>
  <c r="C309" i="5"/>
  <c r="G309" i="5"/>
  <c r="S196" i="5"/>
  <c r="P67" i="5"/>
  <c r="G73" i="1" s="1"/>
  <c r="N13" i="5"/>
  <c r="Z524" i="5"/>
  <c r="AB491" i="5"/>
  <c r="K554" i="1" s="1"/>
  <c r="F205" i="5"/>
  <c r="D172" i="5"/>
  <c r="AB203" i="5"/>
  <c r="M573" i="5"/>
  <c r="F639" i="1" s="1"/>
  <c r="S348" i="5"/>
  <c r="G228" i="5"/>
  <c r="D252" i="1" s="1"/>
  <c r="C228" i="5"/>
  <c r="AH88" i="5"/>
  <c r="M94" i="1" s="1"/>
  <c r="AF34" i="5"/>
  <c r="AB561" i="5"/>
  <c r="K623" i="1" s="1"/>
  <c r="AD686" i="5"/>
  <c r="V552" i="5"/>
  <c r="G512" i="5"/>
  <c r="D581" i="1" s="1"/>
  <c r="C512" i="5"/>
  <c r="P333" i="5"/>
  <c r="N366" i="5"/>
  <c r="V682" i="5"/>
  <c r="R9" i="5"/>
  <c r="R97" i="5"/>
  <c r="AB396" i="5"/>
  <c r="V678" i="5"/>
  <c r="I759" i="1" s="1"/>
  <c r="J520" i="5"/>
  <c r="M451" i="5"/>
  <c r="G344" i="5"/>
  <c r="D388" i="1" s="1"/>
  <c r="C344" i="5"/>
  <c r="C354" i="5"/>
  <c r="G354" i="5"/>
  <c r="D399" i="1" s="1"/>
  <c r="I14" i="5"/>
  <c r="C393" i="5"/>
  <c r="G393" i="5"/>
  <c r="D443" i="1" s="1"/>
  <c r="R14" i="5"/>
  <c r="S672" i="5"/>
  <c r="AB503" i="5"/>
  <c r="K586" i="1" s="1"/>
  <c r="AB601" i="5"/>
  <c r="AH461" i="5"/>
  <c r="M494" i="1" s="1"/>
  <c r="C439" i="5"/>
  <c r="G439" i="5"/>
  <c r="D292" i="5"/>
  <c r="H269" i="3" s="1"/>
  <c r="AB82" i="5"/>
  <c r="K81" i="1" s="1"/>
  <c r="Z21" i="5"/>
  <c r="AB21" i="5" s="1"/>
  <c r="AK282" i="5"/>
  <c r="N315" i="1" s="1"/>
  <c r="AH571" i="5"/>
  <c r="M633" i="1" s="1"/>
  <c r="C283" i="5"/>
  <c r="G283" i="5"/>
  <c r="M292" i="5"/>
  <c r="S85" i="5"/>
  <c r="H90" i="1" s="1"/>
  <c r="Q30" i="5"/>
  <c r="P364" i="5"/>
  <c r="G379" i="1" s="1"/>
  <c r="J442" i="5"/>
  <c r="E497" i="1" s="1"/>
  <c r="C308" i="5"/>
  <c r="G308" i="5"/>
  <c r="D342" i="1" s="1"/>
  <c r="R471" i="5"/>
  <c r="AH452" i="5"/>
  <c r="AB515" i="5"/>
  <c r="S676" i="5"/>
  <c r="S280" i="5"/>
  <c r="R40" i="5"/>
  <c r="U31" i="5"/>
  <c r="C123" i="5"/>
  <c r="G123" i="5"/>
  <c r="D158" i="1" s="1"/>
  <c r="S245" i="5"/>
  <c r="D252" i="5"/>
  <c r="H218" i="3" s="1"/>
  <c r="P460" i="5"/>
  <c r="AJ38" i="5"/>
  <c r="X578" i="5"/>
  <c r="X25" i="5"/>
  <c r="S239" i="5"/>
  <c r="V172" i="5"/>
  <c r="T205" i="5"/>
  <c r="L9" i="5"/>
  <c r="L97" i="5"/>
  <c r="C90" i="5"/>
  <c r="E35" i="5"/>
  <c r="G90" i="5"/>
  <c r="V389" i="5"/>
  <c r="I435" i="1" s="1"/>
  <c r="P577" i="5"/>
  <c r="G636" i="1" s="1"/>
  <c r="V403" i="5"/>
  <c r="I458" i="1" s="1"/>
  <c r="E10" i="5"/>
  <c r="C64" i="5"/>
  <c r="G64" i="5"/>
  <c r="D70" i="1" s="1"/>
  <c r="G662" i="5"/>
  <c r="C662" i="5"/>
  <c r="P455" i="5"/>
  <c r="G514" i="1" s="1"/>
  <c r="J556" i="5"/>
  <c r="H418" i="5"/>
  <c r="H421" i="5" s="1"/>
  <c r="J385" i="5"/>
  <c r="V399" i="5"/>
  <c r="AH351" i="5"/>
  <c r="M398" i="1" s="1"/>
  <c r="AE496" i="5"/>
  <c r="AB395" i="5"/>
  <c r="D414" i="5"/>
  <c r="V568" i="5"/>
  <c r="AE495" i="5"/>
  <c r="L558" i="1" s="1"/>
  <c r="AE461" i="5"/>
  <c r="S510" i="5"/>
  <c r="H566" i="1" s="1"/>
  <c r="G503" i="5"/>
  <c r="C503" i="5"/>
  <c r="V355" i="5"/>
  <c r="AB352" i="5"/>
  <c r="J555" i="5"/>
  <c r="E642" i="1" s="1"/>
  <c r="D122" i="5"/>
  <c r="H112" i="3" s="1"/>
  <c r="X471" i="5"/>
  <c r="J297" i="5"/>
  <c r="AK286" i="5"/>
  <c r="N320" i="1" s="1"/>
  <c r="M287" i="5"/>
  <c r="F318" i="1" s="1"/>
  <c r="D90" i="5"/>
  <c r="F35" i="5"/>
  <c r="AE86" i="5"/>
  <c r="L91" i="1" s="1"/>
  <c r="AC31" i="5"/>
  <c r="P456" i="5"/>
  <c r="G518" i="1" s="1"/>
  <c r="M601" i="5"/>
  <c r="F679" i="1" s="1"/>
  <c r="AB365" i="5"/>
  <c r="K391" i="1" s="1"/>
  <c r="M510" i="5"/>
  <c r="Q32" i="5"/>
  <c r="S81" i="5"/>
  <c r="D340" i="5"/>
  <c r="D388" i="5"/>
  <c r="D680" i="5"/>
  <c r="Y505" i="5"/>
  <c r="D493" i="5"/>
  <c r="V333" i="5"/>
  <c r="T366" i="5"/>
  <c r="R418" i="5"/>
  <c r="AB291" i="5"/>
  <c r="Z31" i="5"/>
  <c r="AB86" i="5"/>
  <c r="K91" i="1" s="1"/>
  <c r="S410" i="5"/>
  <c r="H455" i="1" s="1"/>
  <c r="D179" i="5"/>
  <c r="P356" i="5"/>
  <c r="C241" i="5"/>
  <c r="G241" i="5"/>
  <c r="AB388" i="5"/>
  <c r="AB602" i="5"/>
  <c r="K681" i="1" s="1"/>
  <c r="D398" i="5"/>
  <c r="P64" i="5"/>
  <c r="G70" i="1" s="1"/>
  <c r="N10" i="5"/>
  <c r="I19" i="5"/>
  <c r="O471" i="5"/>
  <c r="D343" i="5"/>
  <c r="AE351" i="5"/>
  <c r="L398" i="1" s="1"/>
  <c r="N578" i="5"/>
  <c r="P545" i="5"/>
  <c r="G615" i="1" s="1"/>
  <c r="Y257" i="5"/>
  <c r="J265" i="1" s="1"/>
  <c r="C254" i="5"/>
  <c r="G254" i="5"/>
  <c r="D275" i="1" s="1"/>
  <c r="D177" i="5"/>
  <c r="D659" i="5"/>
  <c r="S523" i="5"/>
  <c r="D606" i="5"/>
  <c r="H532" i="3" s="1"/>
  <c r="P560" i="5"/>
  <c r="AK518" i="5"/>
  <c r="AK450" i="5"/>
  <c r="P514" i="5"/>
  <c r="AH296" i="5"/>
  <c r="M338" i="1" s="1"/>
  <c r="D135" i="5"/>
  <c r="H126" i="3" s="1"/>
  <c r="AE66" i="5"/>
  <c r="L72" i="1" s="1"/>
  <c r="AC12" i="5"/>
  <c r="AK560" i="5"/>
  <c r="F14" i="5"/>
  <c r="D68" i="5"/>
  <c r="H65" i="3" s="1"/>
  <c r="D147" i="5"/>
  <c r="H136" i="3" s="1"/>
  <c r="P359" i="5"/>
  <c r="G392" i="1" s="1"/>
  <c r="AH523" i="5"/>
  <c r="AE654" i="5"/>
  <c r="L737" i="1" s="1"/>
  <c r="R686" i="5"/>
  <c r="V495" i="5"/>
  <c r="I558" i="1" s="1"/>
  <c r="C400" i="5"/>
  <c r="G400" i="5"/>
  <c r="Y438" i="5"/>
  <c r="W471" i="5"/>
  <c r="O311" i="5"/>
  <c r="R21" i="5"/>
  <c r="V459" i="5"/>
  <c r="I521" i="1" s="1"/>
  <c r="P402" i="5"/>
  <c r="D187" i="5"/>
  <c r="AE608" i="5"/>
  <c r="L682" i="1" s="1"/>
  <c r="R366" i="5"/>
  <c r="D335" i="5"/>
  <c r="V400" i="5"/>
  <c r="S309" i="5"/>
  <c r="H330" i="1" s="1"/>
  <c r="Y511" i="5"/>
  <c r="C390" i="5"/>
  <c r="G390" i="5"/>
  <c r="D461" i="1" s="1"/>
  <c r="D146" i="5"/>
  <c r="H130" i="3" s="1"/>
  <c r="G286" i="5"/>
  <c r="C286" i="5"/>
  <c r="AG366" i="5"/>
  <c r="AB448" i="5"/>
  <c r="Z27" i="5"/>
  <c r="AB76" i="5"/>
  <c r="K87" i="1" s="1"/>
  <c r="M447" i="5"/>
  <c r="AK495" i="5"/>
  <c r="N558" i="1" s="1"/>
  <c r="AE631" i="5"/>
  <c r="D181" i="5"/>
  <c r="AA366" i="5"/>
  <c r="D459" i="5"/>
  <c r="H415" i="3" s="1"/>
  <c r="P548" i="5"/>
  <c r="L33" i="5"/>
  <c r="AE85" i="5"/>
  <c r="AC30" i="5"/>
  <c r="X32" i="5"/>
  <c r="V498" i="5"/>
  <c r="L311" i="5"/>
  <c r="T151" i="5"/>
  <c r="V118" i="5"/>
  <c r="AB71" i="5"/>
  <c r="K77" i="1" s="1"/>
  <c r="Z17" i="5"/>
  <c r="AK403" i="5"/>
  <c r="N458" i="1" s="1"/>
  <c r="AF524" i="5"/>
  <c r="AH491" i="5"/>
  <c r="M554" i="1" s="1"/>
  <c r="G141" i="5"/>
  <c r="C141" i="5"/>
  <c r="D469" i="5"/>
  <c r="V681" i="5"/>
  <c r="D359" i="5"/>
  <c r="H314" i="3" s="1"/>
  <c r="S141" i="5"/>
  <c r="H131" i="1" s="1"/>
  <c r="D297" i="5"/>
  <c r="H257" i="3" s="1"/>
  <c r="AA418" i="5"/>
  <c r="D339" i="5"/>
  <c r="H304" i="3" s="1"/>
  <c r="P453" i="5"/>
  <c r="G505" i="1" s="1"/>
  <c r="H15" i="5"/>
  <c r="J15" i="5" s="1"/>
  <c r="J69" i="5"/>
  <c r="E75" i="1" s="1"/>
  <c r="V346" i="5"/>
  <c r="I389" i="1" s="1"/>
  <c r="L21" i="5"/>
  <c r="AE570" i="5"/>
  <c r="L637" i="1" s="1"/>
  <c r="G188" i="5"/>
  <c r="C188" i="5"/>
  <c r="AE574" i="5"/>
  <c r="G144" i="5"/>
  <c r="C144" i="5"/>
  <c r="W16" i="5"/>
  <c r="Y72" i="5"/>
  <c r="J76" i="1" s="1"/>
  <c r="M444" i="5"/>
  <c r="F503" i="1" s="1"/>
  <c r="J346" i="5"/>
  <c r="E389" i="1" s="1"/>
  <c r="AB439" i="5"/>
  <c r="R29" i="5"/>
  <c r="J409" i="5"/>
  <c r="E452" i="1" s="1"/>
  <c r="G131" i="5"/>
  <c r="C131" i="5"/>
  <c r="F41" i="5"/>
  <c r="D95" i="5"/>
  <c r="H92" i="3" s="1"/>
  <c r="AJ259" i="5"/>
  <c r="AB497" i="5"/>
  <c r="K564" i="1" s="1"/>
  <c r="I35" i="5"/>
  <c r="AH562" i="5"/>
  <c r="M635" i="1" s="1"/>
  <c r="AH79" i="5"/>
  <c r="M84" i="1" s="1"/>
  <c r="AF24" i="5"/>
  <c r="AH498" i="5"/>
  <c r="U16" i="5"/>
  <c r="I21" i="5"/>
  <c r="AB553" i="5"/>
  <c r="K624" i="1" s="1"/>
  <c r="AE452" i="5"/>
  <c r="AF12" i="5"/>
  <c r="AH66" i="5"/>
  <c r="M72" i="1" s="1"/>
  <c r="G178" i="5"/>
  <c r="D199" i="1" s="1"/>
  <c r="C178" i="5"/>
  <c r="D300" i="5"/>
  <c r="G339" i="5"/>
  <c r="D382" i="1" s="1"/>
  <c r="C339" i="5"/>
  <c r="D196" i="5"/>
  <c r="H173" i="3" s="1"/>
  <c r="AE447" i="5"/>
  <c r="L500" i="1" s="1"/>
  <c r="Y149" i="5"/>
  <c r="M230" i="5"/>
  <c r="F254" i="1" s="1"/>
  <c r="S236" i="5"/>
  <c r="H276" i="1" s="1"/>
  <c r="S231" i="5"/>
  <c r="H279" i="1" s="1"/>
  <c r="Y139" i="5"/>
  <c r="J157" i="1" s="1"/>
  <c r="J493" i="5"/>
  <c r="E556" i="1" s="1"/>
  <c r="AE340" i="5"/>
  <c r="L377" i="1" s="1"/>
  <c r="J358" i="5"/>
  <c r="E394" i="1" s="1"/>
  <c r="AH407" i="5"/>
  <c r="M447" i="1" s="1"/>
  <c r="S303" i="5"/>
  <c r="P89" i="5"/>
  <c r="N36" i="5"/>
  <c r="AH65" i="5"/>
  <c r="M71" i="1" s="1"/>
  <c r="AF11" i="5"/>
  <c r="AB93" i="5"/>
  <c r="Z40" i="5"/>
  <c r="Q15" i="5"/>
  <c r="S69" i="5"/>
  <c r="H75" i="1" s="1"/>
  <c r="P549" i="5"/>
  <c r="G619" i="1" s="1"/>
  <c r="D85" i="5"/>
  <c r="F30" i="5"/>
  <c r="D63" i="5"/>
  <c r="F97" i="5"/>
  <c r="F9" i="5"/>
  <c r="AH466" i="5"/>
  <c r="M519" i="1" s="1"/>
  <c r="AB77" i="5"/>
  <c r="K83" i="1" s="1"/>
  <c r="Z23" i="5"/>
  <c r="V511" i="5"/>
  <c r="V76" i="5"/>
  <c r="I87" i="1" s="1"/>
  <c r="T27" i="5"/>
  <c r="M681" i="5"/>
  <c r="F760" i="1" s="1"/>
  <c r="X30" i="5"/>
  <c r="AE74" i="5"/>
  <c r="L80" i="1" s="1"/>
  <c r="AC20" i="5"/>
  <c r="Y294" i="5"/>
  <c r="J319" i="1" s="1"/>
  <c r="I23" i="5"/>
  <c r="AH349" i="5"/>
  <c r="M380" i="1" s="1"/>
  <c r="S83" i="5"/>
  <c r="Q26" i="5"/>
  <c r="M412" i="5"/>
  <c r="F456" i="1" s="1"/>
  <c r="Y355" i="5"/>
  <c r="V514" i="5"/>
  <c r="M500" i="5"/>
  <c r="Y232" i="5"/>
  <c r="J260" i="1" s="1"/>
  <c r="G253" i="5"/>
  <c r="C253" i="5"/>
  <c r="AE125" i="5"/>
  <c r="L136" i="1" s="1"/>
  <c r="C252" i="5"/>
  <c r="G252" i="5"/>
  <c r="AK451" i="5"/>
  <c r="N511" i="1" s="1"/>
  <c r="D199" i="5"/>
  <c r="AB461" i="5"/>
  <c r="K494" i="1" s="1"/>
  <c r="R30" i="5"/>
  <c r="D70" i="5"/>
  <c r="F19" i="5"/>
  <c r="M306" i="5"/>
  <c r="J393" i="5"/>
  <c r="E443" i="1" s="1"/>
  <c r="S609" i="5"/>
  <c r="H702" i="1" s="1"/>
  <c r="Z26" i="5"/>
  <c r="AB83" i="5"/>
  <c r="P677" i="5"/>
  <c r="G456" i="5"/>
  <c r="C456" i="5"/>
  <c r="G610" i="5"/>
  <c r="C610" i="5"/>
  <c r="C302" i="5"/>
  <c r="G302" i="5"/>
  <c r="AJ205" i="5"/>
  <c r="J512" i="5"/>
  <c r="E581" i="1" s="1"/>
  <c r="P655" i="5"/>
  <c r="G739" i="1" s="1"/>
  <c r="AH290" i="5"/>
  <c r="F12" i="5"/>
  <c r="D66" i="5"/>
  <c r="H63" i="3" s="1"/>
  <c r="AB441" i="5"/>
  <c r="K498" i="1" s="1"/>
  <c r="D351" i="5"/>
  <c r="D93" i="5"/>
  <c r="H91" i="3" s="1"/>
  <c r="F40" i="5"/>
  <c r="U34" i="5"/>
  <c r="R311" i="5"/>
  <c r="AH405" i="5"/>
  <c r="D558" i="5"/>
  <c r="H496" i="3" s="1"/>
  <c r="AA311" i="5"/>
  <c r="AB306" i="5"/>
  <c r="K336" i="1" s="1"/>
  <c r="Y629" i="5"/>
  <c r="J706" i="1" s="1"/>
  <c r="Y309" i="5"/>
  <c r="J406" i="5"/>
  <c r="X14" i="5"/>
  <c r="D407" i="5"/>
  <c r="H355" i="3" s="1"/>
  <c r="D281" i="5"/>
  <c r="D389" i="5"/>
  <c r="H343" i="3" s="1"/>
  <c r="V303" i="5"/>
  <c r="I332" i="1" s="1"/>
  <c r="D347" i="5"/>
  <c r="C83" i="5"/>
  <c r="E26" i="5"/>
  <c r="G83" i="5"/>
  <c r="AK396" i="5"/>
  <c r="N449" i="1" s="1"/>
  <c r="AG26" i="5"/>
  <c r="S93" i="5"/>
  <c r="Q40" i="5"/>
  <c r="AF10" i="5"/>
  <c r="AH64" i="5"/>
  <c r="M70" i="1" s="1"/>
  <c r="M675" i="5"/>
  <c r="D229" i="5"/>
  <c r="G340" i="5"/>
  <c r="C340" i="5"/>
  <c r="E18" i="5"/>
  <c r="C73" i="5"/>
  <c r="G73" i="5"/>
  <c r="AJ37" i="5"/>
  <c r="S194" i="5"/>
  <c r="V559" i="5"/>
  <c r="Z311" i="5"/>
  <c r="AB278" i="5"/>
  <c r="AH410" i="5"/>
  <c r="M455" i="1" s="1"/>
  <c r="M284" i="5"/>
  <c r="F321" i="1" s="1"/>
  <c r="V334" i="5"/>
  <c r="I373" i="1" s="1"/>
  <c r="L29" i="5"/>
  <c r="AE308" i="5"/>
  <c r="L342" i="1" s="1"/>
  <c r="C240" i="5"/>
  <c r="G240" i="5"/>
  <c r="AE254" i="5"/>
  <c r="L275" i="1" s="1"/>
  <c r="W366" i="5"/>
  <c r="Y333" i="5"/>
  <c r="AE358" i="5"/>
  <c r="L394" i="1" s="1"/>
  <c r="N18" i="5"/>
  <c r="P73" i="5"/>
  <c r="G78" i="1" s="1"/>
  <c r="Q9" i="5"/>
  <c r="S63" i="5"/>
  <c r="Q97" i="5"/>
  <c r="P679" i="5"/>
  <c r="G756" i="1" s="1"/>
  <c r="S300" i="5"/>
  <c r="H323" i="1" s="1"/>
  <c r="D83" i="5"/>
  <c r="F26" i="5"/>
  <c r="V684" i="5"/>
  <c r="I751" i="1" s="1"/>
  <c r="D602" i="5"/>
  <c r="V519" i="5"/>
  <c r="I578" i="1" s="1"/>
  <c r="J623" i="5"/>
  <c r="S186" i="5"/>
  <c r="M504" i="5"/>
  <c r="AB75" i="5"/>
  <c r="K82" i="1" s="1"/>
  <c r="Z22" i="5"/>
  <c r="AK230" i="5"/>
  <c r="N254" i="1" s="1"/>
  <c r="M606" i="5"/>
  <c r="AF28" i="5"/>
  <c r="AH84" i="5"/>
  <c r="AK502" i="5"/>
  <c r="M660" i="5"/>
  <c r="C255" i="5"/>
  <c r="G255" i="5"/>
  <c r="Y75" i="5"/>
  <c r="J82" i="1" s="1"/>
  <c r="W22" i="5"/>
  <c r="AE412" i="5"/>
  <c r="D468" i="5"/>
  <c r="H417" i="3" s="1"/>
  <c r="AG25" i="5"/>
  <c r="J450" i="5"/>
  <c r="V149" i="5"/>
  <c r="J517" i="5"/>
  <c r="E575" i="1" s="1"/>
  <c r="H25" i="5"/>
  <c r="J78" i="5"/>
  <c r="AK174" i="5"/>
  <c r="N192" i="1" s="1"/>
  <c r="J93" i="5"/>
  <c r="E100" i="1" s="1"/>
  <c r="H40" i="5"/>
  <c r="J40" i="5" s="1"/>
  <c r="J509" i="5"/>
  <c r="R10" i="5"/>
  <c r="AE290" i="5"/>
  <c r="AH283" i="5"/>
  <c r="S173" i="5"/>
  <c r="S73" i="5"/>
  <c r="Q18" i="5"/>
  <c r="U26" i="5"/>
  <c r="AG38" i="5"/>
  <c r="M417" i="5"/>
  <c r="F451" i="1" s="1"/>
  <c r="P348" i="5"/>
  <c r="L16" i="5"/>
  <c r="M187" i="5"/>
  <c r="F202" i="1" s="1"/>
  <c r="AB453" i="5"/>
  <c r="K505" i="1" s="1"/>
  <c r="G119" i="5"/>
  <c r="C119" i="5"/>
  <c r="AE69" i="5"/>
  <c r="L75" i="1" s="1"/>
  <c r="AC15" i="5"/>
  <c r="AE15" i="5" s="1"/>
  <c r="U10" i="5"/>
  <c r="AG35" i="5"/>
  <c r="X29" i="5"/>
  <c r="AK517" i="5"/>
  <c r="N575" i="1" s="1"/>
  <c r="G287" i="5"/>
  <c r="C287" i="5"/>
  <c r="Z11" i="5"/>
  <c r="AB11" i="5" s="1"/>
  <c r="AB65" i="5"/>
  <c r="K71" i="1" s="1"/>
  <c r="X10" i="5"/>
  <c r="I13" i="5"/>
  <c r="J388" i="5"/>
  <c r="E437" i="1" s="1"/>
  <c r="J88" i="5"/>
  <c r="H34" i="5"/>
  <c r="N15" i="5"/>
  <c r="P69" i="5"/>
  <c r="AE619" i="5"/>
  <c r="L691" i="1" s="1"/>
  <c r="AE627" i="5"/>
  <c r="AB136" i="5"/>
  <c r="K156" i="1" s="1"/>
  <c r="AE77" i="5"/>
  <c r="L83" i="1" s="1"/>
  <c r="AC23" i="5"/>
  <c r="M337" i="5"/>
  <c r="F375" i="1" s="1"/>
  <c r="AK624" i="5"/>
  <c r="N697" i="1" s="1"/>
  <c r="AB671" i="5"/>
  <c r="K762" i="1" s="1"/>
  <c r="N11" i="5"/>
  <c r="P65" i="5"/>
  <c r="G71" i="1" s="1"/>
  <c r="S94" i="5"/>
  <c r="Q38" i="5"/>
  <c r="V353" i="5"/>
  <c r="AK309" i="5"/>
  <c r="P338" i="5"/>
  <c r="G91" i="5"/>
  <c r="D97" i="1" s="1"/>
  <c r="E37" i="5"/>
  <c r="C91" i="5"/>
  <c r="D194" i="5"/>
  <c r="P502" i="5"/>
  <c r="P354" i="5"/>
  <c r="G399" i="1" s="1"/>
  <c r="AK291" i="5"/>
  <c r="N327" i="1" s="1"/>
  <c r="M137" i="5"/>
  <c r="F141" i="1" s="1"/>
  <c r="Y304" i="5"/>
  <c r="J331" i="1" s="1"/>
  <c r="J682" i="5"/>
  <c r="L36" i="5"/>
  <c r="D679" i="5"/>
  <c r="H592" i="3" s="1"/>
  <c r="AA12" i="5"/>
  <c r="D350" i="5"/>
  <c r="K38" i="5"/>
  <c r="M94" i="5"/>
  <c r="F98" i="1" s="1"/>
  <c r="T18" i="5"/>
  <c r="V73" i="5"/>
  <c r="P282" i="5"/>
  <c r="G315" i="1" s="1"/>
  <c r="S659" i="5"/>
  <c r="Y618" i="5"/>
  <c r="M680" i="5"/>
  <c r="F761" i="1" s="1"/>
  <c r="G184" i="5"/>
  <c r="D221" i="1" s="1"/>
  <c r="C184" i="5"/>
  <c r="C280" i="5"/>
  <c r="G280" i="5"/>
  <c r="D314" i="1" s="1"/>
  <c r="S359" i="5"/>
  <c r="AA30" i="5"/>
  <c r="J412" i="5"/>
  <c r="D445" i="5"/>
  <c r="H393" i="3" s="1"/>
  <c r="G408" i="5"/>
  <c r="D433" i="1" s="1"/>
  <c r="C408" i="5"/>
  <c r="S346" i="5"/>
  <c r="G95" i="5"/>
  <c r="D101" i="1" s="1"/>
  <c r="C95" i="5"/>
  <c r="E41" i="5"/>
  <c r="P68" i="5"/>
  <c r="G74" i="1" s="1"/>
  <c r="N14" i="5"/>
  <c r="Y182" i="5"/>
  <c r="V513" i="5"/>
  <c r="I568" i="1" s="1"/>
  <c r="L205" i="5"/>
  <c r="I27" i="5"/>
  <c r="C135" i="5"/>
  <c r="G135" i="5"/>
  <c r="D149" i="1" s="1"/>
  <c r="AK90" i="5"/>
  <c r="AI35" i="5"/>
  <c r="AB677" i="5"/>
  <c r="D397" i="5"/>
  <c r="AJ19" i="5"/>
  <c r="Y659" i="5"/>
  <c r="S247" i="5"/>
  <c r="D354" i="5"/>
  <c r="H321" i="3" s="1"/>
  <c r="AK179" i="5"/>
  <c r="N196" i="1" s="1"/>
  <c r="AE198" i="5"/>
  <c r="L211" i="1" s="1"/>
  <c r="G622" i="5"/>
  <c r="D677" i="1" s="1"/>
  <c r="C622" i="5"/>
  <c r="M181" i="5"/>
  <c r="AH123" i="5"/>
  <c r="G198" i="5"/>
  <c r="C198" i="5"/>
  <c r="AG23" i="5"/>
  <c r="T13" i="5"/>
  <c r="V67" i="5"/>
  <c r="I73" i="1" s="1"/>
  <c r="G140" i="5"/>
  <c r="D143" i="1" s="1"/>
  <c r="C140" i="5"/>
  <c r="C353" i="5"/>
  <c r="G353" i="5"/>
  <c r="D337" i="5"/>
  <c r="H297" i="3" s="1"/>
  <c r="AK139" i="5"/>
  <c r="N157" i="1" s="1"/>
  <c r="Y675" i="5"/>
  <c r="M552" i="5"/>
  <c r="X17" i="5"/>
  <c r="G334" i="5"/>
  <c r="C334" i="5"/>
  <c r="G612" i="5"/>
  <c r="C612" i="5"/>
  <c r="AE126" i="5"/>
  <c r="L138" i="1" s="1"/>
  <c r="S254" i="5"/>
  <c r="H275" i="1" s="1"/>
  <c r="S285" i="5"/>
  <c r="AJ40" i="5"/>
  <c r="M245" i="5"/>
  <c r="F262" i="1" s="1"/>
  <c r="C296" i="5"/>
  <c r="G296" i="5"/>
  <c r="D338" i="1" s="1"/>
  <c r="S612" i="5"/>
  <c r="S281" i="5"/>
  <c r="C133" i="5"/>
  <c r="G133" i="5"/>
  <c r="E524" i="5"/>
  <c r="C491" i="5"/>
  <c r="G491" i="5"/>
  <c r="D554" i="1" s="1"/>
  <c r="G624" i="5"/>
  <c r="C624" i="5"/>
  <c r="AB282" i="5"/>
  <c r="K315" i="1" s="1"/>
  <c r="S71" i="5"/>
  <c r="H77" i="1" s="1"/>
  <c r="Q17" i="5"/>
  <c r="L578" i="5"/>
  <c r="J498" i="5"/>
  <c r="L30" i="5"/>
  <c r="AC10" i="5"/>
  <c r="AE64" i="5"/>
  <c r="L70" i="1" s="1"/>
  <c r="S657" i="5"/>
  <c r="H740" i="1" s="1"/>
  <c r="S192" i="5"/>
  <c r="H18" i="5"/>
  <c r="J73" i="5"/>
  <c r="E78" i="1" s="1"/>
  <c r="Y615" i="5"/>
  <c r="AK236" i="5"/>
  <c r="N276" i="1" s="1"/>
  <c r="AJ18" i="5"/>
  <c r="AK553" i="5"/>
  <c r="N624" i="1" s="1"/>
  <c r="AK135" i="5"/>
  <c r="N149" i="1" s="1"/>
  <c r="S133" i="5"/>
  <c r="H142" i="1" s="1"/>
  <c r="D456" i="5"/>
  <c r="H412" i="3" s="1"/>
  <c r="M191" i="5"/>
  <c r="F201" i="1" s="1"/>
  <c r="S630" i="5"/>
  <c r="H701" i="1" s="1"/>
  <c r="AH254" i="5"/>
  <c r="M275" i="1" s="1"/>
  <c r="AI418" i="5"/>
  <c r="AK385" i="5"/>
  <c r="N432" i="1" s="1"/>
  <c r="S174" i="5"/>
  <c r="H192" i="1" s="1"/>
  <c r="Y187" i="5"/>
  <c r="AF30" i="5"/>
  <c r="AH30" i="5" s="1"/>
  <c r="AH85" i="5"/>
  <c r="Y145" i="5"/>
  <c r="Y607" i="5"/>
  <c r="J686" i="1" s="1"/>
  <c r="AE609" i="5"/>
  <c r="S136" i="5"/>
  <c r="S458" i="5"/>
  <c r="AH86" i="5"/>
  <c r="M91" i="1" s="1"/>
  <c r="AF31" i="5"/>
  <c r="G626" i="5"/>
  <c r="C626" i="5"/>
  <c r="S195" i="5"/>
  <c r="S340" i="5"/>
  <c r="C615" i="5"/>
  <c r="G615" i="5"/>
  <c r="AE190" i="5"/>
  <c r="L215" i="1" s="1"/>
  <c r="Y142" i="5"/>
  <c r="J150" i="1" s="1"/>
  <c r="S190" i="5"/>
  <c r="H215" i="1" s="1"/>
  <c r="S627" i="5"/>
  <c r="H700" i="1" s="1"/>
  <c r="AH72" i="5"/>
  <c r="AF16" i="5"/>
  <c r="C453" i="5"/>
  <c r="G453" i="5"/>
  <c r="F20" i="5"/>
  <c r="D74" i="5"/>
  <c r="H71" i="3" s="1"/>
  <c r="S450" i="5"/>
  <c r="J84" i="5"/>
  <c r="E88" i="1" s="1"/>
  <c r="H28" i="5"/>
  <c r="AE187" i="5"/>
  <c r="Q23" i="5"/>
  <c r="S23" i="5" s="1"/>
  <c r="S77" i="5"/>
  <c r="H83" i="1" s="1"/>
  <c r="AK177" i="5"/>
  <c r="G238" i="5"/>
  <c r="D281" i="1" s="1"/>
  <c r="C238" i="5"/>
  <c r="AF18" i="5"/>
  <c r="AH73" i="5"/>
  <c r="M78" i="1" s="1"/>
  <c r="G365" i="5"/>
  <c r="D391" i="1" s="1"/>
  <c r="C365" i="5"/>
  <c r="T38" i="5"/>
  <c r="V38" i="5" s="1"/>
  <c r="V94" i="5"/>
  <c r="I98" i="1" s="1"/>
  <c r="Y255" i="5"/>
  <c r="G250" i="5"/>
  <c r="D270" i="1" s="1"/>
  <c r="C250" i="5"/>
  <c r="M628" i="5"/>
  <c r="F707" i="1" s="1"/>
  <c r="S567" i="5"/>
  <c r="AJ20" i="5"/>
  <c r="M298" i="5"/>
  <c r="F325" i="1" s="1"/>
  <c r="D345" i="5"/>
  <c r="C176" i="5"/>
  <c r="G176" i="5"/>
  <c r="D193" i="1" s="1"/>
  <c r="C193" i="1" s="1"/>
  <c r="S124" i="5"/>
  <c r="AK279" i="5"/>
  <c r="AE228" i="5"/>
  <c r="L252" i="1" s="1"/>
  <c r="AG151" i="5"/>
  <c r="AK244" i="5"/>
  <c r="N277" i="1" s="1"/>
  <c r="AK499" i="5"/>
  <c r="N563" i="1" s="1"/>
  <c r="AE141" i="5"/>
  <c r="L131" i="1" s="1"/>
  <c r="AJ26" i="5"/>
  <c r="D449" i="5"/>
  <c r="H403" i="3" s="1"/>
  <c r="C130" i="5"/>
  <c r="G130" i="5"/>
  <c r="S624" i="5"/>
  <c r="AA151" i="5"/>
  <c r="D446" i="5"/>
  <c r="H396" i="3" s="1"/>
  <c r="S199" i="5"/>
  <c r="S229" i="5"/>
  <c r="S611" i="5"/>
  <c r="H708" i="1" s="1"/>
  <c r="AA31" i="5"/>
  <c r="K205" i="5"/>
  <c r="M172" i="5"/>
  <c r="G665" i="5"/>
  <c r="C665" i="5"/>
  <c r="G450" i="5"/>
  <c r="C450" i="5"/>
  <c r="AA33" i="5"/>
  <c r="G183" i="5"/>
  <c r="C183" i="5"/>
  <c r="J175" i="5"/>
  <c r="C604" i="5"/>
  <c r="G604" i="5"/>
  <c r="D705" i="1" s="1"/>
  <c r="S134" i="5"/>
  <c r="H27" i="5"/>
  <c r="J76" i="5"/>
  <c r="E87" i="1" s="1"/>
  <c r="M195" i="5"/>
  <c r="F191" i="1" s="1"/>
  <c r="V180" i="5"/>
  <c r="I198" i="1" s="1"/>
  <c r="T10" i="5"/>
  <c r="V64" i="5"/>
  <c r="I70" i="1" s="1"/>
  <c r="AK185" i="5"/>
  <c r="N207" i="1" s="1"/>
  <c r="AE134" i="5"/>
  <c r="S625" i="5"/>
  <c r="H690" i="1" s="1"/>
  <c r="AE193" i="5"/>
  <c r="L217" i="1" s="1"/>
  <c r="J74" i="5"/>
  <c r="E80" i="1" s="1"/>
  <c r="H20" i="5"/>
  <c r="J20" i="5" s="1"/>
  <c r="C203" i="5"/>
  <c r="G203" i="5"/>
  <c r="D200" i="1" s="1"/>
  <c r="M622" i="5"/>
  <c r="F677" i="1" s="1"/>
  <c r="D565" i="5"/>
  <c r="H494" i="3" s="1"/>
  <c r="H21" i="5"/>
  <c r="J82" i="5"/>
  <c r="M666" i="5"/>
  <c r="C191" i="5"/>
  <c r="G191" i="5"/>
  <c r="Y296" i="5"/>
  <c r="V89" i="5"/>
  <c r="T36" i="5"/>
  <c r="Y683" i="5"/>
  <c r="J767" i="1" s="1"/>
  <c r="L20" i="5"/>
  <c r="AE617" i="5"/>
  <c r="L704" i="1" s="1"/>
  <c r="M389" i="5"/>
  <c r="F435" i="1" s="1"/>
  <c r="G613" i="5"/>
  <c r="C613" i="5"/>
  <c r="Y123" i="5"/>
  <c r="C187" i="5"/>
  <c r="G187" i="5"/>
  <c r="AK661" i="5"/>
  <c r="N745" i="1" s="1"/>
  <c r="G289" i="5"/>
  <c r="D329" i="1" s="1"/>
  <c r="C289" i="5"/>
  <c r="S181" i="5"/>
  <c r="H195" i="1" s="1"/>
  <c r="AE667" i="5"/>
  <c r="C246" i="5"/>
  <c r="G246" i="5"/>
  <c r="D266" i="1" s="1"/>
  <c r="Y614" i="5"/>
  <c r="M193" i="5"/>
  <c r="F217" i="1" s="1"/>
  <c r="Y611" i="5"/>
  <c r="J708" i="1" s="1"/>
  <c r="O24" i="5"/>
  <c r="AD36" i="5"/>
  <c r="S453" i="5"/>
  <c r="M227" i="5"/>
  <c r="F253" i="1" s="1"/>
  <c r="S470" i="5"/>
  <c r="Y129" i="5"/>
  <c r="W29" i="5"/>
  <c r="Y80" i="5"/>
  <c r="G143" i="5"/>
  <c r="D152" i="1" s="1"/>
  <c r="C143" i="5"/>
  <c r="Y668" i="5"/>
  <c r="AK546" i="5"/>
  <c r="N618" i="1" s="1"/>
  <c r="S202" i="5"/>
  <c r="H220" i="1" s="1"/>
  <c r="S191" i="5"/>
  <c r="H201" i="1" s="1"/>
  <c r="AE661" i="5"/>
  <c r="L745" i="1" s="1"/>
  <c r="C350" i="5"/>
  <c r="G350" i="5"/>
  <c r="D390" i="1" s="1"/>
  <c r="G356" i="5"/>
  <c r="C356" i="5"/>
  <c r="S234" i="5"/>
  <c r="H259" i="1" s="1"/>
  <c r="I151" i="5"/>
  <c r="AI33" i="5"/>
  <c r="AK87" i="5"/>
  <c r="AI40" i="5"/>
  <c r="AK93" i="5"/>
  <c r="AG471" i="5"/>
  <c r="Y84" i="5"/>
  <c r="J88" i="1" s="1"/>
  <c r="W28" i="5"/>
  <c r="AK663" i="5"/>
  <c r="S241" i="5"/>
  <c r="H264" i="1" s="1"/>
  <c r="M296" i="5"/>
  <c r="F338" i="1" s="1"/>
  <c r="G457" i="5"/>
  <c r="C457" i="5"/>
  <c r="S184" i="5"/>
  <c r="C310" i="5"/>
  <c r="G310" i="5"/>
  <c r="G301" i="5"/>
  <c r="D312" i="1" s="1"/>
  <c r="C301" i="5"/>
  <c r="M130" i="5"/>
  <c r="AI14" i="5"/>
  <c r="AK68" i="5"/>
  <c r="N74" i="1" s="1"/>
  <c r="W17" i="5"/>
  <c r="Y71" i="5"/>
  <c r="J77" i="1" s="1"/>
  <c r="AI25" i="5"/>
  <c r="AK78" i="5"/>
  <c r="N85" i="1" s="1"/>
  <c r="M629" i="5"/>
  <c r="F706" i="1" s="1"/>
  <c r="C306" i="5"/>
  <c r="G306" i="5"/>
  <c r="G300" i="5"/>
  <c r="D323" i="1" s="1"/>
  <c r="C300" i="5"/>
  <c r="AD11" i="5"/>
  <c r="AD29" i="5"/>
  <c r="AA26" i="5"/>
  <c r="K31" i="5"/>
  <c r="M31" i="5" s="1"/>
  <c r="M86" i="5"/>
  <c r="F91" i="1" s="1"/>
  <c r="M76" i="5"/>
  <c r="F87" i="1" s="1"/>
  <c r="K27" i="5"/>
  <c r="Y63" i="5"/>
  <c r="W97" i="5"/>
  <c r="W9" i="5"/>
  <c r="AD30" i="5"/>
  <c r="AI16" i="5"/>
  <c r="AK16" i="5" s="1"/>
  <c r="AK72" i="5"/>
  <c r="O22" i="5"/>
  <c r="AI31" i="5"/>
  <c r="AK86" i="5"/>
  <c r="N91" i="1" s="1"/>
  <c r="AD22" i="5"/>
  <c r="O32" i="5"/>
  <c r="M65" i="5"/>
  <c r="F71" i="1" s="1"/>
  <c r="K11" i="5"/>
  <c r="AK89" i="5"/>
  <c r="AI36" i="5"/>
  <c r="AK36" i="5" s="1"/>
  <c r="M79" i="5"/>
  <c r="K24" i="5"/>
  <c r="K16" i="5"/>
  <c r="M72" i="5"/>
  <c r="Y94" i="5"/>
  <c r="J98" i="1" s="1"/>
  <c r="W38" i="5"/>
  <c r="J118" i="5"/>
  <c r="H151" i="5"/>
  <c r="AK94" i="5"/>
  <c r="N98" i="1" s="1"/>
  <c r="AI38" i="5"/>
  <c r="W30" i="5"/>
  <c r="Y85" i="5"/>
  <c r="J90" i="1" s="1"/>
  <c r="G438" i="5"/>
  <c r="C438" i="5"/>
  <c r="E471" i="5"/>
  <c r="E474" i="5" s="1"/>
  <c r="Y22" i="5" l="1"/>
  <c r="T154" i="5"/>
  <c r="D513" i="1"/>
  <c r="D259" i="1"/>
  <c r="D698" i="1"/>
  <c r="L191" i="1"/>
  <c r="H221" i="1"/>
  <c r="F214" i="1"/>
  <c r="G458" i="1"/>
  <c r="H334" i="1"/>
  <c r="J503" i="1"/>
  <c r="M76" i="1"/>
  <c r="J746" i="1"/>
  <c r="H298" i="3"/>
  <c r="H262" i="5"/>
  <c r="F93" i="1"/>
  <c r="E501" i="1"/>
  <c r="G387" i="1"/>
  <c r="N579" i="1"/>
  <c r="E576" i="1"/>
  <c r="N205" i="1"/>
  <c r="L265" i="1"/>
  <c r="K86" i="1"/>
  <c r="M11" i="5"/>
  <c r="S18" i="5"/>
  <c r="H343" i="1"/>
  <c r="H685" i="1"/>
  <c r="H466" i="3"/>
  <c r="D506" i="1"/>
  <c r="P14" i="5"/>
  <c r="W100" i="5"/>
  <c r="H86" i="1"/>
  <c r="AH10" i="5"/>
  <c r="P36" i="5"/>
  <c r="K89" i="1"/>
  <c r="P26" i="5"/>
  <c r="AE12" i="5"/>
  <c r="Y13" i="5"/>
  <c r="M38" i="5"/>
  <c r="M41" i="5"/>
  <c r="H137" i="1"/>
  <c r="M100" i="1"/>
  <c r="D518" i="1"/>
  <c r="D627" i="1"/>
  <c r="G96" i="1"/>
  <c r="F621" i="1"/>
  <c r="D402" i="1"/>
  <c r="K495" i="1"/>
  <c r="D321" i="1"/>
  <c r="L216" i="1"/>
  <c r="D137" i="1"/>
  <c r="H449" i="3"/>
  <c r="L85" i="1"/>
  <c r="H122" i="3"/>
  <c r="H100" i="1"/>
  <c r="L90" i="1"/>
  <c r="L261" i="1"/>
  <c r="D457" i="1"/>
  <c r="S39" i="5"/>
  <c r="H85" i="1"/>
  <c r="H127" i="3"/>
  <c r="H402" i="3"/>
  <c r="H474" i="5"/>
  <c r="Z689" i="5"/>
  <c r="H556" i="1"/>
  <c r="M387" i="1"/>
  <c r="I500" i="1"/>
  <c r="D271" i="1"/>
  <c r="H460" i="3"/>
  <c r="N339" i="1"/>
  <c r="H147" i="1"/>
  <c r="J202" i="1"/>
  <c r="H312" i="3"/>
  <c r="F336" i="1"/>
  <c r="AB40" i="5"/>
  <c r="D495" i="1"/>
  <c r="Y23" i="5"/>
  <c r="J145" i="1"/>
  <c r="AH19" i="5"/>
  <c r="H407" i="3"/>
  <c r="D206" i="1"/>
  <c r="P34" i="5"/>
  <c r="N452" i="1"/>
  <c r="M22" i="5"/>
  <c r="D765" i="1"/>
  <c r="M559" i="1"/>
  <c r="AF421" i="5"/>
  <c r="I320" i="1"/>
  <c r="D456" i="1"/>
  <c r="F757" i="1"/>
  <c r="D464" i="1"/>
  <c r="H629" i="1"/>
  <c r="L766" i="1"/>
  <c r="N628" i="1"/>
  <c r="J766" i="1"/>
  <c r="D328" i="1"/>
  <c r="I96" i="1"/>
  <c r="J338" i="1"/>
  <c r="D768" i="1"/>
  <c r="J687" i="1"/>
  <c r="F685" i="1"/>
  <c r="H531" i="3"/>
  <c r="H204" i="3"/>
  <c r="K100" i="1"/>
  <c r="H299" i="3"/>
  <c r="E630" i="1"/>
  <c r="D203" i="1"/>
  <c r="H324" i="3"/>
  <c r="F691" i="1"/>
  <c r="F696" i="1"/>
  <c r="G94" i="1"/>
  <c r="S25" i="5"/>
  <c r="J516" i="1"/>
  <c r="N585" i="1"/>
  <c r="H527" i="3"/>
  <c r="N640" i="1"/>
  <c r="S15" i="5"/>
  <c r="H683" i="1"/>
  <c r="H301" i="3"/>
  <c r="H697" i="1"/>
  <c r="H692" i="1"/>
  <c r="H167" i="3"/>
  <c r="H370" i="3"/>
  <c r="J144" i="1"/>
  <c r="L501" i="1"/>
  <c r="G90" i="1"/>
  <c r="N331" i="1"/>
  <c r="H107" i="3"/>
  <c r="L202" i="1"/>
  <c r="L702" i="1"/>
  <c r="D386" i="1"/>
  <c r="H159" i="3"/>
  <c r="H267" i="1"/>
  <c r="M399" i="1"/>
  <c r="I570" i="1"/>
  <c r="N269" i="1"/>
  <c r="N251" i="1"/>
  <c r="H462" i="3"/>
  <c r="I503" i="1"/>
  <c r="K518" i="1"/>
  <c r="D569" i="1"/>
  <c r="J18" i="5"/>
  <c r="F84" i="1"/>
  <c r="D280" i="1"/>
  <c r="N313" i="1"/>
  <c r="H315" i="3"/>
  <c r="H81" i="3"/>
  <c r="D742" i="1"/>
  <c r="H451" i="3"/>
  <c r="J191" i="1"/>
  <c r="L266" i="1"/>
  <c r="K509" i="1"/>
  <c r="H507" i="3"/>
  <c r="E760" i="1"/>
  <c r="L161" i="1"/>
  <c r="M582" i="1"/>
  <c r="H264" i="3"/>
  <c r="D500" i="1"/>
  <c r="J760" i="1"/>
  <c r="E391" i="1"/>
  <c r="J637" i="1"/>
  <c r="D560" i="1"/>
  <c r="L579" i="1"/>
  <c r="L555" i="1"/>
  <c r="J280" i="1"/>
  <c r="D130" i="1"/>
  <c r="M88" i="1"/>
  <c r="F75" i="1"/>
  <c r="H392" i="3"/>
  <c r="H211" i="3"/>
  <c r="J434" i="1"/>
  <c r="G522" i="1"/>
  <c r="M760" i="1"/>
  <c r="I647" i="1"/>
  <c r="H459" i="3"/>
  <c r="D636" i="1"/>
  <c r="H325" i="3"/>
  <c r="I386" i="1"/>
  <c r="E94" i="1"/>
  <c r="H78" i="1"/>
  <c r="H400" i="3"/>
  <c r="H345" i="3"/>
  <c r="D557" i="1"/>
  <c r="H271" i="1"/>
  <c r="F700" i="1"/>
  <c r="H464" i="1"/>
  <c r="F143" i="1"/>
  <c r="H316" i="1"/>
  <c r="E85" i="1"/>
  <c r="D340" i="1"/>
  <c r="J555" i="1"/>
  <c r="L336" i="1"/>
  <c r="D573" i="1"/>
  <c r="D763" i="1"/>
  <c r="F455" i="1"/>
  <c r="K84" i="1"/>
  <c r="H138" i="3"/>
  <c r="J701" i="1"/>
  <c r="K520" i="1"/>
  <c r="H576" i="1"/>
  <c r="D696" i="1"/>
  <c r="H746" i="1"/>
  <c r="E460" i="1"/>
  <c r="M576" i="1"/>
  <c r="H582" i="3"/>
  <c r="H319" i="3"/>
  <c r="H318" i="3"/>
  <c r="H214" i="1"/>
  <c r="N334" i="1"/>
  <c r="E96" i="1"/>
  <c r="D503" i="1"/>
  <c r="D578" i="1"/>
  <c r="H493" i="3"/>
  <c r="H505" i="1"/>
  <c r="H377" i="1"/>
  <c r="D197" i="1"/>
  <c r="I562" i="1"/>
  <c r="H296" i="3"/>
  <c r="H435" i="3"/>
  <c r="L262" i="1"/>
  <c r="F445" i="1"/>
  <c r="D517" i="1"/>
  <c r="F644" i="1"/>
  <c r="I436" i="1"/>
  <c r="D190" i="1"/>
  <c r="H205" i="1"/>
  <c r="D579" i="1"/>
  <c r="K756" i="1"/>
  <c r="D336" i="1"/>
  <c r="F750" i="1"/>
  <c r="I78" i="1"/>
  <c r="H77" i="3"/>
  <c r="D78" i="1"/>
  <c r="I569" i="1"/>
  <c r="H166" i="3"/>
  <c r="J750" i="1"/>
  <c r="H486" i="3"/>
  <c r="H495" i="3"/>
  <c r="N397" i="1"/>
  <c r="H89" i="1"/>
  <c r="D637" i="1"/>
  <c r="H110" i="3"/>
  <c r="M762" i="1"/>
  <c r="D683" i="1"/>
  <c r="N76" i="1"/>
  <c r="E81" i="1"/>
  <c r="H139" i="1"/>
  <c r="F195" i="1"/>
  <c r="D326" i="1"/>
  <c r="M562" i="1"/>
  <c r="H437" i="3"/>
  <c r="L685" i="1"/>
  <c r="D268" i="1"/>
  <c r="H362" i="3"/>
  <c r="D568" i="1"/>
  <c r="I636" i="1"/>
  <c r="H206" i="1"/>
  <c r="L387" i="1"/>
  <c r="E434" i="1"/>
  <c r="F739" i="1"/>
  <c r="D207" i="1"/>
  <c r="N324" i="1"/>
  <c r="L271" i="1"/>
  <c r="F205" i="1"/>
  <c r="I434" i="1"/>
  <c r="H118" i="3"/>
  <c r="H687" i="1"/>
  <c r="L210" i="1"/>
  <c r="N456" i="1"/>
  <c r="F267" i="1"/>
  <c r="I454" i="1"/>
  <c r="K95" i="1"/>
  <c r="H278" i="1"/>
  <c r="D205" i="1"/>
  <c r="D387" i="1"/>
  <c r="H584" i="3"/>
  <c r="G641" i="1"/>
  <c r="H156" i="1"/>
  <c r="H268" i="1"/>
  <c r="Q208" i="5"/>
  <c r="Q207" i="5" s="1"/>
  <c r="F396" i="1"/>
  <c r="H210" i="3"/>
  <c r="D618" i="1"/>
  <c r="G397" i="1"/>
  <c r="N90" i="1"/>
  <c r="H575" i="3"/>
  <c r="D94" i="1"/>
  <c r="M557" i="1"/>
  <c r="N442" i="1"/>
  <c r="D161" i="1"/>
  <c r="D211" i="1"/>
  <c r="H392" i="1"/>
  <c r="H447" i="3"/>
  <c r="H696" i="1"/>
  <c r="D398" i="1"/>
  <c r="M561" i="1"/>
  <c r="D521" i="1"/>
  <c r="S24" i="5"/>
  <c r="M448" i="1"/>
  <c r="M460" i="1"/>
  <c r="P11" i="5"/>
  <c r="K262" i="5"/>
  <c r="L643" i="1"/>
  <c r="D746" i="1"/>
  <c r="I319" i="1"/>
  <c r="P37" i="5"/>
  <c r="F221" i="1"/>
  <c r="N153" i="1"/>
  <c r="J89" i="1"/>
  <c r="N96" i="1"/>
  <c r="F161" i="1"/>
  <c r="N93" i="1"/>
  <c r="Y29" i="5"/>
  <c r="AH18" i="5"/>
  <c r="V18" i="5"/>
  <c r="G75" i="1"/>
  <c r="H179" i="3"/>
  <c r="D445" i="1"/>
  <c r="N88" i="1"/>
  <c r="F617" i="1"/>
  <c r="L578" i="1"/>
  <c r="M391" i="1"/>
  <c r="AE13" i="5"/>
  <c r="H328" i="1"/>
  <c r="N199" i="1"/>
  <c r="N197" i="1"/>
  <c r="D752" i="1"/>
  <c r="D444" i="1"/>
  <c r="D764" i="1"/>
  <c r="H539" i="3"/>
  <c r="D504" i="1"/>
  <c r="D699" i="1"/>
  <c r="M90" i="1"/>
  <c r="AH24" i="5"/>
  <c r="Y16" i="5"/>
  <c r="AB17" i="5"/>
  <c r="AK28" i="5"/>
  <c r="F279" i="1"/>
  <c r="Y35" i="5"/>
  <c r="G377" i="1"/>
  <c r="H340" i="1"/>
  <c r="V23" i="5"/>
  <c r="H191" i="1"/>
  <c r="N763" i="1"/>
  <c r="D524" i="1"/>
  <c r="H213" i="1"/>
  <c r="J216" i="1"/>
  <c r="D318" i="1"/>
  <c r="H251" i="3"/>
  <c r="H356" i="3"/>
  <c r="L697" i="1"/>
  <c r="L746" i="1"/>
  <c r="K76" i="1"/>
  <c r="J707" i="1"/>
  <c r="H754" i="1"/>
  <c r="N460" i="1"/>
  <c r="E577" i="1"/>
  <c r="E618" i="1"/>
  <c r="H72" i="3"/>
  <c r="D679" i="1"/>
  <c r="N253" i="1"/>
  <c r="L765" i="1"/>
  <c r="K79" i="1"/>
  <c r="J28" i="5"/>
  <c r="H204" i="1"/>
  <c r="AE23" i="5"/>
  <c r="H138" i="1"/>
  <c r="M96" i="1"/>
  <c r="H397" i="3"/>
  <c r="F457" i="1"/>
  <c r="E573" i="1"/>
  <c r="D635" i="1"/>
  <c r="E738" i="1"/>
  <c r="G84" i="1"/>
  <c r="I580" i="1"/>
  <c r="H594" i="3"/>
  <c r="I93" i="1"/>
  <c r="D512" i="1"/>
  <c r="L263" i="1"/>
  <c r="D381" i="1"/>
  <c r="D155" i="1"/>
  <c r="G639" i="1"/>
  <c r="F76" i="1"/>
  <c r="L151" i="1"/>
  <c r="I572" i="1"/>
  <c r="D695" i="1"/>
  <c r="F686" i="1"/>
  <c r="H221" i="3"/>
  <c r="K75" i="1"/>
  <c r="M81" i="1"/>
  <c r="H442" i="3"/>
  <c r="F694" i="1"/>
  <c r="N214" i="1"/>
  <c r="J500" i="1"/>
  <c r="H589" i="3"/>
  <c r="D442" i="1"/>
  <c r="D692" i="1"/>
  <c r="L700" i="1"/>
  <c r="K679" i="1"/>
  <c r="D498" i="1"/>
  <c r="H222" i="3"/>
  <c r="D251" i="1"/>
  <c r="N272" i="1"/>
  <c r="K513" i="1"/>
  <c r="L280" i="1"/>
  <c r="H508" i="3"/>
  <c r="H258" i="3"/>
  <c r="D373" i="1"/>
  <c r="H160" i="3"/>
  <c r="D586" i="1"/>
  <c r="J684" i="1"/>
  <c r="J314" i="1"/>
  <c r="D395" i="1"/>
  <c r="D646" i="1"/>
  <c r="H574" i="3"/>
  <c r="D333" i="1"/>
  <c r="H255" i="1"/>
  <c r="H251" i="1"/>
  <c r="D625" i="1"/>
  <c r="D98" i="1"/>
  <c r="D39" i="1" s="1"/>
  <c r="D194" i="1"/>
  <c r="D571" i="1"/>
  <c r="H582" i="1"/>
  <c r="H405" i="3"/>
  <c r="H677" i="1"/>
  <c r="D505" i="1"/>
  <c r="G499" i="1"/>
  <c r="M563" i="1"/>
  <c r="H92" i="1"/>
  <c r="D330" i="1"/>
  <c r="H351" i="3"/>
  <c r="D697" i="1"/>
  <c r="D274" i="1"/>
  <c r="F275" i="1"/>
  <c r="H273" i="3"/>
  <c r="J96" i="1"/>
  <c r="N281" i="1"/>
  <c r="D212" i="1"/>
  <c r="L689" i="1"/>
  <c r="J210" i="1"/>
  <c r="D159" i="1"/>
  <c r="H263" i="3"/>
  <c r="H154" i="1"/>
  <c r="E444" i="1"/>
  <c r="H381" i="1"/>
  <c r="D397" i="1"/>
  <c r="D216" i="1"/>
  <c r="D460" i="1"/>
  <c r="D690" i="1"/>
  <c r="H93" i="1"/>
  <c r="F386" i="1"/>
  <c r="H406" i="3"/>
  <c r="H117" i="3"/>
  <c r="D320" i="1"/>
  <c r="L81" i="1"/>
  <c r="G88" i="1"/>
  <c r="I75" i="1"/>
  <c r="K644" i="1"/>
  <c r="D218" i="1"/>
  <c r="H133" i="1"/>
  <c r="J154" i="1"/>
  <c r="G498" i="1"/>
  <c r="H681" i="1"/>
  <c r="F265" i="1"/>
  <c r="D202" i="1"/>
  <c r="H300" i="3"/>
  <c r="H695" i="1"/>
  <c r="J312" i="1"/>
  <c r="N75" i="1"/>
  <c r="K458" i="1"/>
  <c r="N100" i="1"/>
  <c r="E562" i="1"/>
  <c r="E560" i="1"/>
  <c r="H389" i="1"/>
  <c r="H379" i="1"/>
  <c r="E582" i="1"/>
  <c r="E524" i="1"/>
  <c r="E505" i="1"/>
  <c r="F744" i="1"/>
  <c r="F742" i="1"/>
  <c r="F570" i="1"/>
  <c r="F572" i="1"/>
  <c r="F560" i="1"/>
  <c r="F563" i="1"/>
  <c r="N524" i="1"/>
  <c r="N505" i="1"/>
  <c r="H314" i="1"/>
  <c r="H747" i="1"/>
  <c r="H758" i="1"/>
  <c r="H361" i="3"/>
  <c r="M646" i="1"/>
  <c r="M628" i="1"/>
  <c r="D263" i="1"/>
  <c r="N142" i="1"/>
  <c r="N144" i="1"/>
  <c r="L686" i="1"/>
  <c r="N201" i="1"/>
  <c r="N209" i="1"/>
  <c r="M142" i="1"/>
  <c r="M144" i="1"/>
  <c r="L152" i="1"/>
  <c r="L153" i="1"/>
  <c r="L504" i="1"/>
  <c r="L510" i="1"/>
  <c r="H67" i="3"/>
  <c r="H444" i="1"/>
  <c r="H452" i="1"/>
  <c r="H79" i="1"/>
  <c r="L565" i="1"/>
  <c r="L569" i="1"/>
  <c r="J562" i="1"/>
  <c r="J560" i="1"/>
  <c r="M379" i="1"/>
  <c r="M402" i="1"/>
  <c r="I456" i="1"/>
  <c r="E569" i="1"/>
  <c r="H131" i="3"/>
  <c r="H132" i="3"/>
  <c r="M378" i="1"/>
  <c r="M381" i="1"/>
  <c r="F270" i="1"/>
  <c r="H324" i="1"/>
  <c r="F159" i="1"/>
  <c r="F158" i="1"/>
  <c r="L687" i="1"/>
  <c r="F209" i="1"/>
  <c r="L695" i="1"/>
  <c r="E441" i="1"/>
  <c r="E462" i="1"/>
  <c r="J204" i="1"/>
  <c r="D96" i="1"/>
  <c r="D701" i="1"/>
  <c r="H144" i="1"/>
  <c r="H145" i="1"/>
  <c r="K133" i="1"/>
  <c r="K132" i="1"/>
  <c r="N318" i="1"/>
  <c r="E379" i="1"/>
  <c r="E402" i="1"/>
  <c r="F701" i="1"/>
  <c r="J332" i="1"/>
  <c r="N446" i="1"/>
  <c r="N451" i="1"/>
  <c r="F255" i="1"/>
  <c r="K90" i="1"/>
  <c r="I510" i="1"/>
  <c r="I516" i="1"/>
  <c r="H378" i="1"/>
  <c r="D85" i="1"/>
  <c r="N322" i="1"/>
  <c r="N326" i="1"/>
  <c r="M453" i="1"/>
  <c r="H398" i="3"/>
  <c r="H404" i="3"/>
  <c r="D572" i="1"/>
  <c r="H322" i="3"/>
  <c r="H217" i="3"/>
  <c r="H227" i="3"/>
  <c r="D566" i="1"/>
  <c r="J496" i="1"/>
  <c r="F88" i="1"/>
  <c r="H280" i="1"/>
  <c r="F698" i="1"/>
  <c r="D144" i="1"/>
  <c r="H194" i="1"/>
  <c r="J336" i="1"/>
  <c r="F94" i="1"/>
  <c r="J279" i="1"/>
  <c r="H270" i="3"/>
  <c r="J155" i="1"/>
  <c r="H745" i="1"/>
  <c r="L448" i="1"/>
  <c r="L441" i="1"/>
  <c r="I443" i="1"/>
  <c r="N765" i="1"/>
  <c r="L750" i="1"/>
  <c r="M452" i="1"/>
  <c r="M456" i="1"/>
  <c r="H272" i="3"/>
  <c r="F322" i="1"/>
  <c r="I441" i="1"/>
  <c r="E502" i="1"/>
  <c r="M637" i="1"/>
  <c r="M639" i="1"/>
  <c r="D90" i="1"/>
  <c r="G513" i="1"/>
  <c r="H367" i="3"/>
  <c r="L461" i="1"/>
  <c r="L437" i="1"/>
  <c r="E385" i="1"/>
  <c r="E392" i="1"/>
  <c r="L88" i="1"/>
  <c r="G384" i="1"/>
  <c r="G386" i="1"/>
  <c r="J146" i="1"/>
  <c r="J141" i="1"/>
  <c r="J688" i="1"/>
  <c r="J691" i="1"/>
  <c r="H372" i="3"/>
  <c r="H353" i="3"/>
  <c r="N573" i="1"/>
  <c r="N566" i="1"/>
  <c r="I555" i="1"/>
  <c r="I577" i="1"/>
  <c r="H332" i="1"/>
  <c r="H336" i="1"/>
  <c r="F500" i="1"/>
  <c r="F502" i="1"/>
  <c r="H165" i="3"/>
  <c r="H169" i="3"/>
  <c r="J571" i="1"/>
  <c r="J568" i="1"/>
  <c r="E322" i="1"/>
  <c r="E326" i="1"/>
  <c r="G508" i="1"/>
  <c r="G512" i="1"/>
  <c r="H738" i="1"/>
  <c r="H759" i="1"/>
  <c r="F511" i="1"/>
  <c r="F506" i="1"/>
  <c r="D700" i="1"/>
  <c r="L269" i="1"/>
  <c r="F142" i="1"/>
  <c r="F144" i="1"/>
  <c r="M86" i="1"/>
  <c r="E90" i="1"/>
  <c r="F622" i="1"/>
  <c r="F624" i="1"/>
  <c r="K343" i="1"/>
  <c r="K324" i="1"/>
  <c r="I444" i="1"/>
  <c r="H494" i="1"/>
  <c r="H517" i="1"/>
  <c r="I761" i="1"/>
  <c r="I763" i="1"/>
  <c r="H266" i="3"/>
  <c r="G574" i="1"/>
  <c r="G579" i="1"/>
  <c r="H487" i="3"/>
  <c r="D341" i="1"/>
  <c r="M616" i="1"/>
  <c r="D332" i="1"/>
  <c r="K255" i="1"/>
  <c r="K252" i="1"/>
  <c r="N84" i="1"/>
  <c r="D702" i="1"/>
  <c r="D277" i="1"/>
  <c r="H143" i="1"/>
  <c r="F629" i="1"/>
  <c r="F636" i="1"/>
  <c r="H689" i="1"/>
  <c r="H354" i="3"/>
  <c r="H359" i="3"/>
  <c r="G335" i="1"/>
  <c r="G337" i="1"/>
  <c r="N620" i="1"/>
  <c r="N617" i="1"/>
  <c r="H212" i="1"/>
  <c r="N325" i="1"/>
  <c r="H331" i="1"/>
  <c r="L267" i="1"/>
  <c r="J577" i="1"/>
  <c r="J578" i="1"/>
  <c r="E95" i="1"/>
  <c r="H265" i="1"/>
  <c r="G341" i="1"/>
  <c r="G340" i="1"/>
  <c r="E572" i="1"/>
  <c r="D278" i="1"/>
  <c r="I213" i="1"/>
  <c r="I216" i="1"/>
  <c r="H399" i="3"/>
  <c r="I753" i="1"/>
  <c r="I756" i="1"/>
  <c r="D198" i="1"/>
  <c r="H699" i="1"/>
  <c r="I379" i="1"/>
  <c r="I402" i="1"/>
  <c r="F376" i="1"/>
  <c r="F374" i="1"/>
  <c r="N462" i="1"/>
  <c r="N461" i="1"/>
  <c r="J438" i="1"/>
  <c r="J439" i="1"/>
  <c r="L396" i="1"/>
  <c r="J394" i="1"/>
  <c r="J396" i="1"/>
  <c r="K620" i="1"/>
  <c r="F92" i="1"/>
  <c r="E92" i="1"/>
  <c r="F697" i="1"/>
  <c r="I88" i="1"/>
  <c r="D192" i="1"/>
  <c r="H155" i="1"/>
  <c r="D686" i="1"/>
  <c r="M136" i="1"/>
  <c r="M135" i="1"/>
  <c r="J207" i="1"/>
  <c r="L219" i="1"/>
  <c r="L218" i="1"/>
  <c r="E93" i="1"/>
  <c r="J343" i="1"/>
  <c r="J324" i="1"/>
  <c r="F444" i="1"/>
  <c r="F452" i="1"/>
  <c r="M629" i="1"/>
  <c r="M636" i="1"/>
  <c r="F687" i="1"/>
  <c r="F695" i="1"/>
  <c r="H461" i="3"/>
  <c r="H115" i="3"/>
  <c r="H452" i="3"/>
  <c r="N700" i="1"/>
  <c r="G525" i="1"/>
  <c r="H748" i="1"/>
  <c r="H752" i="1"/>
  <c r="H369" i="3"/>
  <c r="K334" i="1"/>
  <c r="K323" i="1"/>
  <c r="H211" i="1"/>
  <c r="M620" i="1"/>
  <c r="N395" i="1"/>
  <c r="N522" i="1"/>
  <c r="N498" i="1"/>
  <c r="G400" i="1"/>
  <c r="G376" i="1"/>
  <c r="H513" i="1"/>
  <c r="L137" i="1"/>
  <c r="D142" i="1"/>
  <c r="H317" i="1"/>
  <c r="H318" i="1"/>
  <c r="K758" i="1"/>
  <c r="K761" i="1"/>
  <c r="N330" i="1"/>
  <c r="N341" i="1"/>
  <c r="E695" i="1"/>
  <c r="E699" i="1"/>
  <c r="J385" i="1"/>
  <c r="J392" i="1"/>
  <c r="J140" i="1"/>
  <c r="J159" i="1"/>
  <c r="D147" i="1"/>
  <c r="I760" i="1"/>
  <c r="G450" i="1"/>
  <c r="G448" i="1"/>
  <c r="G628" i="1"/>
  <c r="G629" i="1"/>
  <c r="H597" i="3"/>
  <c r="L494" i="1"/>
  <c r="L517" i="1"/>
  <c r="K574" i="1"/>
  <c r="K579" i="1"/>
  <c r="E583" i="1"/>
  <c r="E585" i="1"/>
  <c r="F576" i="1"/>
  <c r="J131" i="1"/>
  <c r="J152" i="1"/>
  <c r="F147" i="1"/>
  <c r="F140" i="1"/>
  <c r="L140" i="1"/>
  <c r="L159" i="1"/>
  <c r="N705" i="1"/>
  <c r="N681" i="1"/>
  <c r="N559" i="1"/>
  <c r="N556" i="1"/>
  <c r="N694" i="1"/>
  <c r="N692" i="1"/>
  <c r="L92" i="1"/>
  <c r="K433" i="1"/>
  <c r="K455" i="1"/>
  <c r="F509" i="1"/>
  <c r="F504" i="1"/>
  <c r="H259" i="3"/>
  <c r="D510" i="1"/>
  <c r="H303" i="3"/>
  <c r="G582" i="1"/>
  <c r="G647" i="1"/>
  <c r="G644" i="1"/>
  <c r="H691" i="1"/>
  <c r="H698" i="1"/>
  <c r="H686" i="1"/>
  <c r="H198" i="1"/>
  <c r="N689" i="1"/>
  <c r="N690" i="1"/>
  <c r="D265" i="1"/>
  <c r="J95" i="1"/>
  <c r="L270" i="1"/>
  <c r="L274" i="1"/>
  <c r="L699" i="1"/>
  <c r="J218" i="1"/>
  <c r="J194" i="1"/>
  <c r="F692" i="1"/>
  <c r="L754" i="1"/>
  <c r="L747" i="1"/>
  <c r="D508" i="1"/>
  <c r="I94" i="1"/>
  <c r="G449" i="1"/>
  <c r="G444" i="1"/>
  <c r="H705" i="1"/>
  <c r="H150" i="1"/>
  <c r="D204" i="1"/>
  <c r="H200" i="1"/>
  <c r="H223" i="3"/>
  <c r="E438" i="1"/>
  <c r="E439" i="1"/>
  <c r="L376" i="1"/>
  <c r="L374" i="1"/>
  <c r="M579" i="1"/>
  <c r="M580" i="1"/>
  <c r="I758" i="1"/>
  <c r="D448" i="1"/>
  <c r="H79" i="3"/>
  <c r="D378" i="1"/>
  <c r="L385" i="1"/>
  <c r="L392" i="1"/>
  <c r="L522" i="1"/>
  <c r="L498" i="1"/>
  <c r="F86" i="1"/>
  <c r="D687" i="1"/>
  <c r="F699" i="1"/>
  <c r="F702" i="1"/>
  <c r="J84" i="1"/>
  <c r="H401" i="3"/>
  <c r="N766" i="1"/>
  <c r="D682" i="1"/>
  <c r="F682" i="1"/>
  <c r="D213" i="1"/>
  <c r="M150" i="1"/>
  <c r="M154" i="1"/>
  <c r="M317" i="1"/>
  <c r="M318" i="1"/>
  <c r="M147" i="1"/>
  <c r="M140" i="1"/>
  <c r="I151" i="1"/>
  <c r="I143" i="1"/>
  <c r="L333" i="1"/>
  <c r="L327" i="1"/>
  <c r="D154" i="1"/>
  <c r="N336" i="1"/>
  <c r="G507" i="1"/>
  <c r="H158" i="1"/>
  <c r="H347" i="3"/>
  <c r="D219" i="1"/>
  <c r="D441" i="1"/>
  <c r="H489" i="3"/>
  <c r="K759" i="1"/>
  <c r="K760" i="1"/>
  <c r="L343" i="1"/>
  <c r="L324" i="1"/>
  <c r="N218" i="1"/>
  <c r="N194" i="1"/>
  <c r="J753" i="1"/>
  <c r="J756" i="1"/>
  <c r="L456" i="1"/>
  <c r="L459" i="1"/>
  <c r="M446" i="1"/>
  <c r="M451" i="1"/>
  <c r="D148" i="1"/>
  <c r="G620" i="1"/>
  <c r="G617" i="1"/>
  <c r="J569" i="1"/>
  <c r="J576" i="1"/>
  <c r="H262" i="1"/>
  <c r="M515" i="1"/>
  <c r="M508" i="1"/>
  <c r="H384" i="1"/>
  <c r="H386" i="1"/>
  <c r="H574" i="1"/>
  <c r="F198" i="1"/>
  <c r="L204" i="1"/>
  <c r="D88" i="1"/>
  <c r="G759" i="1"/>
  <c r="G760" i="1"/>
  <c r="F634" i="1"/>
  <c r="F627" i="1"/>
  <c r="H261" i="3"/>
  <c r="D496" i="1"/>
  <c r="D269" i="1"/>
  <c r="K389" i="1"/>
  <c r="K379" i="1"/>
  <c r="I741" i="1"/>
  <c r="I739" i="1"/>
  <c r="K519" i="1"/>
  <c r="K98" i="1"/>
  <c r="K39" i="1" s="1"/>
  <c r="F385" i="1"/>
  <c r="F392" i="1"/>
  <c r="D688" i="1"/>
  <c r="J85" i="1"/>
  <c r="F78" i="1"/>
  <c r="J78" i="1"/>
  <c r="H266" i="1"/>
  <c r="F204" i="1"/>
  <c r="N626" i="1"/>
  <c r="N632" i="1"/>
  <c r="D217" i="1"/>
  <c r="N755" i="1"/>
  <c r="N750" i="1"/>
  <c r="D325" i="1"/>
  <c r="L272" i="1"/>
  <c r="D385" i="1"/>
  <c r="I92" i="1"/>
  <c r="N211" i="1"/>
  <c r="G632" i="1"/>
  <c r="G638" i="1"/>
  <c r="E504" i="1"/>
  <c r="E510" i="1"/>
  <c r="H622" i="1"/>
  <c r="H624" i="1"/>
  <c r="N639" i="1"/>
  <c r="M626" i="1"/>
  <c r="M632" i="1"/>
  <c r="M741" i="1"/>
  <c r="M739" i="1"/>
  <c r="I322" i="1"/>
  <c r="I326" i="1"/>
  <c r="F752" i="1"/>
  <c r="D707" i="1"/>
  <c r="L212" i="1"/>
  <c r="H636" i="1"/>
  <c r="N629" i="1"/>
  <c r="N636" i="1"/>
  <c r="N266" i="1"/>
  <c r="N323" i="1"/>
  <c r="N444" i="1"/>
  <c r="G93" i="1"/>
  <c r="I583" i="1"/>
  <c r="I585" i="1"/>
  <c r="I194" i="1"/>
  <c r="I192" i="1"/>
  <c r="F252" i="1"/>
  <c r="H140" i="1"/>
  <c r="J689" i="1"/>
  <c r="J690" i="1"/>
  <c r="J514" i="1"/>
  <c r="J511" i="1"/>
  <c r="F323" i="1"/>
  <c r="F331" i="1"/>
  <c r="G81" i="1"/>
  <c r="L742" i="1"/>
  <c r="E639" i="1"/>
  <c r="H507" i="1"/>
  <c r="E456" i="1"/>
  <c r="E459" i="1"/>
  <c r="G573" i="1"/>
  <c r="G566" i="1"/>
  <c r="I634" i="1"/>
  <c r="I627" i="1"/>
  <c r="M343" i="1"/>
  <c r="M324" i="1"/>
  <c r="L515" i="1"/>
  <c r="L508" i="1"/>
  <c r="L647" i="1"/>
  <c r="L644" i="1"/>
  <c r="K437" i="1"/>
  <c r="K436" i="1"/>
  <c r="K327" i="1"/>
  <c r="K330" i="1"/>
  <c r="I616" i="1"/>
  <c r="I637" i="1"/>
  <c r="K449" i="1"/>
  <c r="K444" i="1"/>
  <c r="I621" i="1"/>
  <c r="I622" i="1"/>
  <c r="H209" i="1"/>
  <c r="I575" i="1"/>
  <c r="H216" i="1"/>
  <c r="J262" i="1"/>
  <c r="J270" i="1"/>
  <c r="F559" i="1"/>
  <c r="F556" i="1"/>
  <c r="J272" i="1"/>
  <c r="J275" i="1"/>
  <c r="I576" i="1"/>
  <c r="E629" i="1"/>
  <c r="E636" i="1"/>
  <c r="D195" i="1"/>
  <c r="G437" i="1"/>
  <c r="G436" i="1"/>
  <c r="L96" i="1"/>
  <c r="I447" i="1"/>
  <c r="K517" i="1"/>
  <c r="D446" i="1"/>
  <c r="H69" i="3"/>
  <c r="N94" i="1"/>
  <c r="D140" i="1"/>
  <c r="E152" i="1"/>
  <c r="E153" i="1"/>
  <c r="J274" i="1"/>
  <c r="J276" i="1"/>
  <c r="F747" i="1"/>
  <c r="N687" i="1"/>
  <c r="N695" i="1"/>
  <c r="H148" i="1"/>
  <c r="G79" i="1"/>
  <c r="D324" i="1"/>
  <c r="M98" i="1"/>
  <c r="G318" i="1"/>
  <c r="G320" i="1"/>
  <c r="N332" i="1"/>
  <c r="N707" i="1"/>
  <c r="G445" i="1"/>
  <c r="G446" i="1"/>
  <c r="H363" i="3"/>
  <c r="H447" i="1"/>
  <c r="H453" i="1"/>
  <c r="G511" i="1"/>
  <c r="H385" i="1"/>
  <c r="J506" i="1"/>
  <c r="J525" i="1"/>
  <c r="M624" i="1"/>
  <c r="H325" i="1"/>
  <c r="N378" i="1"/>
  <c r="N381" i="1"/>
  <c r="J450" i="1"/>
  <c r="J448" i="1"/>
  <c r="I455" i="1"/>
  <c r="I457" i="1"/>
  <c r="D507" i="1"/>
  <c r="J92" i="1"/>
  <c r="D392" i="1"/>
  <c r="F210" i="1"/>
  <c r="H341" i="1"/>
  <c r="D689" i="1"/>
  <c r="D748" i="1"/>
  <c r="D691" i="1"/>
  <c r="J700" i="1"/>
  <c r="J705" i="1"/>
  <c r="J681" i="1"/>
  <c r="L639" i="1"/>
  <c r="K504" i="1"/>
  <c r="K510" i="1"/>
  <c r="H202" i="1"/>
  <c r="J195" i="1"/>
  <c r="J198" i="1"/>
  <c r="E343" i="1"/>
  <c r="E324" i="1"/>
  <c r="L692" i="1"/>
  <c r="L701" i="1"/>
  <c r="E266" i="1"/>
  <c r="E269" i="1"/>
  <c r="J559" i="1"/>
  <c r="J556" i="1"/>
  <c r="D93" i="1"/>
  <c r="H94" i="1"/>
  <c r="M75" i="1"/>
  <c r="D681" i="1"/>
  <c r="H210" i="1"/>
  <c r="D519" i="1"/>
  <c r="H83" i="3"/>
  <c r="H255" i="3"/>
  <c r="K445" i="1"/>
  <c r="K446" i="1"/>
  <c r="H627" i="1"/>
  <c r="H633" i="1"/>
  <c r="J158" i="1"/>
  <c r="J133" i="1"/>
  <c r="J748" i="1"/>
  <c r="J752" i="1"/>
  <c r="L749" i="1"/>
  <c r="L753" i="1"/>
  <c r="D201" i="1"/>
  <c r="E194" i="1"/>
  <c r="E192" i="1"/>
  <c r="H98" i="1"/>
  <c r="H39" i="1" s="1"/>
  <c r="M340" i="1"/>
  <c r="M316" i="1"/>
  <c r="H203" i="1"/>
  <c r="F753" i="1"/>
  <c r="F756" i="1"/>
  <c r="I445" i="1"/>
  <c r="I446" i="1"/>
  <c r="D264" i="1"/>
  <c r="K383" i="1"/>
  <c r="K387" i="1"/>
  <c r="K28" i="1" s="1"/>
  <c r="K200" i="1"/>
  <c r="K219" i="1"/>
  <c r="J765" i="1"/>
  <c r="J741" i="1"/>
  <c r="D153" i="1"/>
  <c r="M441" i="1"/>
  <c r="M462" i="1"/>
  <c r="J136" i="1"/>
  <c r="J135" i="1"/>
  <c r="I563" i="1"/>
  <c r="E631" i="1"/>
  <c r="E640" i="1"/>
  <c r="E330" i="1"/>
  <c r="E341" i="1"/>
  <c r="F447" i="1"/>
  <c r="F453" i="1"/>
  <c r="F314" i="1"/>
  <c r="L572" i="1"/>
  <c r="L583" i="1"/>
  <c r="H128" i="3"/>
  <c r="H120" i="3"/>
  <c r="H141" i="1"/>
  <c r="F443" i="1"/>
  <c r="D214" i="1"/>
  <c r="H269" i="1"/>
  <c r="L142" i="1"/>
  <c r="H457" i="3"/>
  <c r="H688" i="1"/>
  <c r="F689" i="1"/>
  <c r="M761" i="1"/>
  <c r="M763" i="1"/>
  <c r="J326" i="1"/>
  <c r="J335" i="1"/>
  <c r="J200" i="1"/>
  <c r="J219" i="1"/>
  <c r="J264" i="1"/>
  <c r="J266" i="1"/>
  <c r="H224" i="3"/>
  <c r="E626" i="1"/>
  <c r="E632" i="1"/>
  <c r="C632" i="1" s="1"/>
  <c r="J100" i="1"/>
  <c r="N744" i="1"/>
  <c r="N742" i="1"/>
  <c r="I462" i="1"/>
  <c r="I461" i="1"/>
  <c r="I141" i="1"/>
  <c r="I150" i="1"/>
  <c r="N141" i="1"/>
  <c r="N150" i="1"/>
  <c r="D389" i="1"/>
  <c r="H265" i="3"/>
  <c r="G378" i="1"/>
  <c r="G381" i="1"/>
  <c r="H129" i="3"/>
  <c r="M506" i="1"/>
  <c r="M525" i="1"/>
  <c r="K396" i="1"/>
  <c r="H84" i="1"/>
  <c r="H751" i="1"/>
  <c r="H766" i="1"/>
  <c r="H545" i="3"/>
  <c r="H552" i="3"/>
  <c r="N756" i="1"/>
  <c r="H220" i="3"/>
  <c r="D335" i="1"/>
  <c r="I644" i="1"/>
  <c r="I620" i="1"/>
  <c r="H402" i="1"/>
  <c r="H400" i="1"/>
  <c r="F441" i="1"/>
  <c r="F462" i="1"/>
  <c r="D638" i="1"/>
  <c r="F328" i="1"/>
  <c r="F29" i="1" s="1"/>
  <c r="L200" i="1"/>
  <c r="F631" i="1"/>
  <c r="H750" i="1"/>
  <c r="E84" i="1"/>
  <c r="L214" i="1"/>
  <c r="H219" i="1"/>
  <c r="J209" i="1"/>
  <c r="F261" i="1"/>
  <c r="F263" i="1"/>
  <c r="N682" i="1"/>
  <c r="N686" i="1"/>
  <c r="L690" i="1"/>
  <c r="G402" i="1"/>
  <c r="E566" i="1"/>
  <c r="I343" i="1"/>
  <c r="I324" i="1"/>
  <c r="I22" i="1" s="1"/>
  <c r="H249" i="3"/>
  <c r="L739" i="1"/>
  <c r="E644" i="1"/>
  <c r="E620" i="1"/>
  <c r="M336" i="1"/>
  <c r="N195" i="1"/>
  <c r="N268" i="1"/>
  <c r="F274" i="1"/>
  <c r="F276" i="1"/>
  <c r="D135" i="1"/>
  <c r="J387" i="1"/>
  <c r="J395" i="1"/>
  <c r="J330" i="1"/>
  <c r="J341" i="1"/>
  <c r="G758" i="1"/>
  <c r="G761" i="1"/>
  <c r="H185" i="3"/>
  <c r="H157" i="3"/>
  <c r="I385" i="1"/>
  <c r="I392" i="1"/>
  <c r="H595" i="3"/>
  <c r="H596" i="3"/>
  <c r="N159" i="1"/>
  <c r="N158" i="1"/>
  <c r="E447" i="1"/>
  <c r="C447" i="1" s="1"/>
  <c r="E453" i="1"/>
  <c r="E761" i="1"/>
  <c r="E763" i="1"/>
  <c r="H66" i="3"/>
  <c r="L143" i="1"/>
  <c r="L148" i="1"/>
  <c r="I560" i="1"/>
  <c r="K400" i="1"/>
  <c r="K376" i="1"/>
  <c r="E646" i="1"/>
  <c r="E628" i="1"/>
  <c r="H89" i="3"/>
  <c r="H40" i="3" s="1"/>
  <c r="G646" i="1"/>
  <c r="F327" i="1"/>
  <c r="F330" i="1"/>
  <c r="I400" i="1"/>
  <c r="I376" i="1"/>
  <c r="N376" i="1"/>
  <c r="N374" i="1"/>
  <c r="L571" i="1"/>
  <c r="L568" i="1"/>
  <c r="H501" i="3"/>
  <c r="L439" i="1"/>
  <c r="L443" i="1"/>
  <c r="K752" i="1"/>
  <c r="K757" i="1"/>
  <c r="H252" i="1"/>
  <c r="H707" i="1"/>
  <c r="L748" i="1"/>
  <c r="G681" i="1"/>
  <c r="G679" i="1"/>
  <c r="H445" i="1"/>
  <c r="H446" i="1"/>
  <c r="N256" i="1"/>
  <c r="N259" i="1"/>
  <c r="K257" i="1"/>
  <c r="K256" i="1"/>
  <c r="D279" i="1"/>
  <c r="I341" i="1"/>
  <c r="I340" i="1"/>
  <c r="K96" i="1"/>
  <c r="E586" i="1"/>
  <c r="I203" i="1"/>
  <c r="I211" i="1"/>
  <c r="D316" i="1"/>
  <c r="I336" i="1"/>
  <c r="I34" i="1" s="1"/>
  <c r="F525" i="1"/>
  <c r="F522" i="1"/>
  <c r="J524" i="1"/>
  <c r="J505" i="1"/>
  <c r="M516" i="1"/>
  <c r="M520" i="1"/>
  <c r="K637" i="1"/>
  <c r="K639" i="1"/>
  <c r="I515" i="1"/>
  <c r="I508" i="1"/>
  <c r="H496" i="1"/>
  <c r="H163" i="3"/>
  <c r="H213" i="3"/>
  <c r="H644" i="1"/>
  <c r="H620" i="1"/>
  <c r="E741" i="1"/>
  <c r="E739" i="1"/>
  <c r="F759" i="1"/>
  <c r="H175" i="3"/>
  <c r="F758" i="1"/>
  <c r="H765" i="1"/>
  <c r="H741" i="1"/>
  <c r="H14" i="1" s="1"/>
  <c r="D141" i="1"/>
  <c r="H270" i="1"/>
  <c r="J203" i="1"/>
  <c r="J211" i="1"/>
  <c r="N328" i="1"/>
  <c r="H504" i="1"/>
  <c r="H510" i="1"/>
  <c r="D745" i="1"/>
  <c r="M255" i="1"/>
  <c r="M252" i="1"/>
  <c r="F213" i="1"/>
  <c r="F216" i="1"/>
  <c r="N143" i="1"/>
  <c r="N148" i="1"/>
  <c r="D209" i="1"/>
  <c r="M203" i="1"/>
  <c r="M23" i="1" s="1"/>
  <c r="M211" i="1"/>
  <c r="L705" i="1"/>
  <c r="L681" i="1"/>
  <c r="L14" i="1" s="1"/>
  <c r="L203" i="1"/>
  <c r="E202" i="1"/>
  <c r="E204" i="1"/>
  <c r="N275" i="1"/>
  <c r="L78" i="1"/>
  <c r="E522" i="1"/>
  <c r="E498" i="1"/>
  <c r="G517" i="1"/>
  <c r="D400" i="1"/>
  <c r="K617" i="1"/>
  <c r="I378" i="1"/>
  <c r="I381" i="1"/>
  <c r="G586" i="1"/>
  <c r="G565" i="1"/>
  <c r="G100" i="1"/>
  <c r="J383" i="1"/>
  <c r="D276" i="1"/>
  <c r="C276" i="1" s="1"/>
  <c r="H267" i="3"/>
  <c r="G500" i="1"/>
  <c r="G502" i="1"/>
  <c r="K565" i="1"/>
  <c r="K569" i="1"/>
  <c r="H352" i="3"/>
  <c r="H541" i="3"/>
  <c r="H537" i="3"/>
  <c r="L93" i="1"/>
  <c r="H419" i="3"/>
  <c r="H549" i="3"/>
  <c r="H390" i="3"/>
  <c r="M158" i="1"/>
  <c r="M133" i="1"/>
  <c r="E766" i="1"/>
  <c r="E765" i="1"/>
  <c r="I140" i="1"/>
  <c r="I159" i="1"/>
  <c r="L698" i="1"/>
  <c r="G555" i="1"/>
  <c r="G577" i="1"/>
  <c r="G372" i="1"/>
  <c r="G394" i="1"/>
  <c r="F566" i="1"/>
  <c r="F574" i="1"/>
  <c r="L585" i="1"/>
  <c r="L559" i="1"/>
  <c r="I766" i="1"/>
  <c r="I765" i="1"/>
  <c r="F154" i="1"/>
  <c r="F155" i="1"/>
  <c r="F751" i="1"/>
  <c r="F766" i="1"/>
  <c r="N262" i="1"/>
  <c r="N270" i="1"/>
  <c r="L154" i="1"/>
  <c r="L155" i="1"/>
  <c r="H305" i="3"/>
  <c r="N147" i="1"/>
  <c r="N140" i="1"/>
  <c r="E747" i="1"/>
  <c r="E758" i="1"/>
  <c r="L330" i="1"/>
  <c r="L341" i="1"/>
  <c r="M751" i="1"/>
  <c r="M766" i="1"/>
  <c r="K93" i="1"/>
  <c r="D75" i="1"/>
  <c r="E335" i="1"/>
  <c r="E337" i="1"/>
  <c r="H364" i="3"/>
  <c r="N393" i="1"/>
  <c r="N385" i="1"/>
  <c r="H462" i="1"/>
  <c r="H461" i="1"/>
  <c r="I452" i="1"/>
  <c r="K496" i="1"/>
  <c r="I383" i="1"/>
  <c r="I387" i="1"/>
  <c r="H508" i="1"/>
  <c r="H512" i="1"/>
  <c r="H260" i="3"/>
  <c r="L207" i="1"/>
  <c r="C207" i="1" s="1"/>
  <c r="L209" i="1"/>
  <c r="I100" i="1"/>
  <c r="J630" i="1"/>
  <c r="J626" i="1"/>
  <c r="M517" i="1"/>
  <c r="M32" i="1" s="1"/>
  <c r="L279" i="1"/>
  <c r="H272" i="1"/>
  <c r="G496" i="1"/>
  <c r="E697" i="1"/>
  <c r="E700" i="1"/>
  <c r="J403" i="1"/>
  <c r="J384" i="1"/>
  <c r="J702" i="1"/>
  <c r="K507" i="1"/>
  <c r="I631" i="1"/>
  <c r="C631" i="1" s="1"/>
  <c r="E376" i="1"/>
  <c r="C376" i="1" s="1"/>
  <c r="E374" i="1"/>
  <c r="I327" i="1"/>
  <c r="I330" i="1"/>
  <c r="F515" i="1"/>
  <c r="F508" i="1"/>
  <c r="H439" i="1"/>
  <c r="H443" i="1"/>
  <c r="N212" i="1"/>
  <c r="N32" i="1" s="1"/>
  <c r="J386" i="1"/>
  <c r="J391" i="1"/>
  <c r="G621" i="1"/>
  <c r="G622" i="1"/>
  <c r="D750" i="1"/>
  <c r="D100" i="1"/>
  <c r="H178" i="3"/>
  <c r="D559" i="1"/>
  <c r="H164" i="3"/>
  <c r="H84" i="3"/>
  <c r="J94" i="1"/>
  <c r="F100" i="1"/>
  <c r="F90" i="1"/>
  <c r="J75" i="1"/>
  <c r="J754" i="1"/>
  <c r="J747" i="1"/>
  <c r="H152" i="1"/>
  <c r="M93" i="1"/>
  <c r="J583" i="1"/>
  <c r="J585" i="1"/>
  <c r="L259" i="1"/>
  <c r="N200" i="1"/>
  <c r="J567" i="1"/>
  <c r="J570" i="1"/>
  <c r="C570" i="1" s="1"/>
  <c r="N252" i="1"/>
  <c r="I394" i="1"/>
  <c r="I396" i="1"/>
  <c r="E579" i="1"/>
  <c r="E580" i="1"/>
  <c r="C580" i="1" s="1"/>
  <c r="H307" i="3"/>
  <c r="E98" i="1"/>
  <c r="F96" i="1"/>
  <c r="K88" i="1"/>
  <c r="K29" i="1" s="1"/>
  <c r="G506" i="1"/>
  <c r="N78" i="1"/>
  <c r="K393" i="1"/>
  <c r="K385" i="1"/>
  <c r="K23" i="1" s="1"/>
  <c r="D133" i="1"/>
  <c r="F150" i="1"/>
  <c r="G456" i="1"/>
  <c r="G459" i="1"/>
  <c r="H309" i="3"/>
  <c r="D210" i="1"/>
  <c r="L195" i="1"/>
  <c r="M92" i="1"/>
  <c r="N263" i="1"/>
  <c r="N271" i="1"/>
  <c r="J328" i="1"/>
  <c r="F459" i="1"/>
  <c r="M631" i="1"/>
  <c r="H216" i="3"/>
  <c r="H533" i="3"/>
  <c r="H394" i="3"/>
  <c r="K78" i="1"/>
  <c r="D459" i="1"/>
  <c r="H506" i="1"/>
  <c r="D455" i="1"/>
  <c r="H559" i="1"/>
  <c r="H579" i="1"/>
  <c r="H491" i="3"/>
  <c r="D563" i="1"/>
  <c r="L133" i="1"/>
  <c r="H344" i="3"/>
  <c r="J268" i="1"/>
  <c r="N384" i="1"/>
  <c r="E578" i="1"/>
  <c r="H563" i="1"/>
  <c r="J212" i="1"/>
  <c r="I691" i="1"/>
  <c r="C691" i="1" s="1"/>
  <c r="H121" i="3"/>
  <c r="L381" i="1"/>
  <c r="N506" i="1"/>
  <c r="J574" i="1"/>
  <c r="L444" i="1"/>
  <c r="E332" i="1"/>
  <c r="L379" i="1"/>
  <c r="H76" i="3"/>
  <c r="H271" i="3"/>
  <c r="H455" i="3"/>
  <c r="F340" i="1"/>
  <c r="L395" i="1"/>
  <c r="I459" i="1"/>
  <c r="D394" i="1"/>
  <c r="D511" i="1"/>
  <c r="D575" i="1"/>
  <c r="I566" i="1"/>
  <c r="G504" i="1"/>
  <c r="J520" i="1"/>
  <c r="H306" i="3"/>
  <c r="D525" i="1"/>
  <c r="D583" i="1"/>
  <c r="D453" i="1"/>
  <c r="D436" i="1"/>
  <c r="L135" i="1"/>
  <c r="L752" i="1"/>
  <c r="I453" i="1"/>
  <c r="L144" i="1"/>
  <c r="H601" i="3"/>
  <c r="H171" i="3"/>
  <c r="H535" i="3"/>
  <c r="H387" i="1"/>
  <c r="I209" i="1"/>
  <c r="I397" i="1"/>
  <c r="J379" i="1"/>
  <c r="L627" i="1"/>
  <c r="H135" i="3"/>
  <c r="H394" i="1"/>
  <c r="N565" i="1"/>
  <c r="H182" i="3"/>
  <c r="H219" i="3"/>
  <c r="H124" i="3"/>
  <c r="E395" i="1"/>
  <c r="D322" i="1"/>
  <c r="K85" i="1"/>
  <c r="I640" i="1"/>
  <c r="H313" i="3"/>
  <c r="H599" i="3"/>
  <c r="H88" i="1"/>
  <c r="D516" i="1"/>
  <c r="D574" i="1"/>
  <c r="D577" i="1"/>
  <c r="J647" i="1"/>
  <c r="H540" i="3"/>
  <c r="D629" i="1"/>
  <c r="D556" i="1"/>
  <c r="I522" i="1"/>
  <c r="H458" i="3"/>
  <c r="E436" i="1"/>
  <c r="E12" i="1" s="1"/>
  <c r="N436" i="1"/>
  <c r="G633" i="1"/>
  <c r="H416" i="3"/>
  <c r="L455" i="1"/>
  <c r="H170" i="3"/>
  <c r="F647" i="1"/>
  <c r="H317" i="3"/>
  <c r="F626" i="1"/>
  <c r="I390" i="1"/>
  <c r="N647" i="1"/>
  <c r="G439" i="1"/>
  <c r="G585" i="1"/>
  <c r="K559" i="1"/>
  <c r="K456" i="1"/>
  <c r="K525" i="1"/>
  <c r="H626" i="1"/>
  <c r="N633" i="1"/>
  <c r="H575" i="1"/>
  <c r="D753" i="1"/>
  <c r="D622" i="1"/>
  <c r="D437" i="1"/>
  <c r="D384" i="1"/>
  <c r="D452" i="1"/>
  <c r="D582" i="1"/>
  <c r="D751" i="1"/>
  <c r="H679" i="1"/>
  <c r="H456" i="3"/>
  <c r="D757" i="1"/>
  <c r="H349" i="3"/>
  <c r="H311" i="3"/>
  <c r="J751" i="1"/>
  <c r="L502" i="1"/>
  <c r="E759" i="1"/>
  <c r="H443" i="3"/>
  <c r="L391" i="1"/>
  <c r="H200" i="3"/>
  <c r="M575" i="1"/>
  <c r="G637" i="1"/>
  <c r="F332" i="1"/>
  <c r="F326" i="1"/>
  <c r="H504" i="3"/>
  <c r="F320" i="1"/>
  <c r="F705" i="1"/>
  <c r="J502" i="1"/>
  <c r="G455" i="1"/>
  <c r="L457" i="1"/>
  <c r="L626" i="1"/>
  <c r="N569" i="1"/>
  <c r="C569" i="1" s="1"/>
  <c r="E624" i="1"/>
  <c r="E18" i="1" s="1"/>
  <c r="K638" i="1"/>
  <c r="H87" i="3"/>
  <c r="H109" i="3"/>
  <c r="J517" i="1"/>
  <c r="L335" i="1"/>
  <c r="H463" i="3"/>
  <c r="D383" i="1"/>
  <c r="E757" i="1"/>
  <c r="M560" i="1"/>
  <c r="D451" i="1"/>
  <c r="D565" i="1"/>
  <c r="D331" i="1"/>
  <c r="C331" i="1" s="1"/>
  <c r="H530" i="3"/>
  <c r="F565" i="1"/>
  <c r="L751" i="1"/>
  <c r="K512" i="1"/>
  <c r="K92" i="1"/>
  <c r="D747" i="1"/>
  <c r="N219" i="1"/>
  <c r="F763" i="1"/>
  <c r="G510" i="1"/>
  <c r="J519" i="1"/>
  <c r="J34" i="1" s="1"/>
  <c r="J638" i="1"/>
  <c r="L566" i="1"/>
  <c r="L574" i="1"/>
  <c r="F194" i="1"/>
  <c r="J759" i="1"/>
  <c r="J510" i="1"/>
  <c r="H640" i="1"/>
  <c r="H642" i="1"/>
  <c r="C642" i="1" s="1"/>
  <c r="G264" i="1"/>
  <c r="M341" i="1"/>
  <c r="I502" i="1"/>
  <c r="N386" i="1"/>
  <c r="K207" i="1"/>
  <c r="I682" i="1"/>
  <c r="H525" i="1"/>
  <c r="F397" i="1"/>
  <c r="H550" i="3"/>
  <c r="N510" i="1"/>
  <c r="J642" i="1"/>
  <c r="E445" i="1"/>
  <c r="H580" i="1"/>
  <c r="G85" i="1"/>
  <c r="C85" i="1" s="1"/>
  <c r="M556" i="1"/>
  <c r="H275" i="3"/>
  <c r="H572" i="1"/>
  <c r="J566" i="1"/>
  <c r="D644" i="1"/>
  <c r="H176" i="3"/>
  <c r="H502" i="3"/>
  <c r="N459" i="1"/>
  <c r="D628" i="1"/>
  <c r="N216" i="1"/>
  <c r="N280" i="1"/>
  <c r="F280" i="1"/>
  <c r="L386" i="1"/>
  <c r="E574" i="1"/>
  <c r="J255" i="1"/>
  <c r="J763" i="1"/>
  <c r="N394" i="1"/>
  <c r="M457" i="1"/>
  <c r="G395" i="1"/>
  <c r="M640" i="1"/>
  <c r="C640" i="1" s="1"/>
  <c r="F212" i="1"/>
  <c r="E768" i="1"/>
  <c r="F138" i="1"/>
  <c r="N279" i="1"/>
  <c r="E141" i="1"/>
  <c r="I152" i="1"/>
  <c r="H209" i="3"/>
  <c r="M437" i="1"/>
  <c r="L98" i="1"/>
  <c r="F437" i="1"/>
  <c r="H492" i="3"/>
  <c r="M449" i="1"/>
  <c r="H441" i="3"/>
  <c r="H457" i="1"/>
  <c r="E396" i="1"/>
  <c r="D396" i="1"/>
  <c r="D631" i="1"/>
  <c r="K320" i="1"/>
  <c r="D626" i="1"/>
  <c r="H485" i="3"/>
  <c r="H602" i="3"/>
  <c r="H586" i="3"/>
  <c r="M617" i="1"/>
  <c r="D623" i="1"/>
  <c r="N622" i="1"/>
  <c r="E448" i="1"/>
  <c r="F378" i="1"/>
  <c r="F628" i="1"/>
  <c r="N580" i="1"/>
  <c r="L617" i="1"/>
  <c r="L12" i="1" s="1"/>
  <c r="H505" i="3"/>
  <c r="K448" i="1"/>
  <c r="M572" i="1"/>
  <c r="I391" i="1"/>
  <c r="F681" i="1"/>
  <c r="M395" i="1"/>
  <c r="F335" i="1"/>
  <c r="K340" i="1"/>
  <c r="K38" i="1" s="1"/>
  <c r="F383" i="1"/>
  <c r="M647" i="1"/>
  <c r="M578" i="1"/>
  <c r="H546" i="3"/>
  <c r="D624" i="1"/>
  <c r="H544" i="3"/>
  <c r="D759" i="1"/>
  <c r="H588" i="3"/>
  <c r="H593" i="3"/>
  <c r="D620" i="1"/>
  <c r="D741" i="1"/>
  <c r="D580" i="1"/>
  <c r="K578" i="1"/>
  <c r="D756" i="1"/>
  <c r="D758" i="1"/>
  <c r="L378" i="1"/>
  <c r="J695" i="1"/>
  <c r="N568" i="1"/>
  <c r="C568" i="1" s="1"/>
  <c r="H558" i="3"/>
  <c r="I574" i="1"/>
  <c r="L580" i="1"/>
  <c r="K462" i="1"/>
  <c r="N135" i="1"/>
  <c r="J271" i="1"/>
  <c r="N379" i="1"/>
  <c r="F737" i="1"/>
  <c r="H322" i="1"/>
  <c r="M384" i="1"/>
  <c r="L446" i="1"/>
  <c r="G385" i="1"/>
  <c r="N741" i="1"/>
  <c r="H454" i="1"/>
  <c r="E762" i="1"/>
  <c r="I498" i="1"/>
  <c r="L397" i="1"/>
  <c r="M374" i="1"/>
  <c r="M757" i="1"/>
  <c r="H396" i="1"/>
  <c r="K583" i="1"/>
  <c r="K335" i="1"/>
  <c r="H557" i="3"/>
  <c r="G708" i="1"/>
  <c r="K708" i="1"/>
  <c r="H646" i="1"/>
  <c r="P20" i="5"/>
  <c r="AF314" i="5"/>
  <c r="I646" i="1"/>
  <c r="H604" i="3"/>
  <c r="I768" i="1"/>
  <c r="N161" i="1"/>
  <c r="J464" i="1"/>
  <c r="L281" i="1"/>
  <c r="P10" i="5"/>
  <c r="J768" i="1"/>
  <c r="M40" i="5"/>
  <c r="I464" i="1"/>
  <c r="H586" i="1"/>
  <c r="N708" i="1"/>
  <c r="J281" i="1"/>
  <c r="M161" i="1"/>
  <c r="H524" i="1"/>
  <c r="W369" i="5"/>
  <c r="W368" i="5" s="1"/>
  <c r="S27" i="5"/>
  <c r="D403" i="1"/>
  <c r="F586" i="1"/>
  <c r="F464" i="1"/>
  <c r="H511" i="3"/>
  <c r="N221" i="1"/>
  <c r="M586" i="1"/>
  <c r="L464" i="1"/>
  <c r="K281" i="1"/>
  <c r="L403" i="1"/>
  <c r="AK33" i="5"/>
  <c r="H689" i="5"/>
  <c r="H688" i="5" s="1"/>
  <c r="L221" i="1"/>
  <c r="N635" i="5"/>
  <c r="I708" i="1"/>
  <c r="F343" i="1"/>
  <c r="G524" i="1"/>
  <c r="H403" i="1"/>
  <c r="AB27" i="5"/>
  <c r="N343" i="1"/>
  <c r="L708" i="1"/>
  <c r="D708" i="1"/>
  <c r="J221" i="1"/>
  <c r="H231" i="3"/>
  <c r="F768" i="1"/>
  <c r="K524" i="1"/>
  <c r="C524" i="1" s="1"/>
  <c r="I586" i="1"/>
  <c r="S38" i="5"/>
  <c r="D343" i="1"/>
  <c r="AH22" i="5"/>
  <c r="N768" i="1"/>
  <c r="E403" i="1"/>
  <c r="K403" i="1"/>
  <c r="M24" i="5"/>
  <c r="V27" i="5"/>
  <c r="H418" i="3"/>
  <c r="M403" i="1"/>
  <c r="AE41" i="5"/>
  <c r="H464" i="3"/>
  <c r="J161" i="1"/>
  <c r="J646" i="1"/>
  <c r="F403" i="1"/>
  <c r="H184" i="3"/>
  <c r="F708" i="1"/>
  <c r="G18" i="1"/>
  <c r="H598" i="3"/>
  <c r="J737" i="1"/>
  <c r="I744" i="1"/>
  <c r="N764" i="1"/>
  <c r="K749" i="1"/>
  <c r="D754" i="1"/>
  <c r="N737" i="1"/>
  <c r="L744" i="1"/>
  <c r="H749" i="1"/>
  <c r="H744" i="1"/>
  <c r="G737" i="1"/>
  <c r="L738" i="1"/>
  <c r="F755" i="1"/>
  <c r="M738" i="1"/>
  <c r="J743" i="1"/>
  <c r="L762" i="1"/>
  <c r="G762" i="1"/>
  <c r="I754" i="1"/>
  <c r="H580" i="3"/>
  <c r="N746" i="1"/>
  <c r="I764" i="1"/>
  <c r="H737" i="1"/>
  <c r="F764" i="1"/>
  <c r="H573" i="3"/>
  <c r="H585" i="3"/>
  <c r="M743" i="1"/>
  <c r="D749" i="1"/>
  <c r="F749" i="1"/>
  <c r="L743" i="1"/>
  <c r="G738" i="1"/>
  <c r="F743" i="1"/>
  <c r="E764" i="1"/>
  <c r="H590" i="3"/>
  <c r="N749" i="1"/>
  <c r="N743" i="1"/>
  <c r="J744" i="1"/>
  <c r="D737" i="1"/>
  <c r="J749" i="1"/>
  <c r="M749" i="1"/>
  <c r="M764" i="1"/>
  <c r="J764" i="1"/>
  <c r="K755" i="1"/>
  <c r="L703" i="1"/>
  <c r="K678" i="1"/>
  <c r="J683" i="1"/>
  <c r="L684" i="1"/>
  <c r="H534" i="3"/>
  <c r="K677" i="1"/>
  <c r="E696" i="1"/>
  <c r="J693" i="1"/>
  <c r="F703" i="1"/>
  <c r="H694" i="1"/>
  <c r="L678" i="1"/>
  <c r="D693" i="1"/>
  <c r="H693" i="1"/>
  <c r="F704" i="1"/>
  <c r="H536" i="3"/>
  <c r="H547" i="3"/>
  <c r="F678" i="1"/>
  <c r="H704" i="1"/>
  <c r="M704" i="1"/>
  <c r="F683" i="1"/>
  <c r="H703" i="1"/>
  <c r="L683" i="1"/>
  <c r="L693" i="1"/>
  <c r="D703" i="1"/>
  <c r="H684" i="1"/>
  <c r="N696" i="1"/>
  <c r="J703" i="1"/>
  <c r="D678" i="1"/>
  <c r="I677" i="1"/>
  <c r="E678" i="1"/>
  <c r="N703" i="1"/>
  <c r="D684" i="1"/>
  <c r="M696" i="1"/>
  <c r="J696" i="1"/>
  <c r="J685" i="1"/>
  <c r="C685" i="1" s="1"/>
  <c r="L696" i="1"/>
  <c r="L694" i="1"/>
  <c r="N684" i="1"/>
  <c r="M678" i="1"/>
  <c r="G677" i="1"/>
  <c r="F618" i="1"/>
  <c r="D641" i="1"/>
  <c r="N643" i="1"/>
  <c r="D643" i="1"/>
  <c r="J643" i="1"/>
  <c r="F643" i="1"/>
  <c r="N634" i="1"/>
  <c r="G616" i="1"/>
  <c r="H634" i="1"/>
  <c r="J641" i="1"/>
  <c r="L635" i="1"/>
  <c r="L618" i="1"/>
  <c r="F616" i="1"/>
  <c r="L625" i="1"/>
  <c r="N623" i="1"/>
  <c r="H499" i="3"/>
  <c r="E641" i="1"/>
  <c r="H616" i="1"/>
  <c r="K618" i="1"/>
  <c r="E634" i="1"/>
  <c r="H625" i="1"/>
  <c r="H483" i="3"/>
  <c r="I623" i="1"/>
  <c r="I625" i="1"/>
  <c r="G643" i="1"/>
  <c r="G635" i="1"/>
  <c r="L623" i="1"/>
  <c r="G623" i="1"/>
  <c r="E625" i="1"/>
  <c r="M625" i="1"/>
  <c r="M621" i="1"/>
  <c r="D634" i="1"/>
  <c r="H635" i="1"/>
  <c r="J618" i="1"/>
  <c r="J634" i="1"/>
  <c r="H490" i="3"/>
  <c r="I630" i="1"/>
  <c r="H488" i="3"/>
  <c r="D616" i="1"/>
  <c r="G630" i="1"/>
  <c r="F630" i="1"/>
  <c r="K630" i="1"/>
  <c r="M623" i="1"/>
  <c r="D621" i="1"/>
  <c r="H506" i="3"/>
  <c r="H481" i="3"/>
  <c r="N630" i="1"/>
  <c r="F641" i="1"/>
  <c r="E616" i="1"/>
  <c r="G634" i="1"/>
  <c r="L641" i="1"/>
  <c r="F625" i="1"/>
  <c r="N616" i="1"/>
  <c r="M641" i="1"/>
  <c r="K625" i="1"/>
  <c r="K641" i="1"/>
  <c r="E643" i="1"/>
  <c r="J635" i="1"/>
  <c r="N635" i="1"/>
  <c r="E567" i="1"/>
  <c r="N561" i="1"/>
  <c r="D567" i="1"/>
  <c r="I561" i="1"/>
  <c r="F564" i="1"/>
  <c r="G571" i="1"/>
  <c r="D555" i="1"/>
  <c r="I557" i="1"/>
  <c r="L582" i="1"/>
  <c r="I582" i="1"/>
  <c r="F581" i="1"/>
  <c r="E571" i="1"/>
  <c r="H436" i="3"/>
  <c r="H581" i="1"/>
  <c r="H444" i="3"/>
  <c r="D561" i="1"/>
  <c r="M555" i="1"/>
  <c r="F582" i="1"/>
  <c r="H571" i="1"/>
  <c r="H557" i="1"/>
  <c r="L581" i="1"/>
  <c r="I581" i="1"/>
  <c r="N555" i="1"/>
  <c r="N582" i="1"/>
  <c r="N571" i="1"/>
  <c r="D562" i="1"/>
  <c r="J561" i="1"/>
  <c r="N581" i="1"/>
  <c r="K581" i="1"/>
  <c r="K562" i="1"/>
  <c r="N564" i="1"/>
  <c r="H454" i="3"/>
  <c r="K557" i="1"/>
  <c r="G567" i="1"/>
  <c r="J564" i="1"/>
  <c r="M573" i="1"/>
  <c r="H450" i="3"/>
  <c r="M571" i="1"/>
  <c r="E557" i="1"/>
  <c r="K561" i="1"/>
  <c r="K17" i="1" s="1"/>
  <c r="L564" i="1"/>
  <c r="G561" i="1"/>
  <c r="L561" i="1"/>
  <c r="L567" i="1"/>
  <c r="I571" i="1"/>
  <c r="H561" i="1"/>
  <c r="N567" i="1"/>
  <c r="H395" i="3"/>
  <c r="K499" i="1"/>
  <c r="H515" i="1"/>
  <c r="M521" i="1"/>
  <c r="I494" i="1"/>
  <c r="H499" i="1"/>
  <c r="D494" i="1"/>
  <c r="K514" i="1"/>
  <c r="J518" i="1"/>
  <c r="K515" i="1"/>
  <c r="H501" i="1"/>
  <c r="I514" i="1"/>
  <c r="J499" i="1"/>
  <c r="H408" i="3"/>
  <c r="J509" i="1"/>
  <c r="F499" i="1"/>
  <c r="D499" i="1"/>
  <c r="H495" i="1"/>
  <c r="H521" i="1"/>
  <c r="E509" i="1"/>
  <c r="N518" i="1"/>
  <c r="D509" i="1"/>
  <c r="H509" i="1"/>
  <c r="N514" i="1"/>
  <c r="G495" i="1"/>
  <c r="E494" i="1"/>
  <c r="H388" i="3"/>
  <c r="J521" i="1"/>
  <c r="N494" i="1"/>
  <c r="J495" i="1"/>
  <c r="L509" i="1"/>
  <c r="D515" i="1"/>
  <c r="D514" i="1"/>
  <c r="G521" i="1"/>
  <c r="I518" i="1"/>
  <c r="M499" i="1"/>
  <c r="K503" i="1"/>
  <c r="N501" i="1"/>
  <c r="H409" i="3"/>
  <c r="K521" i="1"/>
  <c r="I499" i="1"/>
  <c r="M501" i="1"/>
  <c r="G515" i="1"/>
  <c r="F521" i="1"/>
  <c r="D449" i="1"/>
  <c r="D454" i="1"/>
  <c r="M450" i="1"/>
  <c r="M438" i="1"/>
  <c r="J433" i="1"/>
  <c r="J10" i="1" s="1"/>
  <c r="H341" i="3"/>
  <c r="H368" i="3"/>
  <c r="N434" i="1"/>
  <c r="M458" i="1"/>
  <c r="F460" i="1"/>
  <c r="E450" i="1"/>
  <c r="H434" i="1"/>
  <c r="D438" i="1"/>
  <c r="N438" i="1"/>
  <c r="F449" i="1"/>
  <c r="N440" i="1"/>
  <c r="H460" i="1"/>
  <c r="D440" i="1"/>
  <c r="K454" i="1"/>
  <c r="H442" i="1"/>
  <c r="L434" i="1"/>
  <c r="N454" i="1"/>
  <c r="G454" i="1"/>
  <c r="M434" i="1"/>
  <c r="I433" i="1"/>
  <c r="K450" i="1"/>
  <c r="M440" i="1"/>
  <c r="H366" i="3"/>
  <c r="F433" i="1"/>
  <c r="E440" i="1"/>
  <c r="I450" i="1"/>
  <c r="H346" i="3"/>
  <c r="H357" i="3"/>
  <c r="N450" i="1"/>
  <c r="F442" i="1"/>
  <c r="K442" i="1"/>
  <c r="L438" i="1"/>
  <c r="L15" i="1" s="1"/>
  <c r="L458" i="1"/>
  <c r="I442" i="1"/>
  <c r="J442" i="1"/>
  <c r="H433" i="1"/>
  <c r="E433" i="1"/>
  <c r="H390" i="1"/>
  <c r="F399" i="1"/>
  <c r="K399" i="1"/>
  <c r="D377" i="1"/>
  <c r="C377" i="1" s="1"/>
  <c r="H380" i="1"/>
  <c r="L399" i="1"/>
  <c r="H398" i="1"/>
  <c r="L380" i="1"/>
  <c r="N382" i="1"/>
  <c r="G382" i="1"/>
  <c r="E399" i="1"/>
  <c r="E37" i="1" s="1"/>
  <c r="G390" i="1"/>
  <c r="G398" i="1"/>
  <c r="L372" i="1"/>
  <c r="M393" i="1"/>
  <c r="D372" i="1"/>
  <c r="H302" i="3"/>
  <c r="D380" i="1"/>
  <c r="J393" i="1"/>
  <c r="K398" i="1"/>
  <c r="N390" i="1"/>
  <c r="F372" i="1"/>
  <c r="M372" i="1"/>
  <c r="K372" i="1"/>
  <c r="H388" i="1"/>
  <c r="L393" i="1"/>
  <c r="I372" i="1"/>
  <c r="E393" i="1"/>
  <c r="J382" i="1"/>
  <c r="N388" i="1"/>
  <c r="H295" i="3"/>
  <c r="J373" i="1"/>
  <c r="H320" i="3"/>
  <c r="G388" i="1"/>
  <c r="G373" i="1"/>
  <c r="G11" i="1" s="1"/>
  <c r="J380" i="1"/>
  <c r="K382" i="1"/>
  <c r="M388" i="1"/>
  <c r="H382" i="1"/>
  <c r="F380" i="1"/>
  <c r="H373" i="1"/>
  <c r="M390" i="1"/>
  <c r="F390" i="1"/>
  <c r="N312" i="1"/>
  <c r="D334" i="1"/>
  <c r="L339" i="1"/>
  <c r="K339" i="1"/>
  <c r="J334" i="1"/>
  <c r="N319" i="1"/>
  <c r="J339" i="1"/>
  <c r="D339" i="1"/>
  <c r="H268" i="3"/>
  <c r="H338" i="1"/>
  <c r="F339" i="1"/>
  <c r="M319" i="1"/>
  <c r="M313" i="1"/>
  <c r="N338" i="1"/>
  <c r="G329" i="1"/>
  <c r="K321" i="1"/>
  <c r="F319" i="1"/>
  <c r="F317" i="1"/>
  <c r="M333" i="1"/>
  <c r="F313" i="1"/>
  <c r="J333" i="1"/>
  <c r="K329" i="1"/>
  <c r="H333" i="1"/>
  <c r="F334" i="1"/>
  <c r="D313" i="1"/>
  <c r="N333" i="1"/>
  <c r="G312" i="1"/>
  <c r="N321" i="1"/>
  <c r="H254" i="3"/>
  <c r="L319" i="1"/>
  <c r="I329" i="1"/>
  <c r="G333" i="1"/>
  <c r="H313" i="1"/>
  <c r="E339" i="1"/>
  <c r="D317" i="1"/>
  <c r="I339" i="1"/>
  <c r="M334" i="1"/>
  <c r="I338" i="1"/>
  <c r="E338" i="1"/>
  <c r="J329" i="1"/>
  <c r="E319" i="1"/>
  <c r="E17" i="1" s="1"/>
  <c r="L334" i="1"/>
  <c r="K313" i="1"/>
  <c r="D319" i="1"/>
  <c r="H252" i="3"/>
  <c r="I312" i="1"/>
  <c r="K338" i="1"/>
  <c r="D273" i="1"/>
  <c r="C273" i="1" s="1"/>
  <c r="J257" i="1"/>
  <c r="H253" i="1"/>
  <c r="H258" i="1"/>
  <c r="N267" i="1"/>
  <c r="J277" i="1"/>
  <c r="D261" i="1"/>
  <c r="J267" i="1"/>
  <c r="F278" i="1"/>
  <c r="H229" i="3"/>
  <c r="H273" i="1"/>
  <c r="D253" i="1"/>
  <c r="I257" i="1"/>
  <c r="H202" i="3"/>
  <c r="N261" i="1"/>
  <c r="H261" i="1"/>
  <c r="L253" i="1"/>
  <c r="L260" i="1"/>
  <c r="M278" i="1"/>
  <c r="F251" i="1"/>
  <c r="H206" i="3"/>
  <c r="D258" i="1"/>
  <c r="H277" i="1"/>
  <c r="F258" i="1"/>
  <c r="H260" i="1"/>
  <c r="I278" i="1"/>
  <c r="N260" i="1"/>
  <c r="D267" i="1"/>
  <c r="H226" i="3"/>
  <c r="L277" i="1"/>
  <c r="N257" i="1"/>
  <c r="M260" i="1"/>
  <c r="D257" i="1"/>
  <c r="F257" i="1"/>
  <c r="L278" i="1"/>
  <c r="I253" i="1"/>
  <c r="H208" i="1"/>
  <c r="D208" i="1"/>
  <c r="F197" i="1"/>
  <c r="J206" i="1"/>
  <c r="I197" i="1"/>
  <c r="H161" i="3"/>
  <c r="I205" i="1"/>
  <c r="H190" i="1"/>
  <c r="N217" i="1"/>
  <c r="L190" i="1"/>
  <c r="F206" i="1"/>
  <c r="L199" i="1"/>
  <c r="N190" i="1"/>
  <c r="H155" i="3"/>
  <c r="F215" i="1"/>
  <c r="H196" i="1"/>
  <c r="L206" i="1"/>
  <c r="J199" i="1"/>
  <c r="H181" i="3"/>
  <c r="H180" i="3"/>
  <c r="N215" i="1"/>
  <c r="H199" i="1"/>
  <c r="L208" i="1"/>
  <c r="I206" i="1"/>
  <c r="E215" i="1"/>
  <c r="L197" i="1"/>
  <c r="D196" i="1"/>
  <c r="D215" i="1"/>
  <c r="H197" i="1"/>
  <c r="H217" i="1"/>
  <c r="J205" i="1"/>
  <c r="H146" i="1"/>
  <c r="H133" i="3"/>
  <c r="D151" i="1"/>
  <c r="L149" i="1"/>
  <c r="K151" i="1"/>
  <c r="L130" i="1"/>
  <c r="H151" i="1"/>
  <c r="N151" i="1"/>
  <c r="F151" i="1"/>
  <c r="J151" i="1"/>
  <c r="D136" i="1"/>
  <c r="L146" i="1"/>
  <c r="H149" i="1"/>
  <c r="H157" i="1"/>
  <c r="J149" i="1"/>
  <c r="H111" i="3"/>
  <c r="H114" i="3"/>
  <c r="N146" i="1"/>
  <c r="N139" i="1"/>
  <c r="J139" i="1"/>
  <c r="F131" i="1"/>
  <c r="D131" i="1"/>
  <c r="H136" i="1"/>
  <c r="D156" i="1"/>
  <c r="E149" i="1"/>
  <c r="F157" i="1"/>
  <c r="D157" i="1"/>
  <c r="H134" i="3"/>
  <c r="N131" i="1"/>
  <c r="H130" i="1"/>
  <c r="C130" i="1" s="1"/>
  <c r="F156" i="1"/>
  <c r="C156" i="1" s="1"/>
  <c r="F149" i="1"/>
  <c r="F136" i="1"/>
  <c r="S26" i="5"/>
  <c r="Y38" i="5"/>
  <c r="Y28" i="5"/>
  <c r="J31" i="5"/>
  <c r="D76" i="1"/>
  <c r="F79" i="1"/>
  <c r="I76" i="1"/>
  <c r="H76" i="1"/>
  <c r="E89" i="1"/>
  <c r="N89" i="1"/>
  <c r="M79" i="1"/>
  <c r="F89" i="1"/>
  <c r="I79" i="1"/>
  <c r="J79" i="1"/>
  <c r="G95" i="1"/>
  <c r="AE32" i="5"/>
  <c r="AK34" i="5"/>
  <c r="J26" i="5"/>
  <c r="I95" i="1"/>
  <c r="AK11" i="5"/>
  <c r="E76" i="1"/>
  <c r="E15" i="1" s="1"/>
  <c r="AK35" i="5"/>
  <c r="V14" i="5"/>
  <c r="N81" i="1"/>
  <c r="AH28" i="5"/>
  <c r="N95" i="1"/>
  <c r="D86" i="1"/>
  <c r="N86" i="1"/>
  <c r="M95" i="1"/>
  <c r="AH40" i="5"/>
  <c r="D89" i="1"/>
  <c r="J86" i="1"/>
  <c r="D79" i="1"/>
  <c r="I86" i="1"/>
  <c r="H70" i="3"/>
  <c r="Y11" i="5"/>
  <c r="I89" i="1"/>
  <c r="H81" i="1"/>
  <c r="L76" i="1"/>
  <c r="H80" i="3"/>
  <c r="J81" i="1"/>
  <c r="G76" i="1"/>
  <c r="M27" i="5"/>
  <c r="AE10" i="5"/>
  <c r="AB22" i="5"/>
  <c r="H86" i="3"/>
  <c r="D95" i="1"/>
  <c r="Y27" i="5"/>
  <c r="V25" i="5"/>
  <c r="L95" i="1"/>
  <c r="AE21" i="5"/>
  <c r="AB34" i="5"/>
  <c r="J11" i="5"/>
  <c r="I81" i="1"/>
  <c r="L86" i="1"/>
  <c r="G89" i="1"/>
  <c r="Y37" i="5"/>
  <c r="E79" i="1"/>
  <c r="L89" i="1"/>
  <c r="M89" i="1"/>
  <c r="H95" i="1"/>
  <c r="E635" i="5"/>
  <c r="E634" i="5" s="1"/>
  <c r="M10" i="5"/>
  <c r="AH36" i="5"/>
  <c r="S31" i="5"/>
  <c r="AB38" i="5"/>
  <c r="AE40" i="5"/>
  <c r="N689" i="5"/>
  <c r="N688" i="5" s="1"/>
  <c r="N39" i="1"/>
  <c r="AH16" i="5"/>
  <c r="T369" i="5"/>
  <c r="T368" i="5" s="1"/>
  <c r="AE19" i="5"/>
  <c r="T100" i="5"/>
  <c r="T99" i="5" s="1"/>
  <c r="AC635" i="5"/>
  <c r="AC634" i="5" s="1"/>
  <c r="AK14" i="5"/>
  <c r="J33" i="5"/>
  <c r="AH12" i="5"/>
  <c r="V36" i="5"/>
  <c r="AH31" i="5"/>
  <c r="S17" i="5"/>
  <c r="J34" i="5"/>
  <c r="P35" i="5"/>
  <c r="AK25" i="5"/>
  <c r="AB37" i="5"/>
  <c r="AI689" i="5"/>
  <c r="AI688" i="5" s="1"/>
  <c r="W421" i="5"/>
  <c r="W420" i="5" s="1"/>
  <c r="AH21" i="5"/>
  <c r="AK31" i="5"/>
  <c r="J36" i="5"/>
  <c r="P38" i="5"/>
  <c r="AB35" i="5"/>
  <c r="H100" i="5"/>
  <c r="H99" i="5" s="1"/>
  <c r="N14" i="1"/>
  <c r="Y17" i="5"/>
  <c r="M12" i="5"/>
  <c r="P28" i="5"/>
  <c r="V13" i="5"/>
  <c r="AB15" i="5"/>
  <c r="S34" i="5"/>
  <c r="W474" i="5"/>
  <c r="W473" i="5" s="1"/>
  <c r="V39" i="5"/>
  <c r="Y40" i="5"/>
  <c r="J41" i="5"/>
  <c r="S33" i="5"/>
  <c r="AF635" i="5"/>
  <c r="AF634" i="5" s="1"/>
  <c r="W314" i="5"/>
  <c r="W313" i="5" s="1"/>
  <c r="Y26" i="5"/>
  <c r="S35" i="5"/>
  <c r="J39" i="5"/>
  <c r="Q100" i="5"/>
  <c r="Q99" i="5" s="1"/>
  <c r="T208" i="5"/>
  <c r="T207" i="5" s="1"/>
  <c r="P15" i="5"/>
  <c r="C160" i="1"/>
  <c r="C645" i="1"/>
  <c r="M16" i="5"/>
  <c r="AK40" i="5"/>
  <c r="AK32" i="5"/>
  <c r="M15" i="5"/>
  <c r="Y33" i="5"/>
  <c r="AH13" i="5"/>
  <c r="J37" i="5"/>
  <c r="AK15" i="5"/>
  <c r="J10" i="5"/>
  <c r="AK17" i="5"/>
  <c r="J21" i="5"/>
  <c r="J25" i="5"/>
  <c r="M23" i="5"/>
  <c r="Y24" i="5"/>
  <c r="S22" i="5"/>
  <c r="D41" i="5"/>
  <c r="V12" i="5"/>
  <c r="Y20" i="5"/>
  <c r="S13" i="5"/>
  <c r="Y21" i="5"/>
  <c r="AE31" i="5"/>
  <c r="E27" i="1"/>
  <c r="M18" i="5"/>
  <c r="AK22" i="5"/>
  <c r="J38" i="5"/>
  <c r="I13" i="1"/>
  <c r="AH34" i="5"/>
  <c r="P13" i="5"/>
  <c r="S40" i="5"/>
  <c r="AB23" i="5"/>
  <c r="G39" i="1"/>
  <c r="AK38" i="5"/>
  <c r="V10" i="5"/>
  <c r="J27" i="5"/>
  <c r="AE20" i="5"/>
  <c r="AH11" i="5"/>
  <c r="V30" i="5"/>
  <c r="D15" i="5"/>
  <c r="AE35" i="5"/>
  <c r="AK12" i="5"/>
  <c r="Y19" i="5"/>
  <c r="K635" i="5"/>
  <c r="Y30" i="5"/>
  <c r="K208" i="5"/>
  <c r="K207" i="5" s="1"/>
  <c r="AI421" i="5"/>
  <c r="P18" i="5"/>
  <c r="E16" i="1"/>
  <c r="S32" i="5"/>
  <c r="N262" i="5"/>
  <c r="N261" i="5" s="1"/>
  <c r="M35" i="5"/>
  <c r="T421" i="5"/>
  <c r="T420" i="5" s="1"/>
  <c r="V33" i="5"/>
  <c r="AE17" i="5"/>
  <c r="M14" i="5"/>
  <c r="V15" i="5"/>
  <c r="AK23" i="5"/>
  <c r="E21" i="1"/>
  <c r="I39" i="1"/>
  <c r="C320" i="1"/>
  <c r="M13" i="1"/>
  <c r="N29" i="1"/>
  <c r="N16" i="1"/>
  <c r="H154" i="5"/>
  <c r="H153" i="5" s="1"/>
  <c r="Z314" i="5"/>
  <c r="Z313" i="5" s="1"/>
  <c r="C202" i="1"/>
  <c r="Y15" i="5"/>
  <c r="I38" i="1"/>
  <c r="E129" i="1"/>
  <c r="J151" i="5"/>
  <c r="D544" i="4"/>
  <c r="G418" i="3"/>
  <c r="K40" i="9"/>
  <c r="M205" i="5"/>
  <c r="F189" i="1"/>
  <c r="D407" i="4"/>
  <c r="G313" i="3"/>
  <c r="J313" i="3" s="1"/>
  <c r="H27" i="9"/>
  <c r="F40" i="9"/>
  <c r="D291" i="4"/>
  <c r="G231" i="3"/>
  <c r="G399" i="3"/>
  <c r="K20" i="9"/>
  <c r="D525" i="4"/>
  <c r="D710" i="4"/>
  <c r="G534" i="3"/>
  <c r="O15" i="9"/>
  <c r="D726" i="4"/>
  <c r="G545" i="3"/>
  <c r="J545" i="3" s="1"/>
  <c r="O31" i="9"/>
  <c r="E527" i="5"/>
  <c r="E526" i="5" s="1"/>
  <c r="G524" i="5"/>
  <c r="O24" i="9"/>
  <c r="G542" i="3"/>
  <c r="J542" i="3" s="1"/>
  <c r="D719" i="4"/>
  <c r="G171" i="3"/>
  <c r="J171" i="3" s="1"/>
  <c r="D26" i="9"/>
  <c r="D219" i="4"/>
  <c r="D704" i="4"/>
  <c r="G528" i="3"/>
  <c r="J528" i="3" s="1"/>
  <c r="O9" i="9"/>
  <c r="G41" i="5"/>
  <c r="C41" i="5"/>
  <c r="G341" i="3"/>
  <c r="D451" i="4"/>
  <c r="J9" i="9"/>
  <c r="G184" i="3"/>
  <c r="D229" i="4"/>
  <c r="D40" i="9"/>
  <c r="F39" i="1"/>
  <c r="G14" i="9"/>
  <c r="G253" i="3"/>
  <c r="J253" i="3" s="1"/>
  <c r="D330" i="4"/>
  <c r="C10" i="9"/>
  <c r="AL119" i="5"/>
  <c r="G107" i="3"/>
  <c r="D135" i="4"/>
  <c r="C18" i="5"/>
  <c r="G18" i="5"/>
  <c r="G26" i="5"/>
  <c r="C26" i="5"/>
  <c r="D338" i="4"/>
  <c r="G29" i="9"/>
  <c r="G261" i="3"/>
  <c r="D284" i="4"/>
  <c r="G227" i="3"/>
  <c r="J227" i="3" s="1"/>
  <c r="F33" i="9"/>
  <c r="D97" i="5"/>
  <c r="H60" i="3"/>
  <c r="D398" i="4"/>
  <c r="H17" i="9"/>
  <c r="G304" i="3"/>
  <c r="J304" i="3" s="1"/>
  <c r="G124" i="3"/>
  <c r="C24" i="9"/>
  <c r="D152" i="4"/>
  <c r="AL131" i="5"/>
  <c r="G108" i="3"/>
  <c r="J108" i="3" s="1"/>
  <c r="D136" i="4"/>
  <c r="AL141" i="5"/>
  <c r="C9" i="9"/>
  <c r="V151" i="5"/>
  <c r="I129" i="1"/>
  <c r="J493" i="1"/>
  <c r="Y471" i="5"/>
  <c r="N581" i="5"/>
  <c r="N580" i="5" s="1"/>
  <c r="P578" i="5"/>
  <c r="AB31" i="5"/>
  <c r="I371" i="1"/>
  <c r="V366" i="5"/>
  <c r="G464" i="3"/>
  <c r="L40" i="9"/>
  <c r="D606" i="4"/>
  <c r="H420" i="5"/>
  <c r="C35" i="5"/>
  <c r="G35" i="5"/>
  <c r="J18" i="9"/>
  <c r="D461" i="4"/>
  <c r="G351" i="3"/>
  <c r="J351" i="3" s="1"/>
  <c r="H28" i="9"/>
  <c r="G310" i="3"/>
  <c r="J310" i="3" s="1"/>
  <c r="D404" i="4"/>
  <c r="G13" i="1"/>
  <c r="L24" i="9"/>
  <c r="G452" i="3"/>
  <c r="D594" i="4"/>
  <c r="G392" i="3"/>
  <c r="J392" i="3" s="1"/>
  <c r="K13" i="9"/>
  <c r="D518" i="4"/>
  <c r="N39" i="9"/>
  <c r="D669" i="4"/>
  <c r="G510" i="3"/>
  <c r="J510" i="3" s="1"/>
  <c r="G315" i="3"/>
  <c r="J315" i="3" s="1"/>
  <c r="D409" i="4"/>
  <c r="H30" i="9"/>
  <c r="D533" i="4"/>
  <c r="K27" i="9"/>
  <c r="G407" i="3"/>
  <c r="M524" i="5"/>
  <c r="K527" i="5"/>
  <c r="D769" i="4"/>
  <c r="P11" i="9"/>
  <c r="G575" i="3"/>
  <c r="J575" i="3" s="1"/>
  <c r="D81" i="4"/>
  <c r="B19" i="9"/>
  <c r="G71" i="3"/>
  <c r="AL74" i="5"/>
  <c r="C32" i="9"/>
  <c r="AL146" i="5"/>
  <c r="D158" i="4"/>
  <c r="G130" i="3"/>
  <c r="J130" i="3" s="1"/>
  <c r="C39" i="9"/>
  <c r="AL148" i="5"/>
  <c r="G137" i="3"/>
  <c r="J137" i="3" s="1"/>
  <c r="D165" i="4"/>
  <c r="F17" i="9"/>
  <c r="D270" i="4"/>
  <c r="G208" i="3"/>
  <c r="J208" i="3" s="1"/>
  <c r="C31" i="5"/>
  <c r="G31" i="5"/>
  <c r="D783" i="4"/>
  <c r="P25" i="9"/>
  <c r="G591" i="3"/>
  <c r="J591" i="3" s="1"/>
  <c r="K26" i="9"/>
  <c r="D532" i="4"/>
  <c r="G406" i="3"/>
  <c r="J406" i="3" s="1"/>
  <c r="G79" i="3"/>
  <c r="D89" i="4"/>
  <c r="AL84" i="5"/>
  <c r="B27" i="9"/>
  <c r="G19" i="5"/>
  <c r="C19" i="5"/>
  <c r="G391" i="3"/>
  <c r="J391" i="3" s="1"/>
  <c r="D517" i="4"/>
  <c r="K12" i="9"/>
  <c r="G123" i="3"/>
  <c r="J123" i="3" s="1"/>
  <c r="D151" i="4"/>
  <c r="AL129" i="5"/>
  <c r="C28" i="9"/>
  <c r="AI262" i="5"/>
  <c r="AI261" i="5" s="1"/>
  <c r="H12" i="1"/>
  <c r="S205" i="5"/>
  <c r="H189" i="1"/>
  <c r="C195" i="1"/>
  <c r="G302" i="3"/>
  <c r="D396" i="4"/>
  <c r="H15" i="9"/>
  <c r="D150" i="4"/>
  <c r="C27" i="9"/>
  <c r="G122" i="3"/>
  <c r="J122" i="3" s="1"/>
  <c r="AL150" i="5"/>
  <c r="G21" i="5"/>
  <c r="C21" i="5"/>
  <c r="AE36" i="5"/>
  <c r="C375" i="1"/>
  <c r="C32" i="5"/>
  <c r="G32" i="5"/>
  <c r="S19" i="5"/>
  <c r="H199" i="3"/>
  <c r="D259" i="5"/>
  <c r="C134" i="1"/>
  <c r="K37" i="9"/>
  <c r="D542" i="4"/>
  <c r="G416" i="3"/>
  <c r="J416" i="3" s="1"/>
  <c r="D414" i="4"/>
  <c r="G320" i="3"/>
  <c r="H35" i="9"/>
  <c r="D311" i="5"/>
  <c r="H246" i="3"/>
  <c r="H480" i="3"/>
  <c r="D578" i="5"/>
  <c r="P39" i="5"/>
  <c r="L27" i="9"/>
  <c r="D593" i="4"/>
  <c r="G451" i="3"/>
  <c r="AE205" i="5"/>
  <c r="L189" i="1"/>
  <c r="L37" i="9"/>
  <c r="D605" i="4"/>
  <c r="G463" i="3"/>
  <c r="D31" i="5"/>
  <c r="C191" i="1"/>
  <c r="P29" i="5"/>
  <c r="D541" i="4"/>
  <c r="G415" i="3"/>
  <c r="J415" i="3" s="1"/>
  <c r="K36" i="9"/>
  <c r="G447" i="3"/>
  <c r="J447" i="3" s="1"/>
  <c r="L22" i="9"/>
  <c r="D589" i="4"/>
  <c r="G278" i="3"/>
  <c r="J278" i="3" s="1"/>
  <c r="D355" i="4"/>
  <c r="G40" i="9"/>
  <c r="D69" i="1"/>
  <c r="G97" i="5"/>
  <c r="AK24" i="5"/>
  <c r="F23" i="1"/>
  <c r="C686" i="5"/>
  <c r="P8" i="9"/>
  <c r="G572" i="3"/>
  <c r="D766" i="4"/>
  <c r="G554" i="3"/>
  <c r="J554" i="3" s="1"/>
  <c r="D728" i="4"/>
  <c r="O34" i="9"/>
  <c r="Y25" i="5"/>
  <c r="F35" i="9"/>
  <c r="D287" i="4"/>
  <c r="G226" i="3"/>
  <c r="D223" i="4"/>
  <c r="D35" i="9"/>
  <c r="G180" i="3"/>
  <c r="Y18" i="5"/>
  <c r="N12" i="1"/>
  <c r="G34" i="9"/>
  <c r="D349" i="4"/>
  <c r="G272" i="3"/>
  <c r="F432" i="1"/>
  <c r="M418" i="5"/>
  <c r="C220" i="1"/>
  <c r="D264" i="4"/>
  <c r="G203" i="3"/>
  <c r="J203" i="3" s="1"/>
  <c r="F12" i="9"/>
  <c r="AH25" i="5"/>
  <c r="P30" i="9"/>
  <c r="G585" i="3"/>
  <c r="D787" i="4"/>
  <c r="Y31" i="5"/>
  <c r="K100" i="5"/>
  <c r="K99" i="5" s="1"/>
  <c r="D36" i="9"/>
  <c r="D225" i="4"/>
  <c r="G181" i="3"/>
  <c r="J23" i="5"/>
  <c r="G153" i="3"/>
  <c r="C205" i="5"/>
  <c r="D197" i="4"/>
  <c r="D8" i="9"/>
  <c r="AH39" i="5"/>
  <c r="C13" i="5"/>
  <c r="G13" i="5"/>
  <c r="AJ42" i="5"/>
  <c r="P27" i="5"/>
  <c r="G260" i="3"/>
  <c r="D337" i="4"/>
  <c r="G23" i="9"/>
  <c r="M39" i="1"/>
  <c r="AB9" i="5"/>
  <c r="Z42" i="5"/>
  <c r="G254" i="3"/>
  <c r="G15" i="9"/>
  <c r="D331" i="4"/>
  <c r="V29" i="5"/>
  <c r="C16" i="5"/>
  <c r="G16" i="5"/>
  <c r="G229" i="3"/>
  <c r="F36" i="9"/>
  <c r="D288" i="4"/>
  <c r="J250" i="1"/>
  <c r="Y259" i="5"/>
  <c r="M19" i="5"/>
  <c r="AB30" i="5"/>
  <c r="D474" i="4"/>
  <c r="J33" i="9"/>
  <c r="G364" i="3"/>
  <c r="J364" i="3" s="1"/>
  <c r="C401" i="1"/>
  <c r="C38" i="5"/>
  <c r="G38" i="5"/>
  <c r="B24" i="9"/>
  <c r="D86" i="4"/>
  <c r="AL78" i="5"/>
  <c r="G76" i="3"/>
  <c r="Y205" i="5"/>
  <c r="J189" i="1"/>
  <c r="G409" i="3"/>
  <c r="D535" i="4"/>
  <c r="K30" i="9"/>
  <c r="AC421" i="5"/>
  <c r="AC420" i="5" s="1"/>
  <c r="AB41" i="5"/>
  <c r="E250" i="1"/>
  <c r="J259" i="5"/>
  <c r="C22" i="5"/>
  <c r="G22" i="5"/>
  <c r="AH23" i="5"/>
  <c r="C87" i="1"/>
  <c r="D601" i="4"/>
  <c r="L32" i="9"/>
  <c r="G459" i="3"/>
  <c r="J459" i="3" s="1"/>
  <c r="AG42" i="5"/>
  <c r="I311" i="1"/>
  <c r="V311" i="5"/>
  <c r="G736" i="1"/>
  <c r="P686" i="5"/>
  <c r="G63" i="3"/>
  <c r="B11" i="9"/>
  <c r="D73" i="4"/>
  <c r="AL66" i="5"/>
  <c r="N421" i="5"/>
  <c r="N420" i="5" s="1"/>
  <c r="AL93" i="5"/>
  <c r="B38" i="9"/>
  <c r="G91" i="3"/>
  <c r="D101" i="4"/>
  <c r="J736" i="1"/>
  <c r="Y686" i="5"/>
  <c r="D581" i="4"/>
  <c r="G439" i="3"/>
  <c r="J439" i="3" s="1"/>
  <c r="L13" i="9"/>
  <c r="G493" i="1"/>
  <c r="P471" i="5"/>
  <c r="G348" i="3"/>
  <c r="J348" i="3" s="1"/>
  <c r="D458" i="4"/>
  <c r="J15" i="9"/>
  <c r="M371" i="1"/>
  <c r="AH366" i="5"/>
  <c r="D29" i="5"/>
  <c r="G270" i="3"/>
  <c r="J270" i="3" s="1"/>
  <c r="G33" i="9"/>
  <c r="D347" i="4"/>
  <c r="G578" i="5"/>
  <c r="E581" i="5"/>
  <c r="E580" i="5" s="1"/>
  <c r="D33" i="5"/>
  <c r="M30" i="5"/>
  <c r="AI100" i="5"/>
  <c r="AI99" i="5" s="1"/>
  <c r="M32" i="5"/>
  <c r="Y12" i="5"/>
  <c r="AD42" i="5"/>
  <c r="D250" i="1"/>
  <c r="G259" i="5"/>
  <c r="G503" i="3"/>
  <c r="J503" i="3" s="1"/>
  <c r="D662" i="4"/>
  <c r="N33" i="9"/>
  <c r="E22" i="1"/>
  <c r="V28" i="5"/>
  <c r="J17" i="5"/>
  <c r="N26" i="9"/>
  <c r="G498" i="3"/>
  <c r="J498" i="3" s="1"/>
  <c r="D657" i="4"/>
  <c r="J24" i="5"/>
  <c r="E13" i="1"/>
  <c r="M17" i="5"/>
  <c r="AC262" i="5"/>
  <c r="AC261" i="5" s="1"/>
  <c r="P205" i="5"/>
  <c r="G189" i="1"/>
  <c r="G188" i="1" s="1"/>
  <c r="F10" i="8" s="1"/>
  <c r="K13" i="1"/>
  <c r="V16" i="5"/>
  <c r="C35" i="9"/>
  <c r="D161" i="4"/>
  <c r="AL136" i="5"/>
  <c r="G133" i="3"/>
  <c r="D39" i="5"/>
  <c r="L371" i="1"/>
  <c r="AE366" i="5"/>
  <c r="D134" i="4"/>
  <c r="G106" i="3"/>
  <c r="AL118" i="5"/>
  <c r="C151" i="5"/>
  <c r="C8" i="9"/>
  <c r="D13" i="5"/>
  <c r="Q262" i="5"/>
  <c r="Q261" i="5" s="1"/>
  <c r="AK18" i="5"/>
  <c r="J311" i="1"/>
  <c r="Y311" i="5"/>
  <c r="C13" i="9"/>
  <c r="AL121" i="5"/>
  <c r="G110" i="3"/>
  <c r="D138" i="4"/>
  <c r="P21" i="5"/>
  <c r="I42" i="5"/>
  <c r="G311" i="1"/>
  <c r="P311" i="5"/>
  <c r="P16" i="5"/>
  <c r="I250" i="1"/>
  <c r="V259" i="5"/>
  <c r="P97" i="5"/>
  <c r="G69" i="1"/>
  <c r="D91" i="4"/>
  <c r="AL85" i="5"/>
  <c r="G81" i="3"/>
  <c r="B29" i="9"/>
  <c r="C400" i="1"/>
  <c r="G113" i="3"/>
  <c r="J113" i="3" s="1"/>
  <c r="AL127" i="5"/>
  <c r="D140" i="4"/>
  <c r="C14" i="9"/>
  <c r="M578" i="5"/>
  <c r="K581" i="5"/>
  <c r="J19" i="9"/>
  <c r="D462" i="4"/>
  <c r="G352" i="3"/>
  <c r="K474" i="5"/>
  <c r="AB10" i="5"/>
  <c r="AE28" i="5"/>
  <c r="S14" i="5"/>
  <c r="H572" i="3"/>
  <c r="D686" i="5"/>
  <c r="O687" i="5" s="1"/>
  <c r="D286" i="4"/>
  <c r="F34" i="9"/>
  <c r="G225" i="3"/>
  <c r="J225" i="3" s="1"/>
  <c r="L39" i="1"/>
  <c r="S366" i="5"/>
  <c r="H371" i="1"/>
  <c r="P31" i="5"/>
  <c r="AE26" i="5"/>
  <c r="D654" i="4"/>
  <c r="G495" i="3"/>
  <c r="J495" i="3" s="1"/>
  <c r="N28" i="9"/>
  <c r="H311" i="1"/>
  <c r="S311" i="5"/>
  <c r="G448" i="3"/>
  <c r="J448" i="3" s="1"/>
  <c r="L23" i="9"/>
  <c r="D590" i="4"/>
  <c r="K129" i="1"/>
  <c r="AB151" i="5"/>
  <c r="D334" i="4"/>
  <c r="G257" i="3"/>
  <c r="J257" i="3" s="1"/>
  <c r="G19" i="9"/>
  <c r="G574" i="3"/>
  <c r="J574" i="3" s="1"/>
  <c r="P9" i="9"/>
  <c r="D767" i="4"/>
  <c r="G597" i="3"/>
  <c r="J597" i="3" s="1"/>
  <c r="D792" i="4"/>
  <c r="P33" i="9"/>
  <c r="M250" i="1"/>
  <c r="AH259" i="5"/>
  <c r="D432" i="1"/>
  <c r="G418" i="5"/>
  <c r="O12" i="9"/>
  <c r="D707" i="4"/>
  <c r="G529" i="3"/>
  <c r="J529" i="3" s="1"/>
  <c r="Y524" i="5"/>
  <c r="W527" i="5"/>
  <c r="W526" i="5" s="1"/>
  <c r="Q421" i="5"/>
  <c r="Q420" i="5" s="1"/>
  <c r="AC42" i="5"/>
  <c r="AE9" i="5"/>
  <c r="AC474" i="5"/>
  <c r="AC473" i="5" s="1"/>
  <c r="F736" i="1"/>
  <c r="M686" i="5"/>
  <c r="N18" i="9"/>
  <c r="D648" i="4"/>
  <c r="G489" i="3"/>
  <c r="D455" i="4"/>
  <c r="G345" i="3"/>
  <c r="J345" i="3" s="1"/>
  <c r="J13" i="9"/>
  <c r="N634" i="5"/>
  <c r="AH686" i="5"/>
  <c r="M736" i="1"/>
  <c r="AE311" i="5"/>
  <c r="L311" i="1"/>
  <c r="H581" i="5"/>
  <c r="H580" i="5" s="1"/>
  <c r="J578" i="5"/>
  <c r="G460" i="3"/>
  <c r="L35" i="9"/>
  <c r="D602" i="4"/>
  <c r="N13" i="9"/>
  <c r="D644" i="4"/>
  <c r="G485" i="3"/>
  <c r="S632" i="5"/>
  <c r="H676" i="1"/>
  <c r="V632" i="5"/>
  <c r="I676" i="1"/>
  <c r="G527" i="3"/>
  <c r="D705" i="4"/>
  <c r="O10" i="9"/>
  <c r="S578" i="5"/>
  <c r="Q581" i="5"/>
  <c r="Q580" i="5" s="1"/>
  <c r="J31" i="9"/>
  <c r="D473" i="4"/>
  <c r="G363" i="3"/>
  <c r="AK632" i="5"/>
  <c r="AI635" i="5"/>
  <c r="AI634" i="5" s="1"/>
  <c r="S28" i="5"/>
  <c r="K154" i="5"/>
  <c r="K153" i="5" s="1"/>
  <c r="D536" i="4"/>
  <c r="G410" i="3"/>
  <c r="J410" i="3" s="1"/>
  <c r="K33" i="9"/>
  <c r="AF474" i="5"/>
  <c r="AF473" i="5" s="1"/>
  <c r="L31" i="9"/>
  <c r="D600" i="4"/>
  <c r="G458" i="3"/>
  <c r="AF420" i="5"/>
  <c r="M311" i="5"/>
  <c r="F311" i="1"/>
  <c r="L38" i="9"/>
  <c r="D608" i="4"/>
  <c r="G466" i="3"/>
  <c r="J466" i="3" s="1"/>
  <c r="N20" i="9"/>
  <c r="D652" i="4"/>
  <c r="G493" i="3"/>
  <c r="C619" i="1"/>
  <c r="G361" i="3"/>
  <c r="D471" i="4"/>
  <c r="J26" i="9"/>
  <c r="K8" i="9"/>
  <c r="G387" i="3"/>
  <c r="C471" i="5"/>
  <c r="D513" i="4"/>
  <c r="Y97" i="5"/>
  <c r="J69" i="1"/>
  <c r="D335" i="4"/>
  <c r="G258" i="3"/>
  <c r="J258" i="3" s="1"/>
  <c r="G22" i="9"/>
  <c r="G9" i="9"/>
  <c r="G247" i="3"/>
  <c r="J247" i="3" s="1"/>
  <c r="D324" i="4"/>
  <c r="D157" i="4"/>
  <c r="C31" i="9"/>
  <c r="AL143" i="5"/>
  <c r="G129" i="3"/>
  <c r="C201" i="1"/>
  <c r="D21" i="9"/>
  <c r="G166" i="3"/>
  <c r="D208" i="4"/>
  <c r="G471" i="5"/>
  <c r="D493" i="1"/>
  <c r="J39" i="1"/>
  <c r="D524" i="4"/>
  <c r="K19" i="9"/>
  <c r="G398" i="3"/>
  <c r="J398" i="3" s="1"/>
  <c r="G28" i="9"/>
  <c r="G264" i="3"/>
  <c r="D341" i="4"/>
  <c r="D210" i="4"/>
  <c r="G165" i="3"/>
  <c r="J165" i="3" s="1"/>
  <c r="D20" i="9"/>
  <c r="D209" i="4"/>
  <c r="G164" i="3"/>
  <c r="D19" i="9"/>
  <c r="D28" i="9"/>
  <c r="D213" i="4"/>
  <c r="G177" i="3"/>
  <c r="J177" i="3" s="1"/>
  <c r="D12" i="9"/>
  <c r="G158" i="3"/>
  <c r="J158" i="3" s="1"/>
  <c r="D201" i="4"/>
  <c r="AL135" i="5"/>
  <c r="G126" i="3"/>
  <c r="J126" i="3" s="1"/>
  <c r="D154" i="4"/>
  <c r="C25" i="9"/>
  <c r="G92" i="3"/>
  <c r="D102" i="4"/>
  <c r="B40" i="9"/>
  <c r="AL95" i="5"/>
  <c r="G88" i="3"/>
  <c r="B36" i="9"/>
  <c r="AL91" i="5"/>
  <c r="D98" i="4"/>
  <c r="D26" i="5"/>
  <c r="AB311" i="5"/>
  <c r="K311" i="1"/>
  <c r="D393" i="4"/>
  <c r="G299" i="3"/>
  <c r="J299" i="3" s="1"/>
  <c r="H16" i="9"/>
  <c r="AL83" i="5"/>
  <c r="G77" i="3"/>
  <c r="D87" i="4"/>
  <c r="B28" i="9"/>
  <c r="D40" i="5"/>
  <c r="O28" i="9"/>
  <c r="D725" i="4"/>
  <c r="G541" i="3"/>
  <c r="I20" i="1"/>
  <c r="D30" i="5"/>
  <c r="C26" i="9"/>
  <c r="D153" i="4"/>
  <c r="G125" i="3"/>
  <c r="J125" i="3" s="1"/>
  <c r="AL144" i="5"/>
  <c r="D15" i="9"/>
  <c r="G161" i="3"/>
  <c r="D205" i="4"/>
  <c r="AE30" i="5"/>
  <c r="D285" i="4"/>
  <c r="G220" i="3"/>
  <c r="F32" i="9"/>
  <c r="C70" i="1"/>
  <c r="G86" i="3"/>
  <c r="B35" i="9"/>
  <c r="AL90" i="5"/>
  <c r="D96" i="4"/>
  <c r="I189" i="1"/>
  <c r="V205" i="5"/>
  <c r="G389" i="3"/>
  <c r="J389" i="3" s="1"/>
  <c r="K10" i="9"/>
  <c r="D515" i="4"/>
  <c r="N369" i="5"/>
  <c r="N368" i="5" s="1"/>
  <c r="D333" i="4"/>
  <c r="G17" i="9"/>
  <c r="G256" i="3"/>
  <c r="J256" i="3" s="1"/>
  <c r="D578" i="4"/>
  <c r="G436" i="3"/>
  <c r="L10" i="9"/>
  <c r="G512" i="3"/>
  <c r="J512" i="3" s="1"/>
  <c r="N38" i="9"/>
  <c r="D671" i="4"/>
  <c r="H293" i="3"/>
  <c r="D366" i="5"/>
  <c r="D269" i="4"/>
  <c r="G209" i="3"/>
  <c r="F18" i="9"/>
  <c r="V418" i="5"/>
  <c r="I432" i="1"/>
  <c r="AI420" i="5"/>
  <c r="G395" i="3"/>
  <c r="K15" i="9"/>
  <c r="D521" i="4"/>
  <c r="C91" i="1"/>
  <c r="P15" i="9"/>
  <c r="D773" i="4"/>
  <c r="G579" i="3"/>
  <c r="J579" i="3" s="1"/>
  <c r="D27" i="5"/>
  <c r="C88" i="1"/>
  <c r="H38" i="9"/>
  <c r="D418" i="4"/>
  <c r="G324" i="3"/>
  <c r="D292" i="4"/>
  <c r="F39" i="9"/>
  <c r="G228" i="3"/>
  <c r="J228" i="3" s="1"/>
  <c r="H18" i="9"/>
  <c r="D397" i="4"/>
  <c r="G303" i="3"/>
  <c r="J303" i="3" s="1"/>
  <c r="D278" i="4"/>
  <c r="G213" i="3"/>
  <c r="J213" i="3" s="1"/>
  <c r="F24" i="9"/>
  <c r="AE11" i="5"/>
  <c r="N250" i="1"/>
  <c r="AK259" i="5"/>
  <c r="G116" i="3"/>
  <c r="J116" i="3" s="1"/>
  <c r="C17" i="9"/>
  <c r="D144" i="4"/>
  <c r="AL124" i="5"/>
  <c r="G159" i="3"/>
  <c r="J159" i="3" s="1"/>
  <c r="D14" i="9"/>
  <c r="D203" i="4"/>
  <c r="D16" i="5"/>
  <c r="C145" i="1"/>
  <c r="AL71" i="5"/>
  <c r="D78" i="4"/>
  <c r="G68" i="3"/>
  <c r="B15" i="9"/>
  <c r="H129" i="1"/>
  <c r="S151" i="5"/>
  <c r="AB33" i="5"/>
  <c r="C84" i="1"/>
  <c r="G297" i="3"/>
  <c r="J297" i="3" s="1"/>
  <c r="H12" i="9"/>
  <c r="D391" i="4"/>
  <c r="J311" i="5"/>
  <c r="E311" i="1"/>
  <c r="G66" i="3"/>
  <c r="B14" i="9"/>
  <c r="D76" i="4"/>
  <c r="AL69" i="5"/>
  <c r="G390" i="3"/>
  <c r="K11" i="9"/>
  <c r="D516" i="4"/>
  <c r="C12" i="9"/>
  <c r="D139" i="4"/>
  <c r="AL122" i="5"/>
  <c r="G112" i="3"/>
  <c r="J112" i="3" s="1"/>
  <c r="AL68" i="5"/>
  <c r="D75" i="4"/>
  <c r="B13" i="9"/>
  <c r="G65" i="3"/>
  <c r="S10" i="5"/>
  <c r="G267" i="3"/>
  <c r="D344" i="4"/>
  <c r="G31" i="9"/>
  <c r="Z581" i="5"/>
  <c r="Z580" i="5" s="1"/>
  <c r="AB578" i="5"/>
  <c r="G366" i="3"/>
  <c r="J35" i="9"/>
  <c r="D476" i="4"/>
  <c r="O40" i="9"/>
  <c r="D735" i="4"/>
  <c r="G557" i="3"/>
  <c r="G483" i="3"/>
  <c r="D642" i="4"/>
  <c r="N10" i="9"/>
  <c r="G490" i="3"/>
  <c r="N17" i="9"/>
  <c r="D649" i="4"/>
  <c r="G293" i="3"/>
  <c r="D387" i="4"/>
  <c r="C366" i="5"/>
  <c r="H8" i="9"/>
  <c r="E100" i="5"/>
  <c r="E99" i="5" s="1"/>
  <c r="L13" i="1"/>
  <c r="G301" i="3"/>
  <c r="J301" i="3" s="1"/>
  <c r="D395" i="4"/>
  <c r="H21" i="9"/>
  <c r="D18" i="5"/>
  <c r="AK41" i="5"/>
  <c r="F14" i="1"/>
  <c r="M29" i="5"/>
  <c r="D228" i="4"/>
  <c r="D39" i="9"/>
  <c r="G183" i="3"/>
  <c r="J183" i="3" s="1"/>
  <c r="F10" i="9"/>
  <c r="D263" i="4"/>
  <c r="G202" i="3"/>
  <c r="C21" i="9"/>
  <c r="G117" i="3"/>
  <c r="AL149" i="5"/>
  <c r="D145" i="4"/>
  <c r="V19" i="5"/>
  <c r="M20" i="1"/>
  <c r="C36" i="9"/>
  <c r="D162" i="4"/>
  <c r="AL139" i="5"/>
  <c r="G134" i="3"/>
  <c r="H42" i="5"/>
  <c r="J9" i="5"/>
  <c r="AI581" i="5"/>
  <c r="AI580" i="5" s="1"/>
  <c r="AK578" i="5"/>
  <c r="P19" i="5"/>
  <c r="P34" i="9"/>
  <c r="G599" i="3"/>
  <c r="D791" i="4"/>
  <c r="D715" i="4"/>
  <c r="G549" i="3"/>
  <c r="J549" i="3" s="1"/>
  <c r="O21" i="9"/>
  <c r="G497" i="3"/>
  <c r="J497" i="3" s="1"/>
  <c r="N29" i="9"/>
  <c r="D656" i="4"/>
  <c r="AL67" i="5"/>
  <c r="G64" i="3"/>
  <c r="D74" i="4"/>
  <c r="B12" i="9"/>
  <c r="G20" i="1"/>
  <c r="V9" i="5"/>
  <c r="T42" i="5"/>
  <c r="D528" i="4"/>
  <c r="G402" i="3"/>
  <c r="J402" i="3" s="1"/>
  <c r="K22" i="9"/>
  <c r="AH38" i="5"/>
  <c r="B22" i="9"/>
  <c r="AL77" i="5"/>
  <c r="G74" i="3"/>
  <c r="D84" i="4"/>
  <c r="M432" i="1"/>
  <c r="AH418" i="5"/>
  <c r="AC689" i="5"/>
  <c r="AC688" i="5" s="1"/>
  <c r="W262" i="5"/>
  <c r="V11" i="5"/>
  <c r="F37" i="9"/>
  <c r="D289" i="4"/>
  <c r="G223" i="3"/>
  <c r="K16" i="1"/>
  <c r="N311" i="1"/>
  <c r="AK311" i="5"/>
  <c r="AH151" i="5"/>
  <c r="M129" i="1"/>
  <c r="G163" i="3"/>
  <c r="J163" i="3" s="1"/>
  <c r="D18" i="9"/>
  <c r="D206" i="4"/>
  <c r="S29" i="5"/>
  <c r="C34" i="5"/>
  <c r="G34" i="5"/>
  <c r="D13" i="9"/>
  <c r="G157" i="3"/>
  <c r="J157" i="3" s="1"/>
  <c r="D202" i="4"/>
  <c r="D21" i="5"/>
  <c r="G27" i="5"/>
  <c r="C27" i="5"/>
  <c r="E314" i="5"/>
  <c r="C435" i="1"/>
  <c r="D465" i="4"/>
  <c r="J22" i="9"/>
  <c r="G355" i="3"/>
  <c r="J355" i="3" s="1"/>
  <c r="S11" i="5"/>
  <c r="G356" i="3"/>
  <c r="J356" i="3" s="1"/>
  <c r="D466" i="4"/>
  <c r="J24" i="9"/>
  <c r="D666" i="4"/>
  <c r="N34" i="9"/>
  <c r="G507" i="3"/>
  <c r="J507" i="3" s="1"/>
  <c r="AF313" i="5"/>
  <c r="L21" i="9"/>
  <c r="G455" i="3"/>
  <c r="D597" i="4"/>
  <c r="C72" i="1"/>
  <c r="G372" i="3"/>
  <c r="J372" i="3" s="1"/>
  <c r="D482" i="4"/>
  <c r="J40" i="9"/>
  <c r="G432" i="1"/>
  <c r="P418" i="5"/>
  <c r="AE22" i="5"/>
  <c r="AE25" i="5"/>
  <c r="D411" i="4"/>
  <c r="G317" i="3"/>
  <c r="H33" i="9"/>
  <c r="J432" i="1"/>
  <c r="Y418" i="5"/>
  <c r="G435" i="3"/>
  <c r="L9" i="9"/>
  <c r="D577" i="4"/>
  <c r="AF369" i="5"/>
  <c r="N16" i="9"/>
  <c r="D645" i="4"/>
  <c r="G486" i="3"/>
  <c r="J486" i="3" s="1"/>
  <c r="G511" i="3"/>
  <c r="N40" i="9"/>
  <c r="D670" i="4"/>
  <c r="C615" i="1"/>
  <c r="P23" i="9"/>
  <c r="D781" i="4"/>
  <c r="G588" i="3"/>
  <c r="AK10" i="5"/>
  <c r="AK9" i="5"/>
  <c r="AI42" i="5"/>
  <c r="D527" i="4"/>
  <c r="K23" i="9"/>
  <c r="G401" i="3"/>
  <c r="J401" i="3" s="1"/>
  <c r="F13" i="1"/>
  <c r="Y32" i="5"/>
  <c r="M28" i="5"/>
  <c r="AK21" i="5"/>
  <c r="C259" i="5"/>
  <c r="F8" i="9"/>
  <c r="G199" i="3"/>
  <c r="D260" i="4"/>
  <c r="G319" i="3"/>
  <c r="J319" i="3" s="1"/>
  <c r="D413" i="4"/>
  <c r="H34" i="9"/>
  <c r="C23" i="9"/>
  <c r="D149" i="4"/>
  <c r="AL138" i="5"/>
  <c r="G121" i="3"/>
  <c r="J121" i="3" s="1"/>
  <c r="P12" i="9"/>
  <c r="G576" i="3"/>
  <c r="J576" i="3" s="1"/>
  <c r="D770" i="4"/>
  <c r="F14" i="9"/>
  <c r="D266" i="4"/>
  <c r="G205" i="3"/>
  <c r="J205" i="3" s="1"/>
  <c r="AC154" i="5"/>
  <c r="AC153" i="5" s="1"/>
  <c r="O22" i="9"/>
  <c r="D717" i="4"/>
  <c r="G540" i="3"/>
  <c r="J540" i="3" s="1"/>
  <c r="G155" i="3"/>
  <c r="D198" i="4"/>
  <c r="D10" i="9"/>
  <c r="O23" i="9"/>
  <c r="D718" i="4"/>
  <c r="G539" i="3"/>
  <c r="J14" i="5"/>
  <c r="C633" i="1"/>
  <c r="AK13" i="5"/>
  <c r="AE39" i="5"/>
  <c r="M34" i="5"/>
  <c r="G179" i="3"/>
  <c r="D221" i="4"/>
  <c r="D33" i="9"/>
  <c r="J13" i="5"/>
  <c r="O42" i="5"/>
  <c r="AE259" i="5"/>
  <c r="L250" i="1"/>
  <c r="AH17" i="5"/>
  <c r="O17" i="9"/>
  <c r="D713" i="4"/>
  <c r="G536" i="3"/>
  <c r="N208" i="5"/>
  <c r="G34" i="1"/>
  <c r="S41" i="5"/>
  <c r="J205" i="5"/>
  <c r="E189" i="1"/>
  <c r="X42" i="5"/>
  <c r="H13" i="3"/>
  <c r="H250" i="1"/>
  <c r="S259" i="5"/>
  <c r="N18" i="1"/>
  <c r="C138" i="1"/>
  <c r="D345" i="4"/>
  <c r="G25" i="9"/>
  <c r="G268" i="3"/>
  <c r="C33" i="5"/>
  <c r="G33" i="5"/>
  <c r="AE18" i="5"/>
  <c r="M39" i="5"/>
  <c r="AH41" i="5"/>
  <c r="Y151" i="5"/>
  <c r="J129" i="1"/>
  <c r="AH15" i="5"/>
  <c r="N42" i="5"/>
  <c r="P9" i="5"/>
  <c r="D539" i="4"/>
  <c r="G413" i="3"/>
  <c r="J413" i="3" s="1"/>
  <c r="K32" i="9"/>
  <c r="G30" i="5"/>
  <c r="C30" i="5"/>
  <c r="AF208" i="5"/>
  <c r="AF207" i="5" s="1"/>
  <c r="C637" i="1"/>
  <c r="D475" i="4"/>
  <c r="J32" i="9"/>
  <c r="G365" i="3"/>
  <c r="J365" i="3" s="1"/>
  <c r="G41" i="1"/>
  <c r="P23" i="5"/>
  <c r="S16" i="5"/>
  <c r="F493" i="1"/>
  <c r="M471" i="5"/>
  <c r="J29" i="5"/>
  <c r="AL65" i="5"/>
  <c r="G62" i="3"/>
  <c r="D72" i="4"/>
  <c r="B10" i="9"/>
  <c r="AI527" i="5"/>
  <c r="AI526" i="5" s="1"/>
  <c r="AK524" i="5"/>
  <c r="AB20" i="5"/>
  <c r="P151" i="5"/>
  <c r="G129" i="1"/>
  <c r="G128" i="1" s="1"/>
  <c r="F9" i="8" s="1"/>
  <c r="Q369" i="5"/>
  <c r="Q314" i="5"/>
  <c r="G506" i="3"/>
  <c r="J506" i="3" s="1"/>
  <c r="N35" i="9"/>
  <c r="D665" i="4"/>
  <c r="D794" i="4"/>
  <c r="G600" i="3"/>
  <c r="J600" i="3" s="1"/>
  <c r="P36" i="9"/>
  <c r="Z208" i="5"/>
  <c r="H313" i="5"/>
  <c r="D668" i="4"/>
  <c r="N37" i="9"/>
  <c r="G509" i="3"/>
  <c r="J509" i="3" s="1"/>
  <c r="P12" i="5"/>
  <c r="L33" i="9"/>
  <c r="G457" i="3"/>
  <c r="J457" i="3" s="1"/>
  <c r="D599" i="4"/>
  <c r="AL92" i="5"/>
  <c r="G90" i="3"/>
  <c r="B37" i="9"/>
  <c r="D100" i="4"/>
  <c r="D450" i="4"/>
  <c r="G340" i="3"/>
  <c r="J8" i="9"/>
  <c r="C418" i="5"/>
  <c r="J14" i="9"/>
  <c r="D457" i="4"/>
  <c r="G347" i="3"/>
  <c r="P524" i="5"/>
  <c r="N527" i="5"/>
  <c r="N526" i="5" s="1"/>
  <c r="C767" i="1"/>
  <c r="AF100" i="5"/>
  <c r="G508" i="3"/>
  <c r="J508" i="3" s="1"/>
  <c r="D667" i="4"/>
  <c r="N36" i="9"/>
  <c r="H432" i="1"/>
  <c r="S418" i="5"/>
  <c r="L69" i="1"/>
  <c r="AE97" i="5"/>
  <c r="K689" i="5"/>
  <c r="K688" i="5" s="1"/>
  <c r="Z634" i="5"/>
  <c r="D640" i="4"/>
  <c r="G481" i="3"/>
  <c r="N9" i="9"/>
  <c r="G367" i="3"/>
  <c r="D477" i="4"/>
  <c r="J34" i="9"/>
  <c r="H473" i="5"/>
  <c r="C451" i="1"/>
  <c r="D598" i="4"/>
  <c r="L26" i="9"/>
  <c r="G456" i="3"/>
  <c r="J456" i="3" s="1"/>
  <c r="P632" i="5"/>
  <c r="G676" i="1"/>
  <c r="H369" i="5"/>
  <c r="H368" i="5" s="1"/>
  <c r="AE578" i="5"/>
  <c r="AC581" i="5"/>
  <c r="AC580" i="5" s="1"/>
  <c r="D790" i="4"/>
  <c r="P32" i="9"/>
  <c r="G596" i="3"/>
  <c r="J596" i="3" s="1"/>
  <c r="T313" i="5"/>
  <c r="O8" i="9"/>
  <c r="C632" i="5"/>
  <c r="G526" i="3"/>
  <c r="D703" i="4"/>
  <c r="Q635" i="5"/>
  <c r="T635" i="5"/>
  <c r="T634" i="5" s="1"/>
  <c r="F676" i="1"/>
  <c r="M632" i="5"/>
  <c r="AF688" i="5"/>
  <c r="D632" i="5"/>
  <c r="H526" i="3"/>
  <c r="G577" i="3"/>
  <c r="J577" i="3" s="1"/>
  <c r="D771" i="4"/>
  <c r="P13" i="9"/>
  <c r="G461" i="3"/>
  <c r="J461" i="3" s="1"/>
  <c r="L34" i="9"/>
  <c r="D603" i="4"/>
  <c r="G501" i="3"/>
  <c r="N27" i="9"/>
  <c r="D660" i="4"/>
  <c r="M493" i="1"/>
  <c r="AH471" i="5"/>
  <c r="Z688" i="5"/>
  <c r="P27" i="9"/>
  <c r="G593" i="3"/>
  <c r="D784" i="4"/>
  <c r="V524" i="5"/>
  <c r="T527" i="5"/>
  <c r="T526" i="5" s="1"/>
  <c r="J30" i="9"/>
  <c r="D472" i="4"/>
  <c r="G362" i="3"/>
  <c r="J362" i="3" s="1"/>
  <c r="K314" i="5"/>
  <c r="K313" i="5" s="1"/>
  <c r="Y632" i="5"/>
  <c r="J676" i="1"/>
  <c r="AB32" i="5"/>
  <c r="AI369" i="5"/>
  <c r="AI368" i="5" s="1"/>
  <c r="D406" i="4"/>
  <c r="G312" i="3"/>
  <c r="J312" i="3" s="1"/>
  <c r="H25" i="9"/>
  <c r="D276" i="4"/>
  <c r="F23" i="9"/>
  <c r="G219" i="3"/>
  <c r="J219" i="3" s="1"/>
  <c r="G604" i="3"/>
  <c r="D798" i="4"/>
  <c r="P40" i="9"/>
  <c r="AL130" i="5"/>
  <c r="D166" i="4"/>
  <c r="G138" i="3"/>
  <c r="C40" i="9"/>
  <c r="D20" i="5"/>
  <c r="J22" i="1"/>
  <c r="C554" i="1"/>
  <c r="D147" i="4"/>
  <c r="C20" i="9"/>
  <c r="AL133" i="5"/>
  <c r="G119" i="3"/>
  <c r="J119" i="3" s="1"/>
  <c r="G35" i="9"/>
  <c r="D350" i="4"/>
  <c r="G273" i="3"/>
  <c r="G295" i="3"/>
  <c r="D389" i="4"/>
  <c r="H10" i="9"/>
  <c r="H23" i="9"/>
  <c r="D402" i="4"/>
  <c r="G308" i="3"/>
  <c r="J308" i="3" s="1"/>
  <c r="C101" i="1"/>
  <c r="I18" i="1"/>
  <c r="G37" i="5"/>
  <c r="C37" i="5"/>
  <c r="F38" i="9"/>
  <c r="G230" i="3"/>
  <c r="J230" i="3" s="1"/>
  <c r="D290" i="4"/>
  <c r="H69" i="1"/>
  <c r="S97" i="5"/>
  <c r="D12" i="5"/>
  <c r="F26" i="9"/>
  <c r="G218" i="3"/>
  <c r="J218" i="3" s="1"/>
  <c r="D281" i="4"/>
  <c r="D9" i="5"/>
  <c r="F42" i="5"/>
  <c r="G353" i="3"/>
  <c r="D463" i="4"/>
  <c r="J20" i="9"/>
  <c r="D14" i="5"/>
  <c r="D35" i="5"/>
  <c r="D71" i="4"/>
  <c r="B9" i="9"/>
  <c r="AL64" i="5"/>
  <c r="G61" i="3"/>
  <c r="AL123" i="5"/>
  <c r="D163" i="4"/>
  <c r="C37" i="9"/>
  <c r="G135" i="3"/>
  <c r="C342" i="1"/>
  <c r="S30" i="5"/>
  <c r="D352" i="4"/>
  <c r="G275" i="3"/>
  <c r="G37" i="9"/>
  <c r="P366" i="5"/>
  <c r="G371" i="1"/>
  <c r="G200" i="3"/>
  <c r="J200" i="3" s="1"/>
  <c r="D262" i="4"/>
  <c r="F11" i="9"/>
  <c r="AB524" i="5"/>
  <c r="Z527" i="5"/>
  <c r="Z526" i="5" s="1"/>
  <c r="Q689" i="5"/>
  <c r="Q688" i="5" s="1"/>
  <c r="P259" i="5"/>
  <c r="G250" i="1"/>
  <c r="D22" i="9"/>
  <c r="D211" i="4"/>
  <c r="G167" i="3"/>
  <c r="H493" i="1"/>
  <c r="S471" i="5"/>
  <c r="O25" i="9"/>
  <c r="D720" i="4"/>
  <c r="G548" i="3"/>
  <c r="J548" i="3" s="1"/>
  <c r="F22" i="9"/>
  <c r="G210" i="3"/>
  <c r="D273" i="4"/>
  <c r="G552" i="3"/>
  <c r="D727" i="4"/>
  <c r="O32" i="9"/>
  <c r="C259" i="1"/>
  <c r="C80" i="1"/>
  <c r="D265" i="4"/>
  <c r="F13" i="9"/>
  <c r="G204" i="3"/>
  <c r="J204" i="3" s="1"/>
  <c r="D16" i="9"/>
  <c r="G160" i="3"/>
  <c r="J160" i="3" s="1"/>
  <c r="D204" i="4"/>
  <c r="AH26" i="5"/>
  <c r="F250" i="1"/>
  <c r="M259" i="5"/>
  <c r="AL86" i="5"/>
  <c r="D92" i="4"/>
  <c r="B31" i="9"/>
  <c r="G82" i="3"/>
  <c r="M21" i="5"/>
  <c r="G28" i="5"/>
  <c r="C28" i="5"/>
  <c r="D25" i="9"/>
  <c r="D214" i="4"/>
  <c r="G168" i="3"/>
  <c r="J168" i="3" s="1"/>
  <c r="C282" i="1"/>
  <c r="D34" i="5"/>
  <c r="D24" i="5"/>
  <c r="G17" i="5"/>
  <c r="C17" i="5"/>
  <c r="AK26" i="5"/>
  <c r="G75" i="3"/>
  <c r="B23" i="9"/>
  <c r="AL79" i="5"/>
  <c r="D85" i="4"/>
  <c r="F31" i="9"/>
  <c r="D282" i="4"/>
  <c r="G224" i="3"/>
  <c r="G111" i="3"/>
  <c r="J111" i="3" s="1"/>
  <c r="C16" i="9"/>
  <c r="D141" i="4"/>
  <c r="AL125" i="5"/>
  <c r="V26" i="5"/>
  <c r="G438" i="3"/>
  <c r="J438" i="3" s="1"/>
  <c r="D580" i="4"/>
  <c r="L12" i="9"/>
  <c r="Z421" i="5"/>
  <c r="C74" i="1"/>
  <c r="AH35" i="5"/>
  <c r="G450" i="3"/>
  <c r="D592" i="4"/>
  <c r="L28" i="9"/>
  <c r="P32" i="5"/>
  <c r="AB29" i="5"/>
  <c r="D530" i="4"/>
  <c r="K29" i="9"/>
  <c r="G404" i="3"/>
  <c r="F371" i="1"/>
  <c r="M366" i="5"/>
  <c r="D464" i="4"/>
  <c r="J23" i="9"/>
  <c r="G354" i="3"/>
  <c r="D371" i="1"/>
  <c r="G366" i="5"/>
  <c r="B8" i="9"/>
  <c r="AL63" i="5"/>
  <c r="G60" i="3"/>
  <c r="D70" i="4"/>
  <c r="C97" i="5"/>
  <c r="N41" i="1"/>
  <c r="D736" i="1"/>
  <c r="G686" i="5"/>
  <c r="D716" i="4"/>
  <c r="O20" i="9"/>
  <c r="G538" i="3"/>
  <c r="J538" i="3" s="1"/>
  <c r="G553" i="3"/>
  <c r="J553" i="3" s="1"/>
  <c r="O36" i="9"/>
  <c r="D731" i="4"/>
  <c r="C265" i="1"/>
  <c r="D32" i="9"/>
  <c r="G176" i="3"/>
  <c r="J176" i="3" s="1"/>
  <c r="D222" i="4"/>
  <c r="N189" i="1"/>
  <c r="AK205" i="5"/>
  <c r="D418" i="5"/>
  <c r="H340" i="3"/>
  <c r="C706" i="1"/>
  <c r="E69" i="1"/>
  <c r="J97" i="5"/>
  <c r="G222" i="3"/>
  <c r="J222" i="3" s="1"/>
  <c r="F28" i="9"/>
  <c r="D277" i="4"/>
  <c r="AL128" i="5"/>
  <c r="D160" i="4"/>
  <c r="C34" i="9"/>
  <c r="G132" i="3"/>
  <c r="J132" i="3" s="1"/>
  <c r="D97" i="4"/>
  <c r="AL89" i="5"/>
  <c r="B34" i="9"/>
  <c r="G87" i="3"/>
  <c r="M9" i="5"/>
  <c r="K42" i="5"/>
  <c r="G551" i="3"/>
  <c r="J551" i="3" s="1"/>
  <c r="D730" i="4"/>
  <c r="O35" i="9"/>
  <c r="D776" i="4"/>
  <c r="G582" i="3"/>
  <c r="P17" i="9"/>
  <c r="E208" i="5"/>
  <c r="C73" i="1"/>
  <c r="D13" i="1"/>
  <c r="J35" i="5"/>
  <c r="I69" i="1"/>
  <c r="V97" i="5"/>
  <c r="Z100" i="5"/>
  <c r="C83" i="1"/>
  <c r="AL142" i="5"/>
  <c r="D155" i="4"/>
  <c r="C29" i="9"/>
  <c r="G127" i="3"/>
  <c r="J127" i="3" s="1"/>
  <c r="G29" i="5"/>
  <c r="C29" i="5"/>
  <c r="D77" i="4"/>
  <c r="G67" i="3"/>
  <c r="B16" i="9"/>
  <c r="AL72" i="5"/>
  <c r="L736" i="1"/>
  <c r="AE686" i="5"/>
  <c r="E473" i="5"/>
  <c r="D142" i="4"/>
  <c r="C15" i="9"/>
  <c r="AL134" i="5"/>
  <c r="G114" i="3"/>
  <c r="AB36" i="5"/>
  <c r="AI314" i="5"/>
  <c r="AF154" i="5"/>
  <c r="AF153" i="5" s="1"/>
  <c r="G13" i="9"/>
  <c r="D328" i="4"/>
  <c r="G251" i="3"/>
  <c r="V21" i="5"/>
  <c r="D520" i="4"/>
  <c r="K14" i="9"/>
  <c r="G394" i="3"/>
  <c r="G25" i="5"/>
  <c r="C25" i="5"/>
  <c r="P17" i="5"/>
  <c r="P30" i="5"/>
  <c r="T581" i="5"/>
  <c r="T580" i="5" s="1"/>
  <c r="V578" i="5"/>
  <c r="C82" i="1"/>
  <c r="K493" i="1"/>
  <c r="AB471" i="5"/>
  <c r="K261" i="5"/>
  <c r="AL120" i="5"/>
  <c r="G109" i="3"/>
  <c r="J109" i="3" s="1"/>
  <c r="D137" i="4"/>
  <c r="C11" i="9"/>
  <c r="AL76" i="5"/>
  <c r="D88" i="4"/>
  <c r="G78" i="3"/>
  <c r="B21" i="9"/>
  <c r="G311" i="5"/>
  <c r="D311" i="1"/>
  <c r="J12" i="9"/>
  <c r="D453" i="4"/>
  <c r="G343" i="3"/>
  <c r="J343" i="3" s="1"/>
  <c r="F25" i="9"/>
  <c r="D283" i="4"/>
  <c r="G215" i="3"/>
  <c r="J215" i="3" s="1"/>
  <c r="D596" i="4"/>
  <c r="L30" i="9"/>
  <c r="G454" i="3"/>
  <c r="M311" i="1"/>
  <c r="AH311" i="5"/>
  <c r="P24" i="9"/>
  <c r="D782" i="4"/>
  <c r="G586" i="3"/>
  <c r="L22" i="1"/>
  <c r="P24" i="5"/>
  <c r="D392" i="4"/>
  <c r="G298" i="3"/>
  <c r="J298" i="3" s="1"/>
  <c r="H13" i="9"/>
  <c r="F518" i="1"/>
  <c r="F516" i="1"/>
  <c r="C566" i="1"/>
  <c r="C578" i="5"/>
  <c r="N8" i="9"/>
  <c r="G480" i="3"/>
  <c r="D639" i="4"/>
  <c r="AE27" i="5"/>
  <c r="N21" i="9"/>
  <c r="G505" i="3"/>
  <c r="D664" i="4"/>
  <c r="J471" i="5"/>
  <c r="E493" i="1"/>
  <c r="Y34" i="5"/>
  <c r="M33" i="5"/>
  <c r="Y14" i="5"/>
  <c r="H261" i="5"/>
  <c r="N69" i="1"/>
  <c r="AK97" i="5"/>
  <c r="M13" i="5"/>
  <c r="AK37" i="5"/>
  <c r="AK27" i="5"/>
  <c r="N22" i="1"/>
  <c r="J32" i="5"/>
  <c r="E262" i="5"/>
  <c r="O38" i="9"/>
  <c r="D733" i="4"/>
  <c r="G558" i="3"/>
  <c r="C740" i="1"/>
  <c r="C256" i="1"/>
  <c r="AE151" i="5"/>
  <c r="L129" i="1"/>
  <c r="G156" i="3"/>
  <c r="J156" i="3" s="1"/>
  <c r="D200" i="4"/>
  <c r="D11" i="9"/>
  <c r="AH33" i="5"/>
  <c r="N13" i="1"/>
  <c r="D712" i="4"/>
  <c r="O18" i="9"/>
  <c r="G535" i="3"/>
  <c r="J535" i="3" s="1"/>
  <c r="D37" i="9"/>
  <c r="D226" i="4"/>
  <c r="G185" i="3"/>
  <c r="Y39" i="5"/>
  <c r="T153" i="5"/>
  <c r="G393" i="3"/>
  <c r="J393" i="3" s="1"/>
  <c r="K16" i="9"/>
  <c r="D519" i="4"/>
  <c r="P33" i="5"/>
  <c r="K736" i="1"/>
  <c r="AB686" i="5"/>
  <c r="H208" i="5"/>
  <c r="AH37" i="5"/>
  <c r="M36" i="5"/>
  <c r="P28" i="9"/>
  <c r="G590" i="3"/>
  <c r="D788" i="4"/>
  <c r="AB28" i="5"/>
  <c r="W99" i="5"/>
  <c r="AH20" i="5"/>
  <c r="AL126" i="5"/>
  <c r="G115" i="3"/>
  <c r="J115" i="3" s="1"/>
  <c r="C18" i="9"/>
  <c r="D143" i="4"/>
  <c r="G371" i="3"/>
  <c r="J371" i="3" s="1"/>
  <c r="J39" i="9"/>
  <c r="D481" i="4"/>
  <c r="AB12" i="5"/>
  <c r="D27" i="9"/>
  <c r="G172" i="3"/>
  <c r="J172" i="3" s="1"/>
  <c r="D218" i="4"/>
  <c r="W154" i="5"/>
  <c r="M16" i="1"/>
  <c r="N100" i="5"/>
  <c r="N99" i="5" s="1"/>
  <c r="M189" i="1"/>
  <c r="AH205" i="5"/>
  <c r="D661" i="4"/>
  <c r="N31" i="9"/>
  <c r="G502" i="3"/>
  <c r="J502" i="3" s="1"/>
  <c r="AH32" i="5"/>
  <c r="H30" i="3"/>
  <c r="K24" i="1"/>
  <c r="Z369" i="5"/>
  <c r="Z368" i="5" s="1"/>
  <c r="D459" i="4"/>
  <c r="G349" i="3"/>
  <c r="J21" i="9"/>
  <c r="G23" i="1"/>
  <c r="V37" i="5"/>
  <c r="K420" i="5"/>
  <c r="C71" i="1"/>
  <c r="P25" i="5"/>
  <c r="D534" i="4"/>
  <c r="K25" i="9"/>
  <c r="G408" i="3"/>
  <c r="P40" i="5"/>
  <c r="D796" i="4"/>
  <c r="G602" i="3"/>
  <c r="J602" i="3" s="1"/>
  <c r="P38" i="9"/>
  <c r="L14" i="9"/>
  <c r="D583" i="4"/>
  <c r="G441" i="3"/>
  <c r="J441" i="3" s="1"/>
  <c r="D25" i="5"/>
  <c r="K21" i="1"/>
  <c r="N154" i="5"/>
  <c r="AB19" i="5"/>
  <c r="G250" i="3"/>
  <c r="J250" i="3" s="1"/>
  <c r="G12" i="9"/>
  <c r="D327" i="4"/>
  <c r="I493" i="1"/>
  <c r="V471" i="5"/>
  <c r="L34" i="1"/>
  <c r="G36" i="9"/>
  <c r="G274" i="3"/>
  <c r="J274" i="3" s="1"/>
  <c r="D351" i="4"/>
  <c r="K189" i="1"/>
  <c r="AB205" i="5"/>
  <c r="J17" i="9"/>
  <c r="D460" i="4"/>
  <c r="G350" i="3"/>
  <c r="J350" i="3" s="1"/>
  <c r="D151" i="5"/>
  <c r="H106" i="3"/>
  <c r="AE29" i="5"/>
  <c r="H635" i="5"/>
  <c r="C99" i="1"/>
  <c r="H32" i="9"/>
  <c r="D412" i="4"/>
  <c r="G318" i="3"/>
  <c r="J318" i="3" s="1"/>
  <c r="E421" i="5"/>
  <c r="E420" i="5" s="1"/>
  <c r="C523" i="1"/>
  <c r="D797" i="4"/>
  <c r="P39" i="9"/>
  <c r="G603" i="3"/>
  <c r="J603" i="3" s="1"/>
  <c r="AE14" i="5"/>
  <c r="AH9" i="5"/>
  <c r="AF42" i="5"/>
  <c r="K34" i="9"/>
  <c r="D540" i="4"/>
  <c r="G414" i="3"/>
  <c r="J414" i="3" s="1"/>
  <c r="AB18" i="5"/>
  <c r="N24" i="9"/>
  <c r="G496" i="3"/>
  <c r="J496" i="3" s="1"/>
  <c r="D655" i="4"/>
  <c r="K27" i="1"/>
  <c r="G595" i="3"/>
  <c r="P31" i="9"/>
  <c r="D789" i="4"/>
  <c r="G442" i="3"/>
  <c r="J442" i="3" s="1"/>
  <c r="L15" i="9"/>
  <c r="D584" i="4"/>
  <c r="G359" i="3"/>
  <c r="D469" i="4"/>
  <c r="J27" i="9"/>
  <c r="G491" i="3"/>
  <c r="J491" i="3" s="1"/>
  <c r="N19" i="9"/>
  <c r="D650" i="4"/>
  <c r="L16" i="9"/>
  <c r="G440" i="3"/>
  <c r="J440" i="3" s="1"/>
  <c r="D582" i="4"/>
  <c r="J16" i="9"/>
  <c r="D456" i="4"/>
  <c r="G346" i="3"/>
  <c r="E371" i="1"/>
  <c r="J366" i="5"/>
  <c r="L676" i="1"/>
  <c r="AE632" i="5"/>
  <c r="D470" i="4"/>
  <c r="J29" i="9"/>
  <c r="G360" i="3"/>
  <c r="J360" i="3" s="1"/>
  <c r="D676" i="1"/>
  <c r="G632" i="5"/>
  <c r="L20" i="9"/>
  <c r="G446" i="3"/>
  <c r="J446" i="3" s="1"/>
  <c r="D588" i="4"/>
  <c r="K634" i="5"/>
  <c r="AE37" i="5"/>
  <c r="D343" i="4"/>
  <c r="G26" i="9"/>
  <c r="G266" i="3"/>
  <c r="J266" i="3" s="1"/>
  <c r="L25" i="9"/>
  <c r="D595" i="4"/>
  <c r="G453" i="3"/>
  <c r="J453" i="3" s="1"/>
  <c r="D591" i="4"/>
  <c r="L29" i="9"/>
  <c r="G449" i="3"/>
  <c r="J449" i="3" s="1"/>
  <c r="C584" i="1"/>
  <c r="V686" i="5"/>
  <c r="I736" i="1"/>
  <c r="W688" i="5"/>
  <c r="D785" i="4"/>
  <c r="G592" i="3"/>
  <c r="J592" i="3" s="1"/>
  <c r="P26" i="9"/>
  <c r="W635" i="5"/>
  <c r="W634" i="5" s="1"/>
  <c r="K31" i="1"/>
  <c r="AH632" i="5"/>
  <c r="M676" i="1"/>
  <c r="AK366" i="5"/>
  <c r="N371" i="1"/>
  <c r="D786" i="4"/>
  <c r="G594" i="3"/>
  <c r="P29" i="9"/>
  <c r="G344" i="3"/>
  <c r="J11" i="9"/>
  <c r="D454" i="4"/>
  <c r="W42" i="5"/>
  <c r="Y9" i="5"/>
  <c r="G32" i="9"/>
  <c r="G271" i="3"/>
  <c r="J271" i="3" s="1"/>
  <c r="D348" i="4"/>
  <c r="D340" i="4"/>
  <c r="G27" i="9"/>
  <c r="G263" i="3"/>
  <c r="J263" i="3" s="1"/>
  <c r="D388" i="4"/>
  <c r="H9" i="9"/>
  <c r="G294" i="3"/>
  <c r="J294" i="3" s="1"/>
  <c r="D724" i="4"/>
  <c r="G547" i="3"/>
  <c r="O30" i="9"/>
  <c r="G555" i="3"/>
  <c r="J555" i="3" s="1"/>
  <c r="O37" i="9"/>
  <c r="D732" i="4"/>
  <c r="F29" i="9"/>
  <c r="G217" i="3"/>
  <c r="D280" i="4"/>
  <c r="C505" i="1"/>
  <c r="O33" i="9"/>
  <c r="D729" i="4"/>
  <c r="G550" i="3"/>
  <c r="G434" i="3"/>
  <c r="D576" i="4"/>
  <c r="L8" i="9"/>
  <c r="C524" i="5"/>
  <c r="C22" i="9"/>
  <c r="G120" i="3"/>
  <c r="J120" i="3" s="1"/>
  <c r="D148" i="4"/>
  <c r="AL140" i="5"/>
  <c r="D326" i="4"/>
  <c r="G249" i="3"/>
  <c r="J249" i="3" s="1"/>
  <c r="G11" i="9"/>
  <c r="C97" i="1"/>
  <c r="Q42" i="5"/>
  <c r="S9" i="5"/>
  <c r="Y366" i="5"/>
  <c r="J371" i="1"/>
  <c r="D271" i="4"/>
  <c r="F30" i="9"/>
  <c r="G221" i="3"/>
  <c r="J221" i="3" s="1"/>
  <c r="G69" i="3"/>
  <c r="D79" i="4"/>
  <c r="AL73" i="5"/>
  <c r="B18" i="9"/>
  <c r="G412" i="3"/>
  <c r="J412" i="3" s="1"/>
  <c r="D538" i="4"/>
  <c r="K35" i="9"/>
  <c r="AB26" i="5"/>
  <c r="D19" i="5"/>
  <c r="D207" i="4"/>
  <c r="D17" i="9"/>
  <c r="G162" i="3"/>
  <c r="J162" i="3" s="1"/>
  <c r="AH524" i="5"/>
  <c r="AF527" i="5"/>
  <c r="AF526" i="5" s="1"/>
  <c r="G18" i="9"/>
  <c r="G255" i="3"/>
  <c r="D332" i="4"/>
  <c r="D479" i="4"/>
  <c r="J37" i="9"/>
  <c r="G369" i="3"/>
  <c r="J369" i="3" s="1"/>
  <c r="F20" i="9"/>
  <c r="D274" i="4"/>
  <c r="G214" i="3"/>
  <c r="J214" i="3" s="1"/>
  <c r="K457" i="1"/>
  <c r="K459" i="1"/>
  <c r="J418" i="5"/>
  <c r="E432" i="1"/>
  <c r="P14" i="9"/>
  <c r="G578" i="3"/>
  <c r="J578" i="3" s="1"/>
  <c r="D772" i="4"/>
  <c r="C10" i="5"/>
  <c r="G10" i="5"/>
  <c r="L42" i="5"/>
  <c r="D354" i="4"/>
  <c r="G39" i="9"/>
  <c r="G277" i="3"/>
  <c r="J277" i="3" s="1"/>
  <c r="H36" i="9"/>
  <c r="D415" i="4"/>
  <c r="G321" i="3"/>
  <c r="J321" i="3" s="1"/>
  <c r="R42" i="5"/>
  <c r="L36" i="9"/>
  <c r="D604" i="4"/>
  <c r="G462" i="3"/>
  <c r="D205" i="5"/>
  <c r="H153" i="3"/>
  <c r="G265" i="3"/>
  <c r="D342" i="4"/>
  <c r="G21" i="9"/>
  <c r="AB259" i="5"/>
  <c r="K250" i="1"/>
  <c r="H736" i="1"/>
  <c r="S686" i="5"/>
  <c r="Q474" i="5"/>
  <c r="Q473" i="5" s="1"/>
  <c r="F19" i="9"/>
  <c r="G216" i="3"/>
  <c r="J216" i="3" s="1"/>
  <c r="D272" i="4"/>
  <c r="D215" i="4"/>
  <c r="G170" i="3"/>
  <c r="D24" i="9"/>
  <c r="C20" i="5"/>
  <c r="G20" i="5"/>
  <c r="M20" i="5"/>
  <c r="C196" i="1"/>
  <c r="D522" i="4"/>
  <c r="G396" i="3"/>
  <c r="J396" i="3" s="1"/>
  <c r="K18" i="9"/>
  <c r="G544" i="3"/>
  <c r="O27" i="9"/>
  <c r="D721" i="4"/>
  <c r="V31" i="5"/>
  <c r="G580" i="3"/>
  <c r="D774" i="4"/>
  <c r="P16" i="9"/>
  <c r="G24" i="9"/>
  <c r="G262" i="3"/>
  <c r="J262" i="3" s="1"/>
  <c r="D339" i="4"/>
  <c r="D80" i="4"/>
  <c r="B17" i="9"/>
  <c r="AL70" i="5"/>
  <c r="G70" i="3"/>
  <c r="N129" i="1"/>
  <c r="AK151" i="5"/>
  <c r="C497" i="1"/>
  <c r="H13" i="1"/>
  <c r="D390" i="4"/>
  <c r="G296" i="3"/>
  <c r="H11" i="9"/>
  <c r="AB16" i="5"/>
  <c r="D38" i="5"/>
  <c r="G72" i="3"/>
  <c r="D82" i="4"/>
  <c r="AL82" i="5"/>
  <c r="B30" i="9"/>
  <c r="C77" i="1"/>
  <c r="G24" i="5"/>
  <c r="C24" i="5"/>
  <c r="D93" i="4"/>
  <c r="B26" i="9"/>
  <c r="G83" i="3"/>
  <c r="AL81" i="5"/>
  <c r="G38" i="9"/>
  <c r="G276" i="3"/>
  <c r="J276" i="3" s="1"/>
  <c r="D353" i="4"/>
  <c r="C15" i="5"/>
  <c r="G15" i="5"/>
  <c r="C558" i="1"/>
  <c r="K432" i="1"/>
  <c r="AB418" i="5"/>
  <c r="G10" i="9"/>
  <c r="G248" i="3"/>
  <c r="J248" i="3" s="1"/>
  <c r="D325" i="4"/>
  <c r="G14" i="5"/>
  <c r="C14" i="5"/>
  <c r="F27" i="9"/>
  <c r="D279" i="4"/>
  <c r="G211" i="3"/>
  <c r="J211" i="3" s="1"/>
  <c r="AB14" i="5"/>
  <c r="J25" i="9"/>
  <c r="D468" i="4"/>
  <c r="G358" i="3"/>
  <c r="J358" i="3" s="1"/>
  <c r="G500" i="3"/>
  <c r="J500" i="3" s="1"/>
  <c r="N25" i="9"/>
  <c r="D659" i="4"/>
  <c r="G31" i="1"/>
  <c r="AC208" i="5"/>
  <c r="AC207" i="5" s="1"/>
  <c r="K17" i="9"/>
  <c r="D523" i="4"/>
  <c r="G397" i="3"/>
  <c r="J397" i="3" s="1"/>
  <c r="K369" i="5"/>
  <c r="H40" i="9"/>
  <c r="G325" i="3"/>
  <c r="J325" i="3" s="1"/>
  <c r="D419" i="4"/>
  <c r="G207" i="3"/>
  <c r="J207" i="3" s="1"/>
  <c r="D268" i="4"/>
  <c r="F15" i="9"/>
  <c r="D9" i="9"/>
  <c r="D199" i="4"/>
  <c r="G154" i="3"/>
  <c r="J154" i="3" s="1"/>
  <c r="E369" i="5"/>
  <c r="G9" i="5"/>
  <c r="C9" i="5"/>
  <c r="E42" i="5"/>
  <c r="M25" i="5"/>
  <c r="AK19" i="5"/>
  <c r="C688" i="1"/>
  <c r="G411" i="3"/>
  <c r="J411" i="3" s="1"/>
  <c r="K31" i="9"/>
  <c r="D537" i="4"/>
  <c r="O29" i="9"/>
  <c r="G543" i="3"/>
  <c r="J543" i="3" s="1"/>
  <c r="D723" i="4"/>
  <c r="AK29" i="5"/>
  <c r="F9" i="9"/>
  <c r="G201" i="3"/>
  <c r="J201" i="3" s="1"/>
  <c r="D261" i="4"/>
  <c r="G403" i="3"/>
  <c r="J403" i="3" s="1"/>
  <c r="K28" i="9"/>
  <c r="D529" i="4"/>
  <c r="J18" i="1"/>
  <c r="AA42" i="5"/>
  <c r="C337" i="1"/>
  <c r="Z261" i="5"/>
  <c r="G212" i="3"/>
  <c r="J212" i="3" s="1"/>
  <c r="F21" i="9"/>
  <c r="D275" i="4"/>
  <c r="AI208" i="5"/>
  <c r="O16" i="9"/>
  <c r="D711" i="4"/>
  <c r="G532" i="3"/>
  <c r="J532" i="3" s="1"/>
  <c r="D795" i="4"/>
  <c r="P37" i="9"/>
  <c r="G601" i="3"/>
  <c r="J601" i="3" s="1"/>
  <c r="C254" i="1"/>
  <c r="D734" i="4"/>
  <c r="O39" i="9"/>
  <c r="G556" i="3"/>
  <c r="J556" i="3" s="1"/>
  <c r="G504" i="3"/>
  <c r="N32" i="9"/>
  <c r="D663" i="4"/>
  <c r="G36" i="5"/>
  <c r="C36" i="5"/>
  <c r="F69" i="1"/>
  <c r="M97" i="5"/>
  <c r="E23" i="1"/>
  <c r="D189" i="1"/>
  <c r="G205" i="5"/>
  <c r="D220" i="4"/>
  <c r="D31" i="9"/>
  <c r="G175" i="3"/>
  <c r="M38" i="1"/>
  <c r="G20" i="9"/>
  <c r="D336" i="4"/>
  <c r="G259" i="3"/>
  <c r="J259" i="3" s="1"/>
  <c r="AE34" i="5"/>
  <c r="D524" i="5"/>
  <c r="H434" i="3"/>
  <c r="J686" i="5"/>
  <c r="E736" i="1"/>
  <c r="K69" i="1"/>
  <c r="AB97" i="5"/>
  <c r="V34" i="5"/>
  <c r="J524" i="5"/>
  <c r="H527" i="5"/>
  <c r="H526" i="5" s="1"/>
  <c r="G23" i="5"/>
  <c r="C23" i="5"/>
  <c r="D90" i="4"/>
  <c r="B25" i="9"/>
  <c r="AL80" i="5"/>
  <c r="G80" i="3"/>
  <c r="D164" i="4"/>
  <c r="G136" i="3"/>
  <c r="J136" i="3" s="1"/>
  <c r="AL147" i="5"/>
  <c r="C38" i="9"/>
  <c r="G169" i="3"/>
  <c r="J169" i="3" s="1"/>
  <c r="D212" i="4"/>
  <c r="D23" i="9"/>
  <c r="D11" i="5"/>
  <c r="D471" i="5"/>
  <c r="H387" i="3"/>
  <c r="C137" i="1"/>
  <c r="V41" i="5"/>
  <c r="U42" i="5"/>
  <c r="J19" i="5"/>
  <c r="H39" i="9"/>
  <c r="G323" i="3"/>
  <c r="J323" i="3" s="1"/>
  <c r="D417" i="4"/>
  <c r="B39" i="9"/>
  <c r="G89" i="3"/>
  <c r="AL94" i="5"/>
  <c r="D99" i="4"/>
  <c r="S21" i="5"/>
  <c r="H22" i="9"/>
  <c r="G307" i="3"/>
  <c r="J307" i="3" s="1"/>
  <c r="D401" i="4"/>
  <c r="G311" i="3"/>
  <c r="J311" i="3" s="1"/>
  <c r="H24" i="9"/>
  <c r="D405" i="4"/>
  <c r="V32" i="5"/>
  <c r="W208" i="5"/>
  <c r="AL88" i="5"/>
  <c r="G85" i="3"/>
  <c r="B33" i="9"/>
  <c r="D95" i="4"/>
  <c r="L432" i="1"/>
  <c r="AE418" i="5"/>
  <c r="AL75" i="5"/>
  <c r="G73" i="3"/>
  <c r="B20" i="9"/>
  <c r="D83" i="4"/>
  <c r="Z474" i="5"/>
  <c r="C132" i="1"/>
  <c r="G246" i="3"/>
  <c r="C311" i="5"/>
  <c r="G8" i="9"/>
  <c r="D323" i="4"/>
  <c r="C578" i="1"/>
  <c r="D10" i="5"/>
  <c r="G342" i="3"/>
  <c r="J342" i="3" s="1"/>
  <c r="J10" i="9"/>
  <c r="D452" i="4"/>
  <c r="AB39" i="5"/>
  <c r="AE24" i="5"/>
  <c r="D28" i="5"/>
  <c r="C12" i="5"/>
  <c r="G12" i="5"/>
  <c r="P35" i="9"/>
  <c r="G598" i="3"/>
  <c r="D793" i="4"/>
  <c r="G300" i="3"/>
  <c r="D394" i="4"/>
  <c r="H14" i="9"/>
  <c r="C40" i="5"/>
  <c r="G40" i="5"/>
  <c r="D480" i="4"/>
  <c r="G370" i="3"/>
  <c r="J38" i="9"/>
  <c r="I509" i="1"/>
  <c r="I511" i="1"/>
  <c r="N474" i="5"/>
  <c r="D587" i="4"/>
  <c r="L19" i="9"/>
  <c r="G445" i="3"/>
  <c r="J445" i="3" s="1"/>
  <c r="P41" i="5"/>
  <c r="K676" i="1"/>
  <c r="AB632" i="5"/>
  <c r="M37" i="5"/>
  <c r="M26" i="5"/>
  <c r="J14" i="1"/>
  <c r="Y10" i="5"/>
  <c r="D30" i="9"/>
  <c r="D216" i="4"/>
  <c r="G174" i="3"/>
  <c r="J174" i="3" s="1"/>
  <c r="O19" i="9"/>
  <c r="G537" i="3"/>
  <c r="D714" i="4"/>
  <c r="E31" i="1"/>
  <c r="AK20" i="5"/>
  <c r="C19" i="9"/>
  <c r="D146" i="4"/>
  <c r="AL137" i="5"/>
  <c r="G118" i="3"/>
  <c r="H26" i="9"/>
  <c r="D408" i="4"/>
  <c r="G314" i="3"/>
  <c r="J314" i="3" s="1"/>
  <c r="I29" i="1"/>
  <c r="C192" i="1"/>
  <c r="AL132" i="5"/>
  <c r="C30" i="9"/>
  <c r="G128" i="3"/>
  <c r="J128" i="3" s="1"/>
  <c r="D156" i="4"/>
  <c r="D779" i="4"/>
  <c r="G584" i="3"/>
  <c r="J584" i="3" s="1"/>
  <c r="P20" i="9"/>
  <c r="O11" i="9"/>
  <c r="G530" i="3"/>
  <c r="J530" i="3" s="1"/>
  <c r="D706" i="4"/>
  <c r="G178" i="3"/>
  <c r="D224" i="4"/>
  <c r="D34" i="9"/>
  <c r="AH14" i="5"/>
  <c r="D267" i="4"/>
  <c r="F16" i="9"/>
  <c r="G206" i="3"/>
  <c r="D775" i="4"/>
  <c r="P18" i="9"/>
  <c r="G581" i="3"/>
  <c r="J581" i="3" s="1"/>
  <c r="D709" i="4"/>
  <c r="G533" i="3"/>
  <c r="J533" i="3" s="1"/>
  <c r="O14" i="9"/>
  <c r="G30" i="9"/>
  <c r="G269" i="3"/>
  <c r="J269" i="3" s="1"/>
  <c r="D346" i="4"/>
  <c r="E24" i="1"/>
  <c r="G252" i="3"/>
  <c r="D329" i="4"/>
  <c r="G16" i="9"/>
  <c r="D29" i="9"/>
  <c r="G173" i="3"/>
  <c r="J173" i="3" s="1"/>
  <c r="D217" i="4"/>
  <c r="AB13" i="5"/>
  <c r="AH29" i="5"/>
  <c r="J36" i="9"/>
  <c r="G368" i="3"/>
  <c r="J368" i="3" s="1"/>
  <c r="D478" i="4"/>
  <c r="AC368" i="5"/>
  <c r="G546" i="3"/>
  <c r="J546" i="3" s="1"/>
  <c r="O26" i="9"/>
  <c r="D722" i="4"/>
  <c r="J13" i="1"/>
  <c r="G151" i="5"/>
  <c r="D129" i="1"/>
  <c r="M21" i="1"/>
  <c r="C463" i="1"/>
  <c r="C33" i="9"/>
  <c r="D159" i="4"/>
  <c r="G131" i="3"/>
  <c r="J131" i="3" s="1"/>
  <c r="AL145" i="5"/>
  <c r="B32" i="9"/>
  <c r="D94" i="4"/>
  <c r="AL87" i="5"/>
  <c r="G84" i="3"/>
  <c r="D22" i="5"/>
  <c r="N314" i="5"/>
  <c r="D37" i="5"/>
  <c r="P22" i="5"/>
  <c r="D708" i="4"/>
  <c r="O13" i="9"/>
  <c r="G531" i="3"/>
  <c r="J531" i="3" s="1"/>
  <c r="T262" i="5"/>
  <c r="D227" i="4"/>
  <c r="G182" i="3"/>
  <c r="D38" i="9"/>
  <c r="D416" i="4"/>
  <c r="G322" i="3"/>
  <c r="J322" i="3" s="1"/>
  <c r="H37" i="9"/>
  <c r="D32" i="5"/>
  <c r="AB24" i="5"/>
  <c r="K371" i="1"/>
  <c r="AB366" i="5"/>
  <c r="D36" i="5"/>
  <c r="J16" i="5"/>
  <c r="G11" i="5"/>
  <c r="C11" i="5"/>
  <c r="L29" i="1"/>
  <c r="G27" i="1"/>
  <c r="E688" i="5"/>
  <c r="G444" i="3"/>
  <c r="D586" i="4"/>
  <c r="L17" i="9"/>
  <c r="AE38" i="5"/>
  <c r="G400" i="3"/>
  <c r="D526" i="4"/>
  <c r="K21" i="9"/>
  <c r="H19" i="9"/>
  <c r="G305" i="3"/>
  <c r="J305" i="3" s="1"/>
  <c r="D399" i="4"/>
  <c r="D17" i="5"/>
  <c r="C315" i="1"/>
  <c r="T474" i="5"/>
  <c r="T473" i="5" s="1"/>
  <c r="AE33" i="5"/>
  <c r="G309" i="3"/>
  <c r="J309" i="3" s="1"/>
  <c r="H29" i="9"/>
  <c r="D403" i="4"/>
  <c r="Z154" i="5"/>
  <c r="Z153" i="5" s="1"/>
  <c r="D410" i="4"/>
  <c r="G316" i="3"/>
  <c r="J316" i="3" s="1"/>
  <c r="H31" i="9"/>
  <c r="E153" i="5"/>
  <c r="AI474" i="5"/>
  <c r="N22" i="9"/>
  <c r="G492" i="3"/>
  <c r="J492" i="3" s="1"/>
  <c r="D651" i="4"/>
  <c r="D780" i="4"/>
  <c r="P22" i="9"/>
  <c r="G589" i="3"/>
  <c r="J589" i="3" s="1"/>
  <c r="J632" i="5"/>
  <c r="E676" i="1"/>
  <c r="E675" i="1" s="1"/>
  <c r="D24" i="8" s="1"/>
  <c r="D23" i="5"/>
  <c r="AF262" i="5"/>
  <c r="C39" i="5"/>
  <c r="G39" i="5"/>
  <c r="C680" i="1"/>
  <c r="K39" i="9"/>
  <c r="D543" i="4"/>
  <c r="G417" i="3"/>
  <c r="J417" i="3" s="1"/>
  <c r="M69" i="1"/>
  <c r="AH97" i="5"/>
  <c r="AC100" i="5"/>
  <c r="AE471" i="5"/>
  <c r="L493" i="1"/>
  <c r="K18" i="1"/>
  <c r="K24" i="9"/>
  <c r="G405" i="3"/>
  <c r="D531" i="4"/>
  <c r="N14" i="9"/>
  <c r="D646" i="4"/>
  <c r="G487" i="3"/>
  <c r="J487" i="3" s="1"/>
  <c r="AB25" i="5"/>
  <c r="AH578" i="5"/>
  <c r="AF581" i="5"/>
  <c r="D514" i="4"/>
  <c r="G388" i="3"/>
  <c r="J388" i="3" s="1"/>
  <c r="K9" i="9"/>
  <c r="AC314" i="5"/>
  <c r="D400" i="4"/>
  <c r="H20" i="9"/>
  <c r="G306" i="3"/>
  <c r="J306" i="3" s="1"/>
  <c r="N30" i="9"/>
  <c r="G499" i="3"/>
  <c r="D658" i="4"/>
  <c r="P10" i="9"/>
  <c r="D768" i="4"/>
  <c r="G573" i="3"/>
  <c r="J28" i="9"/>
  <c r="D467" i="4"/>
  <c r="G357" i="3"/>
  <c r="Y578" i="5"/>
  <c r="W581" i="5"/>
  <c r="G482" i="3"/>
  <c r="J482" i="3" s="1"/>
  <c r="N11" i="9"/>
  <c r="D641" i="4"/>
  <c r="D778" i="4"/>
  <c r="P21" i="9"/>
  <c r="G587" i="3"/>
  <c r="J587" i="3" s="1"/>
  <c r="F129" i="1"/>
  <c r="M151" i="5"/>
  <c r="Q153" i="5"/>
  <c r="AC527" i="5"/>
  <c r="AE524" i="5"/>
  <c r="D607" i="4"/>
  <c r="L39" i="9"/>
  <c r="G465" i="3"/>
  <c r="J465" i="3" s="1"/>
  <c r="C577" i="1"/>
  <c r="T689" i="5"/>
  <c r="G419" i="3"/>
  <c r="J419" i="3" s="1"/>
  <c r="D545" i="4"/>
  <c r="K38" i="9"/>
  <c r="C583" i="1"/>
  <c r="D647" i="4"/>
  <c r="N15" i="9"/>
  <c r="G488" i="3"/>
  <c r="J488" i="3" s="1"/>
  <c r="G443" i="3"/>
  <c r="L18" i="9"/>
  <c r="D585" i="4"/>
  <c r="Q527" i="5"/>
  <c r="Q526" i="5" s="1"/>
  <c r="S524" i="5"/>
  <c r="G494" i="3"/>
  <c r="J494" i="3" s="1"/>
  <c r="D653" i="4"/>
  <c r="N23" i="9"/>
  <c r="D579" i="4"/>
  <c r="G437" i="3"/>
  <c r="L11" i="9"/>
  <c r="G484" i="3"/>
  <c r="J484" i="3" s="1"/>
  <c r="D643" i="4"/>
  <c r="N12" i="9"/>
  <c r="D777" i="4"/>
  <c r="P19" i="9"/>
  <c r="G583" i="3"/>
  <c r="J583" i="3" s="1"/>
  <c r="J418" i="3" l="1"/>
  <c r="J346" i="3"/>
  <c r="J394" i="3"/>
  <c r="J443" i="3"/>
  <c r="J117" i="3"/>
  <c r="J217" i="3"/>
  <c r="J359" i="3"/>
  <c r="J451" i="3"/>
  <c r="J251" i="3"/>
  <c r="J582" i="3"/>
  <c r="J400" i="3"/>
  <c r="J265" i="3"/>
  <c r="J558" i="3"/>
  <c r="J138" i="3"/>
  <c r="J179" i="3"/>
  <c r="J264" i="3"/>
  <c r="J493" i="3"/>
  <c r="J489" i="3"/>
  <c r="J460" i="3"/>
  <c r="J573" i="3"/>
  <c r="J175" i="3"/>
  <c r="J267" i="3"/>
  <c r="J595" i="3"/>
  <c r="J224" i="3"/>
  <c r="J407" i="3"/>
  <c r="J405" i="3"/>
  <c r="J594" i="3"/>
  <c r="J134" i="3"/>
  <c r="J599" i="3"/>
  <c r="J390" i="3"/>
  <c r="J409" i="3"/>
  <c r="J580" i="3"/>
  <c r="J349" i="3"/>
  <c r="J181" i="3"/>
  <c r="J320" i="3"/>
  <c r="J107" i="3"/>
  <c r="J481" i="3"/>
  <c r="J135" i="3"/>
  <c r="J114" i="3"/>
  <c r="J511" i="3"/>
  <c r="L24" i="1"/>
  <c r="D12" i="1"/>
  <c r="C575" i="1"/>
  <c r="M31" i="1"/>
  <c r="G553" i="1"/>
  <c r="F20" i="8" s="1"/>
  <c r="E29" i="1"/>
  <c r="C449" i="1"/>
  <c r="C647" i="1"/>
  <c r="C692" i="1"/>
  <c r="C690" i="1"/>
  <c r="H31" i="1"/>
  <c r="D29" i="1"/>
  <c r="C75" i="1"/>
  <c r="J302" i="3"/>
  <c r="G37" i="1"/>
  <c r="F40" i="1"/>
  <c r="C135" i="1"/>
  <c r="N21" i="1"/>
  <c r="J452" i="3"/>
  <c r="J182" i="3"/>
  <c r="J544" i="3"/>
  <c r="M188" i="1"/>
  <c r="L10" i="8" s="1"/>
  <c r="J170" i="3"/>
  <c r="J547" i="3"/>
  <c r="J552" i="3"/>
  <c r="J353" i="3"/>
  <c r="J485" i="3"/>
  <c r="J399" i="3"/>
  <c r="C759" i="1"/>
  <c r="H21" i="3"/>
  <c r="C374" i="1"/>
  <c r="C563" i="1"/>
  <c r="C753" i="1"/>
  <c r="C703" i="1"/>
  <c r="F21" i="1"/>
  <c r="G33" i="1"/>
  <c r="C264" i="1"/>
  <c r="L20" i="1"/>
  <c r="D21" i="1"/>
  <c r="C502" i="1"/>
  <c r="C520" i="1"/>
  <c r="J27" i="1"/>
  <c r="J29" i="1"/>
  <c r="C96" i="1"/>
  <c r="C747" i="1"/>
  <c r="C559" i="1"/>
  <c r="H38" i="1"/>
  <c r="C147" i="1"/>
  <c r="C517" i="1"/>
  <c r="I40" i="1"/>
  <c r="C679" i="1"/>
  <c r="C330" i="1"/>
  <c r="C269" i="1"/>
  <c r="K20" i="1"/>
  <c r="H23" i="1"/>
  <c r="E41" i="1"/>
  <c r="J38" i="1"/>
  <c r="D22" i="1"/>
  <c r="J32" i="1"/>
  <c r="K12" i="1"/>
  <c r="C323" i="1"/>
  <c r="L32" i="1"/>
  <c r="J129" i="3"/>
  <c r="K33" i="1"/>
  <c r="M34" i="1"/>
  <c r="N36" i="1"/>
  <c r="F22" i="1"/>
  <c r="K40" i="1"/>
  <c r="N31" i="1"/>
  <c r="C462" i="1"/>
  <c r="L38" i="1"/>
  <c r="L31" i="1"/>
  <c r="C214" i="1"/>
  <c r="J12" i="1"/>
  <c r="M18" i="1"/>
  <c r="I675" i="1"/>
  <c r="H24" i="8" s="1"/>
  <c r="E249" i="1"/>
  <c r="D13" i="8" s="1"/>
  <c r="C441" i="1"/>
  <c r="C144" i="1"/>
  <c r="C701" i="1"/>
  <c r="C699" i="1"/>
  <c r="M37" i="1"/>
  <c r="C210" i="1"/>
  <c r="C750" i="1"/>
  <c r="C262" i="1"/>
  <c r="D27" i="1"/>
  <c r="L40" i="1"/>
  <c r="D18" i="1"/>
  <c r="D20" i="1"/>
  <c r="E32" i="1"/>
  <c r="I12" i="1"/>
  <c r="G29" i="1"/>
  <c r="J537" i="3"/>
  <c r="J185" i="3"/>
  <c r="J155" i="3"/>
  <c r="C737" i="1"/>
  <c r="C396" i="1"/>
  <c r="C574" i="1"/>
  <c r="C439" i="1"/>
  <c r="C158" i="1"/>
  <c r="C274" i="1"/>
  <c r="C314" i="1"/>
  <c r="C445" i="1"/>
  <c r="C153" i="1"/>
  <c r="C140" i="1"/>
  <c r="C620" i="1"/>
  <c r="C194" i="1"/>
  <c r="C219" i="1"/>
  <c r="C687" i="1"/>
  <c r="C508" i="1"/>
  <c r="C576" i="1"/>
  <c r="C392" i="1"/>
  <c r="C318" i="1"/>
  <c r="C522" i="1"/>
  <c r="C748" i="1"/>
  <c r="C697" i="1"/>
  <c r="C689" i="1"/>
  <c r="C255" i="1"/>
  <c r="C745" i="1"/>
  <c r="C698" i="1"/>
  <c r="C263" i="1"/>
  <c r="J161" i="3"/>
  <c r="N735" i="1"/>
  <c r="M25" i="8" s="1"/>
  <c r="C271" i="1"/>
  <c r="C152" i="1"/>
  <c r="C397" i="1"/>
  <c r="C381" i="1"/>
  <c r="C98" i="1"/>
  <c r="C133" i="1"/>
  <c r="C498" i="1"/>
  <c r="C741" i="1"/>
  <c r="C639" i="1"/>
  <c r="C279" i="1"/>
  <c r="C327" i="1"/>
  <c r="C758" i="1"/>
  <c r="C209" i="1"/>
  <c r="H34" i="3"/>
  <c r="C316" i="1"/>
  <c r="C700" i="1"/>
  <c r="C507" i="1"/>
  <c r="J324" i="3"/>
  <c r="J261" i="3"/>
  <c r="J164" i="3"/>
  <c r="C624" i="1"/>
  <c r="J504" i="3"/>
  <c r="J354" i="3"/>
  <c r="F687" i="5"/>
  <c r="G32" i="1"/>
  <c r="H29" i="1"/>
  <c r="J505" i="3"/>
  <c r="C561" i="1"/>
  <c r="N614" i="1"/>
  <c r="M23" i="8" s="1"/>
  <c r="C582" i="1"/>
  <c r="C506" i="1"/>
  <c r="J21" i="1"/>
  <c r="J33" i="1"/>
  <c r="H24" i="1"/>
  <c r="C627" i="1"/>
  <c r="I23" i="1"/>
  <c r="C622" i="1"/>
  <c r="E40" i="1"/>
  <c r="I33" i="1"/>
  <c r="C142" i="1"/>
  <c r="F24" i="1"/>
  <c r="H33" i="1"/>
  <c r="F18" i="1"/>
  <c r="C221" i="1"/>
  <c r="M27" i="1"/>
  <c r="C211" i="1"/>
  <c r="D11" i="1"/>
  <c r="C579" i="1"/>
  <c r="E33" i="1"/>
  <c r="L33" i="1"/>
  <c r="H41" i="3"/>
  <c r="C203" i="1"/>
  <c r="I16" i="1"/>
  <c r="M12" i="1"/>
  <c r="C446" i="1"/>
  <c r="G12" i="1"/>
  <c r="F12" i="1"/>
  <c r="J363" i="3"/>
  <c r="L492" i="1"/>
  <c r="K19" i="8" s="1"/>
  <c r="C448" i="1"/>
  <c r="J395" i="3"/>
  <c r="D14" i="1"/>
  <c r="J593" i="3"/>
  <c r="M675" i="1"/>
  <c r="L24" i="8" s="1"/>
  <c r="L431" i="1"/>
  <c r="K18" i="8" s="1"/>
  <c r="J550" i="3"/>
  <c r="G249" i="1"/>
  <c r="F13" i="8" s="1"/>
  <c r="K22" i="1"/>
  <c r="J435" i="3"/>
  <c r="J557" i="3"/>
  <c r="J527" i="3"/>
  <c r="N23" i="1"/>
  <c r="C94" i="1"/>
  <c r="D40" i="1"/>
  <c r="D35" i="1"/>
  <c r="H41" i="1"/>
  <c r="L16" i="1"/>
  <c r="H38" i="3"/>
  <c r="C626" i="1"/>
  <c r="F32" i="1"/>
  <c r="J20" i="1"/>
  <c r="D28" i="1"/>
  <c r="H31" i="3"/>
  <c r="H33" i="3"/>
  <c r="D33" i="1"/>
  <c r="I36" i="1"/>
  <c r="C504" i="1"/>
  <c r="H24" i="3"/>
  <c r="D36" i="1"/>
  <c r="F28" i="1"/>
  <c r="H37" i="3"/>
  <c r="H18" i="1"/>
  <c r="C272" i="1"/>
  <c r="C766" i="1"/>
  <c r="C154" i="1"/>
  <c r="C100" i="1"/>
  <c r="H28" i="1"/>
  <c r="G14" i="1"/>
  <c r="C159" i="1"/>
  <c r="C268" i="1"/>
  <c r="C638" i="1"/>
  <c r="C326" i="1"/>
  <c r="C453" i="1"/>
  <c r="H18" i="3"/>
  <c r="C198" i="1"/>
  <c r="K14" i="1"/>
  <c r="C266" i="1"/>
  <c r="C322" i="1"/>
  <c r="C325" i="1"/>
  <c r="C78" i="1"/>
  <c r="C384" i="1"/>
  <c r="C218" i="1"/>
  <c r="C682" i="1"/>
  <c r="C200" i="1"/>
  <c r="C644" i="1"/>
  <c r="K32" i="1"/>
  <c r="C585" i="1"/>
  <c r="G22" i="1"/>
  <c r="J23" i="1"/>
  <c r="N33" i="1"/>
  <c r="M24" i="1"/>
  <c r="C636" i="1"/>
  <c r="M22" i="1"/>
  <c r="C399" i="1"/>
  <c r="C434" i="1"/>
  <c r="K188" i="1"/>
  <c r="J10" i="8" s="1"/>
  <c r="J367" i="3"/>
  <c r="C686" i="1"/>
  <c r="E11" i="1"/>
  <c r="L41" i="1"/>
  <c r="G15" i="1"/>
  <c r="J437" i="3"/>
  <c r="E370" i="1"/>
  <c r="D15" i="8" s="1"/>
  <c r="C383" i="1"/>
  <c r="J166" i="3"/>
  <c r="C503" i="1"/>
  <c r="C573" i="1"/>
  <c r="C394" i="1"/>
  <c r="J553" i="1"/>
  <c r="I20" i="8" s="1"/>
  <c r="J370" i="3"/>
  <c r="J454" i="3"/>
  <c r="D23" i="1"/>
  <c r="J223" i="3"/>
  <c r="J209" i="3"/>
  <c r="C209" i="3" s="1"/>
  <c r="J272" i="3"/>
  <c r="H16" i="1"/>
  <c r="J184" i="3"/>
  <c r="D184" i="3" s="1"/>
  <c r="I11" i="1"/>
  <c r="D30" i="1"/>
  <c r="L27" i="1"/>
  <c r="J273" i="3"/>
  <c r="J541" i="3"/>
  <c r="I541" i="3" s="1"/>
  <c r="C742" i="1"/>
  <c r="L310" i="1"/>
  <c r="K14" i="8" s="1"/>
  <c r="K10" i="1"/>
  <c r="J483" i="3"/>
  <c r="J431" i="1"/>
  <c r="I18" i="8" s="1"/>
  <c r="I188" i="1"/>
  <c r="H10" i="8" s="1"/>
  <c r="F26" i="1"/>
  <c r="C317" i="1"/>
  <c r="C92" i="1"/>
  <c r="C461" i="1"/>
  <c r="I31" i="1"/>
  <c r="C341" i="1"/>
  <c r="C212" i="1"/>
  <c r="D32" i="1"/>
  <c r="C761" i="1"/>
  <c r="C90" i="1"/>
  <c r="C456" i="1"/>
  <c r="C155" i="1"/>
  <c r="H27" i="3"/>
  <c r="E20" i="1"/>
  <c r="C389" i="1"/>
  <c r="J352" i="3"/>
  <c r="C352" i="3" s="1"/>
  <c r="C752" i="1"/>
  <c r="H40" i="1"/>
  <c r="I27" i="1"/>
  <c r="C139" i="1"/>
  <c r="M36" i="1"/>
  <c r="M14" i="1"/>
  <c r="I735" i="1"/>
  <c r="H25" i="8" s="1"/>
  <c r="C442" i="1"/>
  <c r="C457" i="1"/>
  <c r="L18" i="1"/>
  <c r="C18" i="1" s="1"/>
  <c r="C332" i="1"/>
  <c r="H20" i="1"/>
  <c r="L23" i="1"/>
  <c r="C150" i="1"/>
  <c r="E735" i="1"/>
  <c r="D25" i="8" s="1"/>
  <c r="H26" i="3"/>
  <c r="C100" i="5"/>
  <c r="E614" i="1"/>
  <c r="D23" i="8" s="1"/>
  <c r="D26" i="8" s="1"/>
  <c r="F36" i="1"/>
  <c r="G431" i="1"/>
  <c r="F18" i="8" s="1"/>
  <c r="J455" i="3"/>
  <c r="D455" i="3" s="1"/>
  <c r="C270" i="1"/>
  <c r="C452" i="1"/>
  <c r="E28" i="1"/>
  <c r="J317" i="3"/>
  <c r="C141" i="1"/>
  <c r="N40" i="1"/>
  <c r="J31" i="1"/>
  <c r="C378" i="1"/>
  <c r="N38" i="1"/>
  <c r="F553" i="1"/>
  <c r="E20" i="8" s="1"/>
  <c r="C252" i="1"/>
  <c r="F25" i="1"/>
  <c r="C148" i="1"/>
  <c r="C525" i="1"/>
  <c r="H23" i="3"/>
  <c r="G24" i="1"/>
  <c r="I28" i="1"/>
  <c r="J24" i="1"/>
  <c r="H22" i="1"/>
  <c r="C444" i="1"/>
  <c r="C572" i="1"/>
  <c r="H15" i="3"/>
  <c r="C93" i="1"/>
  <c r="C275" i="1"/>
  <c r="C586" i="1"/>
  <c r="C251" i="1"/>
  <c r="C500" i="1"/>
  <c r="C695" i="1"/>
  <c r="C765" i="1"/>
  <c r="J40" i="1"/>
  <c r="C213" i="1"/>
  <c r="F38" i="1"/>
  <c r="C38" i="1" s="1"/>
  <c r="C391" i="1"/>
  <c r="D41" i="1"/>
  <c r="H20" i="3"/>
  <c r="C562" i="1"/>
  <c r="H14" i="3"/>
  <c r="H12" i="3"/>
  <c r="E36" i="1"/>
  <c r="C763" i="1"/>
  <c r="C464" i="1"/>
  <c r="I24" i="1"/>
  <c r="H29" i="3"/>
  <c r="D16" i="1"/>
  <c r="C760" i="1"/>
  <c r="H36" i="3"/>
  <c r="L36" i="1"/>
  <c r="H22" i="3"/>
  <c r="E26" i="1"/>
  <c r="C757" i="1"/>
  <c r="C336" i="1"/>
  <c r="J444" i="3"/>
  <c r="M19" i="1"/>
  <c r="K41" i="1"/>
  <c r="F27" i="1"/>
  <c r="H36" i="1"/>
  <c r="J124" i="3"/>
  <c r="C136" i="1"/>
  <c r="L553" i="1"/>
  <c r="K20" i="8" s="1"/>
  <c r="K21" i="8" s="1"/>
  <c r="H39" i="3"/>
  <c r="F41" i="1"/>
  <c r="C617" i="1"/>
  <c r="D38" i="1"/>
  <c r="C387" i="1"/>
  <c r="F33" i="1"/>
  <c r="N188" i="1"/>
  <c r="M10" i="8" s="1"/>
  <c r="C436" i="1"/>
  <c r="C437" i="1"/>
  <c r="F31" i="1"/>
  <c r="I21" i="1"/>
  <c r="H186" i="3"/>
  <c r="C459" i="1"/>
  <c r="J344" i="3"/>
  <c r="C519" i="1"/>
  <c r="K735" i="1"/>
  <c r="J25" i="8" s="1"/>
  <c r="J586" i="3"/>
  <c r="D586" i="3" s="1"/>
  <c r="C204" i="1"/>
  <c r="E553" i="1"/>
  <c r="D20" i="8" s="1"/>
  <c r="J36" i="1"/>
  <c r="J404" i="3"/>
  <c r="C404" i="3" s="1"/>
  <c r="H32" i="1"/>
  <c r="C756" i="1"/>
  <c r="J501" i="3"/>
  <c r="D501" i="3" s="1"/>
  <c r="J220" i="3"/>
  <c r="C220" i="3" s="1"/>
  <c r="C556" i="1"/>
  <c r="C379" i="1"/>
  <c r="C385" i="1"/>
  <c r="C443" i="1"/>
  <c r="J255" i="3"/>
  <c r="C681" i="1"/>
  <c r="H21" i="1"/>
  <c r="D31" i="1"/>
  <c r="H27" i="1"/>
  <c r="C751" i="1"/>
  <c r="C324" i="1"/>
  <c r="C705" i="1"/>
  <c r="C628" i="1"/>
  <c r="G40" i="1"/>
  <c r="F34" i="1"/>
  <c r="J300" i="3"/>
  <c r="D300" i="3" s="1"/>
  <c r="G28" i="1"/>
  <c r="H467" i="3"/>
  <c r="K249" i="1"/>
  <c r="J13" i="8" s="1"/>
  <c r="J462" i="3"/>
  <c r="D462" i="3" s="1"/>
  <c r="D34" i="1"/>
  <c r="H34" i="1"/>
  <c r="J347" i="3"/>
  <c r="C347" i="3" s="1"/>
  <c r="F614" i="1"/>
  <c r="E23" i="8" s="1"/>
  <c r="E39" i="1"/>
  <c r="C39" i="1" s="1"/>
  <c r="J16" i="1"/>
  <c r="C702" i="1"/>
  <c r="F16" i="1"/>
  <c r="E128" i="1"/>
  <c r="D9" i="8" s="1"/>
  <c r="M29" i="1"/>
  <c r="N24" i="1"/>
  <c r="C402" i="1"/>
  <c r="E34" i="1"/>
  <c r="J178" i="3"/>
  <c r="D178" i="3" s="1"/>
  <c r="K370" i="1"/>
  <c r="J15" i="8" s="1"/>
  <c r="J118" i="3"/>
  <c r="D118" i="3" s="1"/>
  <c r="C335" i="1"/>
  <c r="G38" i="1"/>
  <c r="J296" i="3"/>
  <c r="C296" i="3" s="1"/>
  <c r="J210" i="3"/>
  <c r="C210" i="3" s="1"/>
  <c r="J167" i="3"/>
  <c r="C167" i="3" s="1"/>
  <c r="J275" i="3"/>
  <c r="C275" i="3" s="1"/>
  <c r="J604" i="3"/>
  <c r="F675" i="1"/>
  <c r="E24" i="8" s="1"/>
  <c r="J539" i="3"/>
  <c r="C707" i="1"/>
  <c r="D24" i="1"/>
  <c r="N27" i="1"/>
  <c r="C629" i="1"/>
  <c r="J458" i="3"/>
  <c r="D458" i="3" s="1"/>
  <c r="E38" i="1"/>
  <c r="E14" i="1"/>
  <c r="C14" i="1" s="1"/>
  <c r="C205" i="1"/>
  <c r="C560" i="1"/>
  <c r="C739" i="1"/>
  <c r="N370" i="1"/>
  <c r="M15" i="8" s="1"/>
  <c r="M492" i="1"/>
  <c r="L19" i="8" s="1"/>
  <c r="C455" i="1"/>
  <c r="H249" i="1"/>
  <c r="G13" i="8" s="1"/>
  <c r="C340" i="1"/>
  <c r="C386" i="1"/>
  <c r="G492" i="1"/>
  <c r="F19" i="8" s="1"/>
  <c r="J260" i="3"/>
  <c r="D260" i="3" s="1"/>
  <c r="C565" i="1"/>
  <c r="C513" i="1"/>
  <c r="J361" i="3"/>
  <c r="D361" i="3" s="1"/>
  <c r="J110" i="3"/>
  <c r="C143" i="1"/>
  <c r="J588" i="3"/>
  <c r="J463" i="3"/>
  <c r="G21" i="1"/>
  <c r="G19" i="1"/>
  <c r="C746" i="1"/>
  <c r="C280" i="1"/>
  <c r="N28" i="1"/>
  <c r="C512" i="1"/>
  <c r="C395" i="1"/>
  <c r="J28" i="1"/>
  <c r="F20" i="1"/>
  <c r="L249" i="1"/>
  <c r="K13" i="8" s="1"/>
  <c r="M735" i="1"/>
  <c r="L25" i="8" s="1"/>
  <c r="C146" i="1"/>
  <c r="I15" i="1"/>
  <c r="C321" i="1"/>
  <c r="F11" i="1"/>
  <c r="C328" i="1"/>
  <c r="M40" i="1"/>
  <c r="L21" i="1"/>
  <c r="N431" i="1"/>
  <c r="M18" i="8" s="1"/>
  <c r="L28" i="1"/>
  <c r="N20" i="1"/>
  <c r="C216" i="1"/>
  <c r="I128" i="1"/>
  <c r="H9" i="8" s="1"/>
  <c r="I32" i="1"/>
  <c r="F188" i="1"/>
  <c r="E10" i="8" s="1"/>
  <c r="C261" i="1"/>
  <c r="C388" i="1"/>
  <c r="C496" i="1"/>
  <c r="I14" i="1"/>
  <c r="G16" i="1"/>
  <c r="C16" i="1" s="1"/>
  <c r="N34" i="1"/>
  <c r="M33" i="1"/>
  <c r="M28" i="1"/>
  <c r="J231" i="3"/>
  <c r="D231" i="3" s="1"/>
  <c r="C510" i="1"/>
  <c r="H188" i="1"/>
  <c r="G10" i="8" s="1"/>
  <c r="C708" i="1"/>
  <c r="G36" i="1"/>
  <c r="I30" i="1"/>
  <c r="E19" i="1"/>
  <c r="C281" i="1"/>
  <c r="C646" i="1"/>
  <c r="L370" i="1"/>
  <c r="K15" i="8" s="1"/>
  <c r="C161" i="1"/>
  <c r="C581" i="5"/>
  <c r="H26" i="1"/>
  <c r="C312" i="1"/>
  <c r="C768" i="1"/>
  <c r="I41" i="1"/>
  <c r="J464" i="3"/>
  <c r="D464" i="3" s="1"/>
  <c r="H17" i="1"/>
  <c r="N11" i="1"/>
  <c r="C755" i="1"/>
  <c r="I35" i="1"/>
  <c r="F10" i="1"/>
  <c r="H30" i="1"/>
  <c r="M30" i="1"/>
  <c r="D553" i="1"/>
  <c r="C20" i="8" s="1"/>
  <c r="G25" i="1"/>
  <c r="J534" i="3"/>
  <c r="C534" i="3" s="1"/>
  <c r="C208" i="1"/>
  <c r="C267" i="1"/>
  <c r="C339" i="1"/>
  <c r="M35" i="1"/>
  <c r="H553" i="1"/>
  <c r="G20" i="8" s="1"/>
  <c r="G21" i="8" s="1"/>
  <c r="I553" i="1"/>
  <c r="H20" i="8" s="1"/>
  <c r="K614" i="1"/>
  <c r="J23" i="8" s="1"/>
  <c r="M15" i="1"/>
  <c r="I614" i="1"/>
  <c r="H23" i="8" s="1"/>
  <c r="C678" i="1"/>
  <c r="L26" i="1"/>
  <c r="C762" i="1"/>
  <c r="J41" i="1"/>
  <c r="C403" i="1"/>
  <c r="C343" i="1"/>
  <c r="L675" i="1"/>
  <c r="K24" i="8" s="1"/>
  <c r="N249" i="1"/>
  <c r="M13" i="8" s="1"/>
  <c r="M614" i="1"/>
  <c r="L23" i="8" s="1"/>
  <c r="M41" i="1"/>
  <c r="E188" i="1"/>
  <c r="D10" i="8" s="1"/>
  <c r="C398" i="1"/>
  <c r="C458" i="1"/>
  <c r="M553" i="1"/>
  <c r="L20" i="8" s="1"/>
  <c r="G35" i="1"/>
  <c r="J128" i="1"/>
  <c r="I9" i="8" s="1"/>
  <c r="H605" i="3"/>
  <c r="I249" i="1"/>
  <c r="H13" i="8" s="1"/>
  <c r="J585" i="3"/>
  <c r="N35" i="1"/>
  <c r="C743" i="1"/>
  <c r="J206" i="3"/>
  <c r="C206" i="3" s="1"/>
  <c r="H370" i="1"/>
  <c r="G15" i="8" s="1"/>
  <c r="C79" i="1"/>
  <c r="C338" i="1"/>
  <c r="J37" i="1"/>
  <c r="K19" i="1"/>
  <c r="H19" i="1"/>
  <c r="C438" i="1"/>
  <c r="N492" i="1"/>
  <c r="M19" i="8" s="1"/>
  <c r="C514" i="1"/>
  <c r="C567" i="1"/>
  <c r="N19" i="1"/>
  <c r="N553" i="1"/>
  <c r="M20" i="8" s="1"/>
  <c r="K26" i="1"/>
  <c r="J614" i="1"/>
  <c r="I23" i="8" s="1"/>
  <c r="C635" i="1"/>
  <c r="H614" i="1"/>
  <c r="G23" i="8" s="1"/>
  <c r="N675" i="1"/>
  <c r="M24" i="8" s="1"/>
  <c r="C704" i="1"/>
  <c r="C694" i="1"/>
  <c r="C744" i="1"/>
  <c r="C749" i="1"/>
  <c r="L10" i="1"/>
  <c r="C764" i="1"/>
  <c r="J357" i="3"/>
  <c r="J598" i="3"/>
  <c r="C598" i="3" s="1"/>
  <c r="J295" i="3"/>
  <c r="H326" i="3"/>
  <c r="J590" i="3"/>
  <c r="J536" i="3"/>
  <c r="D536" i="3" s="1"/>
  <c r="M128" i="1"/>
  <c r="L9" i="8" s="1"/>
  <c r="I431" i="1"/>
  <c r="H18" i="8" s="1"/>
  <c r="AC45" i="5"/>
  <c r="AC44" i="5" s="1"/>
  <c r="J226" i="3"/>
  <c r="H11" i="3"/>
  <c r="H16" i="3"/>
  <c r="M25" i="1"/>
  <c r="M11" i="1"/>
  <c r="K675" i="1"/>
  <c r="J24" i="8" s="1"/>
  <c r="J675" i="1"/>
  <c r="I24" i="8" s="1"/>
  <c r="K128" i="1"/>
  <c r="J9" i="8" s="1"/>
  <c r="I310" i="1"/>
  <c r="H14" i="8" s="1"/>
  <c r="J249" i="1"/>
  <c r="I13" i="8" s="1"/>
  <c r="H10" i="1"/>
  <c r="F128" i="1"/>
  <c r="E9" i="8" s="1"/>
  <c r="N128" i="1"/>
  <c r="M9" i="8" s="1"/>
  <c r="G370" i="1"/>
  <c r="F15" i="8" s="1"/>
  <c r="M249" i="1"/>
  <c r="L13" i="8" s="1"/>
  <c r="G310" i="1"/>
  <c r="F14" i="8" s="1"/>
  <c r="C258" i="1"/>
  <c r="C333" i="1"/>
  <c r="J11" i="1"/>
  <c r="K30" i="1"/>
  <c r="L735" i="1"/>
  <c r="K25" i="8" s="1"/>
  <c r="F370" i="1"/>
  <c r="E15" i="8" s="1"/>
  <c r="F249" i="1"/>
  <c r="E13" i="8" s="1"/>
  <c r="F431" i="1"/>
  <c r="E18" i="8" s="1"/>
  <c r="C95" i="1"/>
  <c r="H25" i="1"/>
  <c r="J26" i="1"/>
  <c r="E35" i="1"/>
  <c r="C206" i="1"/>
  <c r="N37" i="1"/>
  <c r="M431" i="1"/>
  <c r="L18" i="8" s="1"/>
  <c r="H675" i="1"/>
  <c r="G24" i="8" s="1"/>
  <c r="F735" i="1"/>
  <c r="E25" i="8" s="1"/>
  <c r="J310" i="1"/>
  <c r="I14" i="8" s="1"/>
  <c r="I370" i="1"/>
  <c r="H15" i="8" s="1"/>
  <c r="E310" i="1"/>
  <c r="D14" i="8" s="1"/>
  <c r="K310" i="1"/>
  <c r="J14" i="8" s="1"/>
  <c r="C257" i="1"/>
  <c r="C278" i="1"/>
  <c r="C260" i="1"/>
  <c r="J17" i="1"/>
  <c r="G30" i="1"/>
  <c r="L614" i="1"/>
  <c r="K23" i="8" s="1"/>
  <c r="K26" i="8" s="1"/>
  <c r="C738" i="1"/>
  <c r="H431" i="1"/>
  <c r="G18" i="8" s="1"/>
  <c r="J366" i="3"/>
  <c r="D366" i="3" s="1"/>
  <c r="J735" i="1"/>
  <c r="I25" i="8" s="1"/>
  <c r="J188" i="1"/>
  <c r="I10" i="8" s="1"/>
  <c r="L188" i="1"/>
  <c r="K10" i="8" s="1"/>
  <c r="C131" i="1"/>
  <c r="X687" i="5"/>
  <c r="N15" i="1"/>
  <c r="H10" i="3"/>
  <c r="C521" i="1"/>
  <c r="C515" i="1"/>
  <c r="K15" i="1"/>
  <c r="K11" i="1"/>
  <c r="D614" i="1"/>
  <c r="C23" i="8" s="1"/>
  <c r="C623" i="1"/>
  <c r="C643" i="1"/>
  <c r="L25" i="1"/>
  <c r="C683" i="1"/>
  <c r="C754" i="1"/>
  <c r="C89" i="1"/>
  <c r="H37" i="1"/>
  <c r="C151" i="1"/>
  <c r="H35" i="3"/>
  <c r="C149" i="1"/>
  <c r="C319" i="1"/>
  <c r="J490" i="3"/>
  <c r="C490" i="3" s="1"/>
  <c r="C190" i="1"/>
  <c r="D15" i="1"/>
  <c r="H128" i="1"/>
  <c r="G9" i="8" s="1"/>
  <c r="C618" i="1"/>
  <c r="F30" i="1"/>
  <c r="G17" i="1"/>
  <c r="H735" i="1"/>
  <c r="G25" i="8" s="1"/>
  <c r="L128" i="1"/>
  <c r="K9" i="8" s="1"/>
  <c r="C555" i="1"/>
  <c r="H11" i="1"/>
  <c r="K492" i="1"/>
  <c r="J19" i="8" s="1"/>
  <c r="H373" i="3"/>
  <c r="C262" i="5"/>
  <c r="AF263" i="5" s="1"/>
  <c r="N25" i="1"/>
  <c r="C76" i="1"/>
  <c r="C157" i="1"/>
  <c r="L35" i="1"/>
  <c r="F17" i="1"/>
  <c r="L17" i="1"/>
  <c r="N30" i="1"/>
  <c r="L19" i="1"/>
  <c r="N310" i="1"/>
  <c r="M14" i="8" s="1"/>
  <c r="K553" i="1"/>
  <c r="J20" i="8" s="1"/>
  <c r="F15" i="1"/>
  <c r="M17" i="1"/>
  <c r="C382" i="1"/>
  <c r="M10" i="1"/>
  <c r="I10" i="1"/>
  <c r="I37" i="1"/>
  <c r="E492" i="1"/>
  <c r="D19" i="8" s="1"/>
  <c r="H492" i="1"/>
  <c r="G19" i="8" s="1"/>
  <c r="J229" i="3"/>
  <c r="C229" i="3" s="1"/>
  <c r="J268" i="3"/>
  <c r="D268" i="3" s="1"/>
  <c r="H310" i="1"/>
  <c r="G14" i="8" s="1"/>
  <c r="G16" i="8" s="1"/>
  <c r="G735" i="1"/>
  <c r="F25" i="8" s="1"/>
  <c r="J341" i="3"/>
  <c r="K25" i="1"/>
  <c r="C433" i="1"/>
  <c r="C440" i="1"/>
  <c r="C454" i="1"/>
  <c r="C501" i="1"/>
  <c r="C495" i="1"/>
  <c r="C571" i="1"/>
  <c r="C677" i="1"/>
  <c r="C393" i="1"/>
  <c r="J15" i="1"/>
  <c r="C557" i="1"/>
  <c r="E25" i="1"/>
  <c r="C621" i="1"/>
  <c r="C696" i="1"/>
  <c r="C460" i="1"/>
  <c r="D26" i="1"/>
  <c r="H32" i="3"/>
  <c r="C499" i="1"/>
  <c r="L37" i="1"/>
  <c r="F19" i="1"/>
  <c r="N10" i="1"/>
  <c r="I17" i="1"/>
  <c r="H25" i="3"/>
  <c r="K37" i="1"/>
  <c r="K35" i="1"/>
  <c r="C630" i="1"/>
  <c r="C634" i="1"/>
  <c r="I19" i="1"/>
  <c r="H28" i="3"/>
  <c r="G10" i="1"/>
  <c r="D19" i="1"/>
  <c r="D37" i="1"/>
  <c r="C693" i="1"/>
  <c r="H17" i="3"/>
  <c r="C494" i="1"/>
  <c r="H19" i="3"/>
  <c r="C277" i="1"/>
  <c r="J30" i="1"/>
  <c r="C684" i="1"/>
  <c r="C641" i="1"/>
  <c r="J499" i="3"/>
  <c r="D499" i="3" s="1"/>
  <c r="H35" i="1"/>
  <c r="M36" i="9"/>
  <c r="J408" i="3"/>
  <c r="D408" i="3" s="1"/>
  <c r="H559" i="3"/>
  <c r="G675" i="1"/>
  <c r="F24" i="8" s="1"/>
  <c r="M26" i="1"/>
  <c r="C372" i="1"/>
  <c r="I25" i="1"/>
  <c r="C334" i="1"/>
  <c r="F310" i="1"/>
  <c r="E14" i="8" s="1"/>
  <c r="C450" i="1"/>
  <c r="C313" i="1"/>
  <c r="E30" i="1"/>
  <c r="J252" i="3"/>
  <c r="D252" i="3" s="1"/>
  <c r="C81" i="1"/>
  <c r="M370" i="1"/>
  <c r="L15" i="8" s="1"/>
  <c r="C217" i="1"/>
  <c r="G26" i="1"/>
  <c r="D25" i="1"/>
  <c r="N26" i="1"/>
  <c r="C380" i="1"/>
  <c r="J436" i="3"/>
  <c r="D436" i="3" s="1"/>
  <c r="H232" i="3"/>
  <c r="J492" i="1"/>
  <c r="I19" i="8" s="1"/>
  <c r="I21" i="8" s="1"/>
  <c r="C373" i="1"/>
  <c r="D17" i="1"/>
  <c r="E431" i="1"/>
  <c r="D18" i="8" s="1"/>
  <c r="D21" i="8" s="1"/>
  <c r="H139" i="3"/>
  <c r="E10" i="1"/>
  <c r="N17" i="1"/>
  <c r="H15" i="1"/>
  <c r="C509" i="1"/>
  <c r="G614" i="1"/>
  <c r="F23" i="8" s="1"/>
  <c r="C616" i="1"/>
  <c r="M310" i="1"/>
  <c r="L14" i="8" s="1"/>
  <c r="J35" i="1"/>
  <c r="J450" i="3"/>
  <c r="C450" i="3" s="1"/>
  <c r="C215" i="1"/>
  <c r="J25" i="1"/>
  <c r="C86" i="1"/>
  <c r="F35" i="1"/>
  <c r="D10" i="1"/>
  <c r="C564" i="1"/>
  <c r="C581" i="1"/>
  <c r="J370" i="1"/>
  <c r="I15" i="8" s="1"/>
  <c r="I16" i="8" s="1"/>
  <c r="J202" i="3"/>
  <c r="D202" i="3" s="1"/>
  <c r="F37" i="1"/>
  <c r="H513" i="3"/>
  <c r="J133" i="3"/>
  <c r="C625" i="1"/>
  <c r="H279" i="3"/>
  <c r="H420" i="3"/>
  <c r="I15" i="9"/>
  <c r="J254" i="3"/>
  <c r="D254" i="3" s="1"/>
  <c r="C197" i="1"/>
  <c r="C199" i="1"/>
  <c r="C329" i="1"/>
  <c r="C390" i="1"/>
  <c r="J19" i="1"/>
  <c r="L30" i="1"/>
  <c r="L11" i="1"/>
  <c r="C253" i="1"/>
  <c r="J180" i="3"/>
  <c r="AF582" i="5"/>
  <c r="W582" i="5"/>
  <c r="I687" i="5"/>
  <c r="AG687" i="5"/>
  <c r="M10" i="9"/>
  <c r="AJ687" i="5"/>
  <c r="AC101" i="5"/>
  <c r="M37" i="9"/>
  <c r="Z101" i="5"/>
  <c r="C369" i="5"/>
  <c r="E370" i="5" s="1"/>
  <c r="Q15" i="9"/>
  <c r="C516" i="1"/>
  <c r="Q11" i="9"/>
  <c r="E39" i="9"/>
  <c r="M27" i="9"/>
  <c r="Q25" i="9"/>
  <c r="AF45" i="5"/>
  <c r="AF44" i="5" s="1"/>
  <c r="M13" i="9"/>
  <c r="E26" i="9"/>
  <c r="Q101" i="5"/>
  <c r="AD687" i="5"/>
  <c r="U687" i="5"/>
  <c r="AA687" i="5"/>
  <c r="I21" i="9"/>
  <c r="E45" i="5"/>
  <c r="E44" i="5" s="1"/>
  <c r="Q23" i="9"/>
  <c r="Q12" i="9"/>
  <c r="C314" i="5"/>
  <c r="N315" i="5" s="1"/>
  <c r="AF368" i="5"/>
  <c r="Q24" i="9"/>
  <c r="F21" i="8"/>
  <c r="E14" i="9"/>
  <c r="M23" i="9"/>
  <c r="E32" i="9"/>
  <c r="K36" i="1"/>
  <c r="E25" i="9"/>
  <c r="I27" i="9"/>
  <c r="Q9" i="9"/>
  <c r="M40" i="9"/>
  <c r="I28" i="9"/>
  <c r="H16" i="8"/>
  <c r="H45" i="5"/>
  <c r="E35" i="9"/>
  <c r="Q32" i="9"/>
  <c r="M28" i="9"/>
  <c r="E20" i="9"/>
  <c r="W45" i="5"/>
  <c r="W44" i="5" s="1"/>
  <c r="I25" i="9"/>
  <c r="E12" i="9"/>
  <c r="E21" i="9"/>
  <c r="B708" i="4"/>
  <c r="E17" i="9"/>
  <c r="Q34" i="9"/>
  <c r="E18" i="9"/>
  <c r="Q30" i="9"/>
  <c r="M25" i="9"/>
  <c r="E16" i="9"/>
  <c r="I9" i="9"/>
  <c r="Q14" i="9"/>
  <c r="M12" i="9"/>
  <c r="M16" i="9"/>
  <c r="I23" i="9"/>
  <c r="E28" i="9"/>
  <c r="B646" i="4"/>
  <c r="N45" i="5"/>
  <c r="N44" i="5" s="1"/>
  <c r="M32" i="9"/>
  <c r="C417" i="3"/>
  <c r="D417" i="3"/>
  <c r="C589" i="3"/>
  <c r="D589" i="3"/>
  <c r="C492" i="3"/>
  <c r="D492" i="3"/>
  <c r="B403" i="4"/>
  <c r="B586" i="4"/>
  <c r="AL11" i="5"/>
  <c r="P11" i="1"/>
  <c r="D322" i="3"/>
  <c r="C322" i="3"/>
  <c r="B227" i="4"/>
  <c r="J84" i="3"/>
  <c r="G34" i="3"/>
  <c r="J34" i="3" s="1"/>
  <c r="D368" i="3"/>
  <c r="C368" i="3"/>
  <c r="D581" i="3"/>
  <c r="C581" i="3"/>
  <c r="I16" i="9"/>
  <c r="B224" i="4"/>
  <c r="C530" i="3"/>
  <c r="D530" i="3"/>
  <c r="B779" i="4"/>
  <c r="C314" i="3"/>
  <c r="D314" i="3"/>
  <c r="D537" i="3"/>
  <c r="C537" i="3"/>
  <c r="C174" i="3"/>
  <c r="D174" i="3"/>
  <c r="B480" i="4"/>
  <c r="B323" i="4"/>
  <c r="D356" i="4"/>
  <c r="E338" i="4" s="1"/>
  <c r="J73" i="3"/>
  <c r="G21" i="3"/>
  <c r="J21" i="3" s="1"/>
  <c r="W207" i="5"/>
  <c r="D311" i="3"/>
  <c r="C311" i="3"/>
  <c r="D323" i="3"/>
  <c r="C323" i="3"/>
  <c r="B212" i="4"/>
  <c r="D136" i="3"/>
  <c r="C136" i="3"/>
  <c r="P23" i="1"/>
  <c r="AL23" i="5"/>
  <c r="D259" i="3"/>
  <c r="C259" i="3"/>
  <c r="C175" i="3"/>
  <c r="D175" i="3"/>
  <c r="D188" i="1"/>
  <c r="C10" i="8" s="1"/>
  <c r="C189" i="1"/>
  <c r="C504" i="3"/>
  <c r="D504" i="3"/>
  <c r="D556" i="3"/>
  <c r="C556" i="3"/>
  <c r="D212" i="3"/>
  <c r="C212" i="3"/>
  <c r="B261" i="4"/>
  <c r="AL9" i="5"/>
  <c r="C42" i="5"/>
  <c r="P9" i="1"/>
  <c r="B523" i="4"/>
  <c r="D500" i="3"/>
  <c r="C500" i="3"/>
  <c r="B325" i="4"/>
  <c r="AL15" i="5"/>
  <c r="P16" i="1"/>
  <c r="D29" i="4"/>
  <c r="B93" i="4"/>
  <c r="B80" i="4"/>
  <c r="D17" i="4"/>
  <c r="P21" i="1"/>
  <c r="AL20" i="5"/>
  <c r="C170" i="3"/>
  <c r="D170" i="3"/>
  <c r="I19" i="9"/>
  <c r="B342" i="4"/>
  <c r="B354" i="4"/>
  <c r="D214" i="3"/>
  <c r="C214" i="3"/>
  <c r="B332" i="4"/>
  <c r="B538" i="4"/>
  <c r="B79" i="4"/>
  <c r="D16" i="4"/>
  <c r="B271" i="4"/>
  <c r="Q45" i="5"/>
  <c r="C249" i="3"/>
  <c r="D249" i="3"/>
  <c r="L41" i="9"/>
  <c r="B729" i="4"/>
  <c r="B340" i="4"/>
  <c r="Y42" i="5"/>
  <c r="D344" i="3"/>
  <c r="C344" i="3"/>
  <c r="B786" i="4"/>
  <c r="B470" i="4"/>
  <c r="B456" i="4"/>
  <c r="B584" i="4"/>
  <c r="C603" i="3"/>
  <c r="D603" i="3"/>
  <c r="C274" i="3"/>
  <c r="D274" i="3"/>
  <c r="I492" i="1"/>
  <c r="H19" i="8" s="1"/>
  <c r="B583" i="4"/>
  <c r="B796" i="4"/>
  <c r="B534" i="4"/>
  <c r="C172" i="3"/>
  <c r="D172" i="3"/>
  <c r="B143" i="4"/>
  <c r="B788" i="4"/>
  <c r="D393" i="3"/>
  <c r="C393" i="3"/>
  <c r="B226" i="4"/>
  <c r="D156" i="3"/>
  <c r="C156" i="3"/>
  <c r="B733" i="4"/>
  <c r="D505" i="3"/>
  <c r="C505" i="3"/>
  <c r="B639" i="4"/>
  <c r="D672" i="4"/>
  <c r="E646" i="4" s="1"/>
  <c r="B392" i="4"/>
  <c r="D343" i="3"/>
  <c r="C343" i="3"/>
  <c r="C394" i="3"/>
  <c r="D394" i="3"/>
  <c r="C251" i="3"/>
  <c r="D251" i="3"/>
  <c r="D114" i="3"/>
  <c r="C114" i="3"/>
  <c r="B776" i="4"/>
  <c r="K45" i="5"/>
  <c r="K44" i="5" s="1"/>
  <c r="B731" i="4"/>
  <c r="B464" i="4"/>
  <c r="C111" i="3"/>
  <c r="D111" i="3"/>
  <c r="I31" i="9"/>
  <c r="G23" i="3"/>
  <c r="J75" i="3"/>
  <c r="E31" i="9"/>
  <c r="B204" i="4"/>
  <c r="D204" i="3"/>
  <c r="C204" i="3"/>
  <c r="B720" i="4"/>
  <c r="I11" i="9"/>
  <c r="B163" i="4"/>
  <c r="N313" i="5"/>
  <c r="B281" i="4"/>
  <c r="D273" i="3"/>
  <c r="C273" i="3"/>
  <c r="D138" i="3"/>
  <c r="C138" i="3"/>
  <c r="B798" i="4"/>
  <c r="D219" i="3"/>
  <c r="C219" i="3"/>
  <c r="D312" i="3"/>
  <c r="C312" i="3"/>
  <c r="B472" i="4"/>
  <c r="B784" i="4"/>
  <c r="B603" i="4"/>
  <c r="B771" i="4"/>
  <c r="J526" i="3"/>
  <c r="I549" i="3" s="1"/>
  <c r="G559" i="3"/>
  <c r="B790" i="4"/>
  <c r="M34" i="9"/>
  <c r="C481" i="3"/>
  <c r="D481" i="3"/>
  <c r="B667" i="4"/>
  <c r="B457" i="4"/>
  <c r="J340" i="3"/>
  <c r="G373" i="3"/>
  <c r="E37" i="9"/>
  <c r="B668" i="4"/>
  <c r="B665" i="4"/>
  <c r="B72" i="4"/>
  <c r="D9" i="4"/>
  <c r="C365" i="3"/>
  <c r="D365" i="3"/>
  <c r="B345" i="4"/>
  <c r="C179" i="3"/>
  <c r="D179" i="3"/>
  <c r="B717" i="4"/>
  <c r="B266" i="4"/>
  <c r="J199" i="3"/>
  <c r="G232" i="3"/>
  <c r="C401" i="3"/>
  <c r="D401" i="3"/>
  <c r="C588" i="3"/>
  <c r="D588" i="3"/>
  <c r="D486" i="3"/>
  <c r="C486" i="3"/>
  <c r="B577" i="4"/>
  <c r="B466" i="4"/>
  <c r="B202" i="4"/>
  <c r="P33" i="1"/>
  <c r="AL34" i="5"/>
  <c r="D163" i="3"/>
  <c r="C163" i="3"/>
  <c r="C223" i="3"/>
  <c r="D223" i="3"/>
  <c r="T45" i="5"/>
  <c r="B656" i="4"/>
  <c r="C549" i="3"/>
  <c r="D549" i="3"/>
  <c r="AI582" i="5"/>
  <c r="C134" i="3"/>
  <c r="D134" i="3"/>
  <c r="C117" i="3"/>
  <c r="D117" i="3"/>
  <c r="I10" i="9"/>
  <c r="B395" i="4"/>
  <c r="H41" i="9"/>
  <c r="B649" i="4"/>
  <c r="B642" i="4"/>
  <c r="K368" i="5"/>
  <c r="B344" i="4"/>
  <c r="G14" i="3"/>
  <c r="J65" i="3"/>
  <c r="D112" i="3"/>
  <c r="C112" i="3"/>
  <c r="E261" i="5"/>
  <c r="I26" i="1"/>
  <c r="G15" i="3"/>
  <c r="J66" i="3"/>
  <c r="B391" i="4"/>
  <c r="D15" i="4"/>
  <c r="B78" i="4"/>
  <c r="C159" i="3"/>
  <c r="D159" i="3"/>
  <c r="D116" i="3"/>
  <c r="C116" i="3"/>
  <c r="B278" i="4"/>
  <c r="D228" i="3"/>
  <c r="C228" i="3"/>
  <c r="B418" i="4"/>
  <c r="D256" i="3"/>
  <c r="C256" i="3"/>
  <c r="B515" i="4"/>
  <c r="D33" i="4"/>
  <c r="B96" i="4"/>
  <c r="B205" i="4"/>
  <c r="D125" i="3"/>
  <c r="C125" i="3"/>
  <c r="B725" i="4"/>
  <c r="B87" i="4"/>
  <c r="D23" i="4"/>
  <c r="C299" i="3"/>
  <c r="D299" i="3"/>
  <c r="D39" i="4"/>
  <c r="B102" i="4"/>
  <c r="C126" i="3"/>
  <c r="D126" i="3"/>
  <c r="B201" i="4"/>
  <c r="C165" i="3"/>
  <c r="D165" i="3"/>
  <c r="B524" i="4"/>
  <c r="C493" i="1"/>
  <c r="D492" i="1"/>
  <c r="C19" i="8" s="1"/>
  <c r="C129" i="3"/>
  <c r="D129" i="3"/>
  <c r="J9" i="1"/>
  <c r="J68" i="1"/>
  <c r="I8" i="8" s="1"/>
  <c r="J387" i="3"/>
  <c r="I410" i="3" s="1"/>
  <c r="G420" i="3"/>
  <c r="B471" i="4"/>
  <c r="C493" i="3"/>
  <c r="D493" i="3"/>
  <c r="C410" i="3"/>
  <c r="D410" i="3"/>
  <c r="B473" i="4"/>
  <c r="B644" i="4"/>
  <c r="B648" i="4"/>
  <c r="B767" i="4"/>
  <c r="D257" i="3"/>
  <c r="C257" i="3"/>
  <c r="K473" i="5"/>
  <c r="K580" i="5"/>
  <c r="K582" i="5"/>
  <c r="B140" i="4"/>
  <c r="D26" i="4"/>
  <c r="B91" i="4"/>
  <c r="C154" i="5"/>
  <c r="W155" i="5" s="1"/>
  <c r="C498" i="3"/>
  <c r="D498" i="3"/>
  <c r="Q33" i="9"/>
  <c r="C250" i="1"/>
  <c r="D249" i="1"/>
  <c r="C13" i="8" s="1"/>
  <c r="M15" i="9"/>
  <c r="J91" i="3"/>
  <c r="G41" i="3"/>
  <c r="E11" i="9"/>
  <c r="B601" i="4"/>
  <c r="AL38" i="5"/>
  <c r="P39" i="1"/>
  <c r="B474" i="4"/>
  <c r="AI313" i="5"/>
  <c r="B331" i="4"/>
  <c r="AB42" i="5"/>
  <c r="B337" i="4"/>
  <c r="C208" i="5"/>
  <c r="AF209" i="5" s="1"/>
  <c r="B225" i="4"/>
  <c r="K101" i="5"/>
  <c r="C585" i="3"/>
  <c r="D585" i="3"/>
  <c r="C203" i="3"/>
  <c r="D203" i="3"/>
  <c r="B223" i="4"/>
  <c r="B287" i="4"/>
  <c r="C689" i="5"/>
  <c r="C688" i="5" s="1"/>
  <c r="B589" i="4"/>
  <c r="C415" i="3"/>
  <c r="D415" i="3"/>
  <c r="C451" i="3"/>
  <c r="D451" i="3"/>
  <c r="B414" i="4"/>
  <c r="K34" i="1"/>
  <c r="B270" i="4"/>
  <c r="G20" i="3"/>
  <c r="J71" i="3"/>
  <c r="B769" i="4"/>
  <c r="B409" i="4"/>
  <c r="Q39" i="9"/>
  <c r="C351" i="3"/>
  <c r="D351" i="3"/>
  <c r="I351" i="3"/>
  <c r="W580" i="5"/>
  <c r="B606" i="4"/>
  <c r="B136" i="4"/>
  <c r="C304" i="3"/>
  <c r="D304" i="3"/>
  <c r="H93" i="3"/>
  <c r="H9" i="3"/>
  <c r="B284" i="4"/>
  <c r="B338" i="4"/>
  <c r="C107" i="3"/>
  <c r="D107" i="3"/>
  <c r="D253" i="3"/>
  <c r="C253" i="3"/>
  <c r="B451" i="4"/>
  <c r="B219" i="4"/>
  <c r="B726" i="4"/>
  <c r="I40" i="9"/>
  <c r="D418" i="3"/>
  <c r="C418" i="3"/>
  <c r="B607" i="4"/>
  <c r="C583" i="3"/>
  <c r="D583" i="3"/>
  <c r="C437" i="3"/>
  <c r="D437" i="3"/>
  <c r="B467" i="4"/>
  <c r="Q22" i="9"/>
  <c r="B399" i="4"/>
  <c r="C444" i="3"/>
  <c r="D444" i="3"/>
  <c r="B416" i="4"/>
  <c r="B722" i="4"/>
  <c r="B217" i="4"/>
  <c r="B267" i="4"/>
  <c r="C178" i="3"/>
  <c r="B156" i="4"/>
  <c r="B408" i="4"/>
  <c r="B216" i="4"/>
  <c r="D445" i="3"/>
  <c r="C445" i="3"/>
  <c r="B394" i="4"/>
  <c r="C342" i="3"/>
  <c r="D342" i="3"/>
  <c r="G41" i="9"/>
  <c r="D31" i="4"/>
  <c r="B95" i="4"/>
  <c r="B401" i="4"/>
  <c r="B99" i="4"/>
  <c r="D37" i="4"/>
  <c r="D169" i="3"/>
  <c r="C169" i="3"/>
  <c r="B164" i="4"/>
  <c r="B336" i="4"/>
  <c r="F9" i="1"/>
  <c r="F68" i="1"/>
  <c r="E8" i="8" s="1"/>
  <c r="E11" i="8" s="1"/>
  <c r="B795" i="4"/>
  <c r="B529" i="4"/>
  <c r="D201" i="3"/>
  <c r="C201" i="3"/>
  <c r="B537" i="4"/>
  <c r="G42" i="5"/>
  <c r="B419" i="4"/>
  <c r="P14" i="1"/>
  <c r="AL14" i="5"/>
  <c r="C248" i="3"/>
  <c r="D248" i="3"/>
  <c r="AL24" i="5"/>
  <c r="P24" i="1"/>
  <c r="B82" i="4"/>
  <c r="D24" i="4"/>
  <c r="B390" i="4"/>
  <c r="J70" i="3"/>
  <c r="G19" i="3"/>
  <c r="B339" i="4"/>
  <c r="B774" i="4"/>
  <c r="B721" i="4"/>
  <c r="B215" i="4"/>
  <c r="J16" i="8"/>
  <c r="C265" i="3"/>
  <c r="D265" i="3"/>
  <c r="D321" i="3"/>
  <c r="C321" i="3"/>
  <c r="P10" i="1"/>
  <c r="AL10" i="5"/>
  <c r="B274" i="4"/>
  <c r="C369" i="3"/>
  <c r="D369" i="3"/>
  <c r="D255" i="3"/>
  <c r="C255" i="3"/>
  <c r="D162" i="3"/>
  <c r="C162" i="3"/>
  <c r="C412" i="3"/>
  <c r="D412" i="3"/>
  <c r="G18" i="3"/>
  <c r="J69" i="3"/>
  <c r="B326" i="4"/>
  <c r="B148" i="4"/>
  <c r="D609" i="4"/>
  <c r="E598" i="4" s="1"/>
  <c r="B576" i="4"/>
  <c r="B280" i="4"/>
  <c r="D555" i="3"/>
  <c r="C555" i="3"/>
  <c r="D547" i="3"/>
  <c r="C547" i="3"/>
  <c r="B388" i="4"/>
  <c r="B348" i="4"/>
  <c r="D592" i="3"/>
  <c r="C592" i="3"/>
  <c r="B591" i="4"/>
  <c r="C266" i="3"/>
  <c r="D266" i="3"/>
  <c r="B650" i="4"/>
  <c r="C595" i="3"/>
  <c r="D595" i="3"/>
  <c r="B655" i="4"/>
  <c r="C350" i="3"/>
  <c r="D350" i="3"/>
  <c r="B327" i="4"/>
  <c r="M21" i="9"/>
  <c r="C502" i="3"/>
  <c r="D502" i="3"/>
  <c r="W153" i="5"/>
  <c r="B481" i="4"/>
  <c r="C590" i="3"/>
  <c r="D590" i="3"/>
  <c r="H209" i="5"/>
  <c r="B712" i="4"/>
  <c r="Q21" i="9"/>
  <c r="G513" i="3"/>
  <c r="J480" i="3"/>
  <c r="I504" i="3" s="1"/>
  <c r="B782" i="4"/>
  <c r="B596" i="4"/>
  <c r="B453" i="4"/>
  <c r="B328" i="4"/>
  <c r="G16" i="3"/>
  <c r="J67" i="3"/>
  <c r="C127" i="3"/>
  <c r="D127" i="3"/>
  <c r="C13" i="1"/>
  <c r="M42" i="5"/>
  <c r="B97" i="4"/>
  <c r="D34" i="4"/>
  <c r="B160" i="4"/>
  <c r="D222" i="3"/>
  <c r="C222" i="3"/>
  <c r="B716" i="4"/>
  <c r="N101" i="5"/>
  <c r="B41" i="9"/>
  <c r="E8" i="9"/>
  <c r="D22" i="4"/>
  <c r="B85" i="4"/>
  <c r="D30" i="4"/>
  <c r="B92" i="4"/>
  <c r="C160" i="3"/>
  <c r="D160" i="3"/>
  <c r="I13" i="9"/>
  <c r="B727" i="4"/>
  <c r="I22" i="9"/>
  <c r="B211" i="4"/>
  <c r="B262" i="4"/>
  <c r="E9" i="9"/>
  <c r="M20" i="9"/>
  <c r="C218" i="3"/>
  <c r="D218" i="3"/>
  <c r="AI207" i="5"/>
  <c r="B290" i="4"/>
  <c r="C308" i="3"/>
  <c r="D308" i="3"/>
  <c r="B389" i="4"/>
  <c r="B350" i="4"/>
  <c r="B166" i="4"/>
  <c r="C604" i="3"/>
  <c r="D604" i="3"/>
  <c r="B406" i="4"/>
  <c r="M30" i="9"/>
  <c r="D593" i="3"/>
  <c r="C593" i="3"/>
  <c r="B660" i="4"/>
  <c r="D577" i="3"/>
  <c r="C577" i="3"/>
  <c r="C635" i="5"/>
  <c r="AI636" i="5" s="1"/>
  <c r="B598" i="4"/>
  <c r="B477" i="4"/>
  <c r="B640" i="4"/>
  <c r="C508" i="3"/>
  <c r="D508" i="3"/>
  <c r="M14" i="9"/>
  <c r="D483" i="4"/>
  <c r="E464" i="4" s="1"/>
  <c r="B450" i="4"/>
  <c r="J90" i="3"/>
  <c r="G38" i="3"/>
  <c r="Q35" i="9"/>
  <c r="G11" i="3"/>
  <c r="J62" i="3"/>
  <c r="F492" i="1"/>
  <c r="E19" i="8" s="1"/>
  <c r="C413" i="3"/>
  <c r="D413" i="3"/>
  <c r="P34" i="1"/>
  <c r="AL33" i="5"/>
  <c r="C536" i="3"/>
  <c r="D539" i="3"/>
  <c r="C539" i="3"/>
  <c r="B198" i="4"/>
  <c r="I14" i="9"/>
  <c r="D121" i="3"/>
  <c r="C121" i="3"/>
  <c r="F41" i="9"/>
  <c r="I8" i="9"/>
  <c r="B781" i="4"/>
  <c r="B670" i="4"/>
  <c r="B645" i="4"/>
  <c r="C317" i="3"/>
  <c r="D317" i="3"/>
  <c r="C12" i="1"/>
  <c r="B666" i="4"/>
  <c r="D356" i="3"/>
  <c r="C356" i="3"/>
  <c r="I356" i="3"/>
  <c r="D355" i="3"/>
  <c r="C355" i="3"/>
  <c r="E313" i="5"/>
  <c r="D157" i="3"/>
  <c r="C157" i="3"/>
  <c r="B289" i="4"/>
  <c r="E22" i="9"/>
  <c r="V42" i="5"/>
  <c r="D11" i="4"/>
  <c r="B74" i="4"/>
  <c r="Q29" i="9"/>
  <c r="B715" i="4"/>
  <c r="W261" i="5"/>
  <c r="C183" i="3"/>
  <c r="D183" i="3"/>
  <c r="C301" i="3"/>
  <c r="D301" i="3"/>
  <c r="Z370" i="5"/>
  <c r="Q17" i="9"/>
  <c r="D483" i="3"/>
  <c r="C483" i="3"/>
  <c r="C557" i="3"/>
  <c r="D557" i="3"/>
  <c r="C267" i="3"/>
  <c r="D267" i="3"/>
  <c r="E13" i="9"/>
  <c r="B516" i="4"/>
  <c r="C303" i="3"/>
  <c r="D303" i="3"/>
  <c r="I39" i="9"/>
  <c r="D579" i="3"/>
  <c r="C579" i="3"/>
  <c r="B521" i="4"/>
  <c r="B269" i="4"/>
  <c r="B671" i="4"/>
  <c r="N370" i="5"/>
  <c r="B285" i="4"/>
  <c r="C161" i="3"/>
  <c r="D161" i="3"/>
  <c r="B153" i="4"/>
  <c r="G25" i="3"/>
  <c r="J77" i="3"/>
  <c r="B393" i="4"/>
  <c r="E36" i="9"/>
  <c r="J92" i="3"/>
  <c r="G39" i="3"/>
  <c r="D158" i="3"/>
  <c r="C158" i="3"/>
  <c r="D177" i="3"/>
  <c r="C177" i="3"/>
  <c r="C164" i="3"/>
  <c r="D164" i="3"/>
  <c r="B210" i="4"/>
  <c r="K41" i="9"/>
  <c r="C361" i="3"/>
  <c r="B652" i="4"/>
  <c r="B536" i="4"/>
  <c r="M31" i="9"/>
  <c r="B705" i="4"/>
  <c r="Q13" i="9"/>
  <c r="D460" i="3"/>
  <c r="C460" i="3"/>
  <c r="H582" i="5"/>
  <c r="D345" i="3"/>
  <c r="C345" i="3"/>
  <c r="Q18" i="9"/>
  <c r="B334" i="4"/>
  <c r="C448" i="3"/>
  <c r="D448" i="3"/>
  <c r="Q28" i="9"/>
  <c r="D225" i="3"/>
  <c r="C225" i="3"/>
  <c r="L687" i="5"/>
  <c r="D352" i="3"/>
  <c r="E29" i="9"/>
  <c r="B161" i="4"/>
  <c r="Q26" i="9"/>
  <c r="Z207" i="5"/>
  <c r="B662" i="4"/>
  <c r="B347" i="4"/>
  <c r="B458" i="4"/>
  <c r="E38" i="9"/>
  <c r="G12" i="3"/>
  <c r="J63" i="3"/>
  <c r="C20" i="1"/>
  <c r="P22" i="1"/>
  <c r="AL22" i="5"/>
  <c r="B535" i="4"/>
  <c r="D25" i="4"/>
  <c r="B86" i="4"/>
  <c r="B288" i="4"/>
  <c r="J153" i="3"/>
  <c r="I175" i="3" s="1"/>
  <c r="G186" i="3"/>
  <c r="H101" i="5"/>
  <c r="B264" i="4"/>
  <c r="D272" i="3"/>
  <c r="C272" i="3"/>
  <c r="I35" i="9"/>
  <c r="B728" i="4"/>
  <c r="B766" i="4"/>
  <c r="D799" i="4"/>
  <c r="E785" i="4" s="1"/>
  <c r="B541" i="4"/>
  <c r="B593" i="4"/>
  <c r="C580" i="5"/>
  <c r="D416" i="3"/>
  <c r="C416" i="3"/>
  <c r="AL32" i="5"/>
  <c r="P31" i="1"/>
  <c r="D122" i="3"/>
  <c r="C122" i="3"/>
  <c r="B517" i="4"/>
  <c r="AL19" i="5"/>
  <c r="P19" i="1"/>
  <c r="B89" i="4"/>
  <c r="D27" i="4"/>
  <c r="C406" i="3"/>
  <c r="D406" i="3"/>
  <c r="C591" i="3"/>
  <c r="D591" i="3"/>
  <c r="I17" i="9"/>
  <c r="E19" i="9"/>
  <c r="E368" i="5"/>
  <c r="K526" i="5"/>
  <c r="B533" i="4"/>
  <c r="C315" i="3"/>
  <c r="D315" i="3"/>
  <c r="B518" i="4"/>
  <c r="Z263" i="5"/>
  <c r="B404" i="4"/>
  <c r="B461" i="4"/>
  <c r="R687" i="5"/>
  <c r="Q368" i="5"/>
  <c r="C108" i="3"/>
  <c r="D108" i="3"/>
  <c r="C124" i="3"/>
  <c r="D124" i="3"/>
  <c r="C99" i="5"/>
  <c r="C518" i="1"/>
  <c r="P18" i="1"/>
  <c r="AL18" i="5"/>
  <c r="B229" i="4"/>
  <c r="C341" i="3"/>
  <c r="D341" i="3"/>
  <c r="B719" i="4"/>
  <c r="D534" i="3"/>
  <c r="D399" i="3"/>
  <c r="C399" i="3"/>
  <c r="B544" i="4"/>
  <c r="D488" i="3"/>
  <c r="C488" i="3"/>
  <c r="C482" i="3"/>
  <c r="D482" i="3"/>
  <c r="C306" i="3"/>
  <c r="D306" i="3"/>
  <c r="B585" i="4"/>
  <c r="B658" i="4"/>
  <c r="C388" i="3"/>
  <c r="D388" i="3"/>
  <c r="B543" i="4"/>
  <c r="AL39" i="5"/>
  <c r="P38" i="1"/>
  <c r="B579" i="4"/>
  <c r="B545" i="4"/>
  <c r="B641" i="4"/>
  <c r="B768" i="4"/>
  <c r="B400" i="4"/>
  <c r="B514" i="4"/>
  <c r="B531" i="4"/>
  <c r="M68" i="1"/>
  <c r="L8" i="8" s="1"/>
  <c r="L11" i="8" s="1"/>
  <c r="M9" i="1"/>
  <c r="B780" i="4"/>
  <c r="B410" i="4"/>
  <c r="D309" i="3"/>
  <c r="C309" i="3"/>
  <c r="D305" i="3"/>
  <c r="C305" i="3"/>
  <c r="B526" i="4"/>
  <c r="C531" i="3"/>
  <c r="D531" i="3"/>
  <c r="D32" i="4"/>
  <c r="B94" i="4"/>
  <c r="D131" i="3"/>
  <c r="C131" i="3"/>
  <c r="C129" i="1"/>
  <c r="D128" i="1"/>
  <c r="C9" i="8" s="1"/>
  <c r="C173" i="3"/>
  <c r="D173" i="3"/>
  <c r="B329" i="4"/>
  <c r="B346" i="4"/>
  <c r="C533" i="3"/>
  <c r="D533" i="3"/>
  <c r="B775" i="4"/>
  <c r="AF261" i="5"/>
  <c r="D128" i="3"/>
  <c r="C128" i="3"/>
  <c r="B146" i="4"/>
  <c r="AC99" i="5"/>
  <c r="N473" i="5"/>
  <c r="M38" i="9"/>
  <c r="D20" i="4"/>
  <c r="B83" i="4"/>
  <c r="E33" i="9"/>
  <c r="B405" i="4"/>
  <c r="D307" i="3"/>
  <c r="C307" i="3"/>
  <c r="B90" i="4"/>
  <c r="D28" i="4"/>
  <c r="K68" i="1"/>
  <c r="J8" i="8" s="1"/>
  <c r="K9" i="1"/>
  <c r="B220" i="4"/>
  <c r="P36" i="1"/>
  <c r="AL36" i="5"/>
  <c r="B663" i="4"/>
  <c r="B734" i="4"/>
  <c r="C532" i="3"/>
  <c r="D532" i="3"/>
  <c r="B275" i="4"/>
  <c r="B723" i="4"/>
  <c r="C154" i="3"/>
  <c r="D154" i="3"/>
  <c r="B268" i="4"/>
  <c r="D325" i="3"/>
  <c r="C325" i="3"/>
  <c r="B659" i="4"/>
  <c r="D358" i="3"/>
  <c r="C358" i="3"/>
  <c r="D211" i="3"/>
  <c r="C211" i="3"/>
  <c r="B353" i="4"/>
  <c r="G30" i="3"/>
  <c r="J30" i="3" s="1"/>
  <c r="J83" i="3"/>
  <c r="J72" i="3"/>
  <c r="G28" i="3"/>
  <c r="AC313" i="5"/>
  <c r="D262" i="3"/>
  <c r="C262" i="3"/>
  <c r="D580" i="3"/>
  <c r="C580" i="3"/>
  <c r="C396" i="3"/>
  <c r="D396" i="3"/>
  <c r="B272" i="4"/>
  <c r="B604" i="4"/>
  <c r="B415" i="4"/>
  <c r="D277" i="3"/>
  <c r="C277" i="3"/>
  <c r="B772" i="4"/>
  <c r="I20" i="9"/>
  <c r="D221" i="3"/>
  <c r="C221" i="3"/>
  <c r="C120" i="3"/>
  <c r="D120" i="3"/>
  <c r="G467" i="3"/>
  <c r="J434" i="3"/>
  <c r="D217" i="3"/>
  <c r="C217" i="3"/>
  <c r="B724" i="4"/>
  <c r="C263" i="3"/>
  <c r="D263" i="3"/>
  <c r="D271" i="3"/>
  <c r="C271" i="3"/>
  <c r="B454" i="4"/>
  <c r="B785" i="4"/>
  <c r="D453" i="3"/>
  <c r="C453" i="3"/>
  <c r="B588" i="4"/>
  <c r="D360" i="3"/>
  <c r="C360" i="3"/>
  <c r="B582" i="4"/>
  <c r="Q19" i="9"/>
  <c r="B469" i="4"/>
  <c r="D442" i="3"/>
  <c r="C442" i="3"/>
  <c r="C496" i="3"/>
  <c r="D496" i="3"/>
  <c r="C414" i="3"/>
  <c r="D414" i="3"/>
  <c r="AH42" i="5"/>
  <c r="B797" i="4"/>
  <c r="D318" i="3"/>
  <c r="C318" i="3"/>
  <c r="B460" i="4"/>
  <c r="C349" i="3"/>
  <c r="D349" i="3"/>
  <c r="Q31" i="9"/>
  <c r="AI473" i="5"/>
  <c r="M39" i="9"/>
  <c r="C115" i="3"/>
  <c r="D115" i="3"/>
  <c r="B519" i="4"/>
  <c r="N68" i="1"/>
  <c r="M8" i="8" s="1"/>
  <c r="M11" i="8" s="1"/>
  <c r="N9" i="1"/>
  <c r="N41" i="9"/>
  <c r="Q8" i="9"/>
  <c r="D215" i="3"/>
  <c r="C215" i="3"/>
  <c r="G24" i="3"/>
  <c r="J24" i="3" s="1"/>
  <c r="J78" i="3"/>
  <c r="B137" i="4"/>
  <c r="B520" i="4"/>
  <c r="B77" i="4"/>
  <c r="D13" i="4"/>
  <c r="B730" i="4"/>
  <c r="G37" i="3"/>
  <c r="J87" i="3"/>
  <c r="M26" i="8"/>
  <c r="B222" i="4"/>
  <c r="C553" i="3"/>
  <c r="D553" i="3"/>
  <c r="D103" i="4"/>
  <c r="E100" i="4" s="1"/>
  <c r="D7" i="4"/>
  <c r="B70" i="4"/>
  <c r="C354" i="3"/>
  <c r="D354" i="3"/>
  <c r="B530" i="4"/>
  <c r="B580" i="4"/>
  <c r="B141" i="4"/>
  <c r="C224" i="3"/>
  <c r="D224" i="3"/>
  <c r="AL17" i="5"/>
  <c r="P17" i="1"/>
  <c r="C168" i="3"/>
  <c r="D168" i="3"/>
  <c r="B265" i="4"/>
  <c r="D552" i="3"/>
  <c r="C552" i="3"/>
  <c r="C200" i="3"/>
  <c r="D200" i="3"/>
  <c r="D275" i="3"/>
  <c r="D135" i="3"/>
  <c r="C135" i="3"/>
  <c r="B71" i="4"/>
  <c r="D8" i="4"/>
  <c r="B463" i="4"/>
  <c r="D42" i="5"/>
  <c r="I26" i="9"/>
  <c r="H9" i="1"/>
  <c r="H68" i="1"/>
  <c r="G8" i="8" s="1"/>
  <c r="G11" i="8" s="1"/>
  <c r="C230" i="3"/>
  <c r="D230" i="3"/>
  <c r="P37" i="1"/>
  <c r="AL37" i="5"/>
  <c r="B402" i="4"/>
  <c r="C295" i="3"/>
  <c r="D295" i="3"/>
  <c r="B147" i="4"/>
  <c r="B276" i="4"/>
  <c r="Q27" i="9"/>
  <c r="C461" i="3"/>
  <c r="D461" i="3"/>
  <c r="O41" i="9"/>
  <c r="C596" i="3"/>
  <c r="D596" i="3"/>
  <c r="AC582" i="5"/>
  <c r="C367" i="3"/>
  <c r="D367" i="3"/>
  <c r="L68" i="1"/>
  <c r="K8" i="8" s="1"/>
  <c r="K11" i="8" s="1"/>
  <c r="L9" i="1"/>
  <c r="AF99" i="5"/>
  <c r="AF101" i="5"/>
  <c r="C421" i="5"/>
  <c r="AC422" i="5" s="1"/>
  <c r="B599" i="4"/>
  <c r="C509" i="3"/>
  <c r="D509" i="3"/>
  <c r="D600" i="3"/>
  <c r="C600" i="3"/>
  <c r="C506" i="3"/>
  <c r="D506" i="3"/>
  <c r="B475" i="4"/>
  <c r="AL30" i="5"/>
  <c r="P28" i="1"/>
  <c r="B539" i="4"/>
  <c r="B713" i="4"/>
  <c r="B718" i="4"/>
  <c r="C155" i="3"/>
  <c r="D155" i="3"/>
  <c r="B770" i="4"/>
  <c r="B413" i="4"/>
  <c r="B527" i="4"/>
  <c r="H634" i="5"/>
  <c r="Q40" i="9"/>
  <c r="Q16" i="9"/>
  <c r="D435" i="3"/>
  <c r="C435" i="3"/>
  <c r="B411" i="4"/>
  <c r="B482" i="4"/>
  <c r="B597" i="4"/>
  <c r="M22" i="9"/>
  <c r="AL27" i="5"/>
  <c r="P20" i="1"/>
  <c r="B206" i="4"/>
  <c r="I37" i="9"/>
  <c r="D21" i="4"/>
  <c r="B84" i="4"/>
  <c r="D402" i="3"/>
  <c r="C402" i="3"/>
  <c r="G13" i="3"/>
  <c r="J13" i="3" s="1"/>
  <c r="J64" i="3"/>
  <c r="C497" i="3"/>
  <c r="D497" i="3"/>
  <c r="B791" i="4"/>
  <c r="J42" i="5"/>
  <c r="B162" i="4"/>
  <c r="B145" i="4"/>
  <c r="D420" i="4"/>
  <c r="E416" i="4" s="1"/>
  <c r="B387" i="4"/>
  <c r="B735" i="4"/>
  <c r="B476" i="4"/>
  <c r="Z582" i="5"/>
  <c r="B75" i="4"/>
  <c r="D12" i="4"/>
  <c r="B139" i="4"/>
  <c r="D14" i="4"/>
  <c r="B76" i="4"/>
  <c r="D297" i="3"/>
  <c r="C297" i="3"/>
  <c r="E15" i="9"/>
  <c r="B203" i="4"/>
  <c r="B144" i="4"/>
  <c r="I24" i="9"/>
  <c r="B397" i="4"/>
  <c r="B292" i="4"/>
  <c r="B773" i="4"/>
  <c r="T688" i="5"/>
  <c r="Q38" i="9"/>
  <c r="B333" i="4"/>
  <c r="C389" i="3"/>
  <c r="D389" i="3"/>
  <c r="I389" i="3"/>
  <c r="G36" i="3"/>
  <c r="J88" i="3"/>
  <c r="B213" i="4"/>
  <c r="B209" i="4"/>
  <c r="B341" i="4"/>
  <c r="D398" i="3"/>
  <c r="C398" i="3"/>
  <c r="B208" i="4"/>
  <c r="B324" i="4"/>
  <c r="D258" i="3"/>
  <c r="C258" i="3"/>
  <c r="B513" i="4"/>
  <c r="D546" i="4"/>
  <c r="E521" i="4" s="1"/>
  <c r="W101" i="5"/>
  <c r="Q20" i="9"/>
  <c r="D466" i="3"/>
  <c r="C466" i="3"/>
  <c r="B600" i="4"/>
  <c r="Q582" i="5"/>
  <c r="C527" i="3"/>
  <c r="D527" i="3"/>
  <c r="B455" i="4"/>
  <c r="C511" i="1"/>
  <c r="AE42" i="5"/>
  <c r="C529" i="3"/>
  <c r="D529" i="3"/>
  <c r="D431" i="1"/>
  <c r="C18" i="8" s="1"/>
  <c r="C432" i="1"/>
  <c r="B792" i="4"/>
  <c r="D574" i="3"/>
  <c r="C574" i="3"/>
  <c r="D495" i="3"/>
  <c r="C495" i="3"/>
  <c r="I34" i="9"/>
  <c r="B462" i="4"/>
  <c r="D113" i="3"/>
  <c r="C113" i="3"/>
  <c r="G27" i="3"/>
  <c r="J81" i="3"/>
  <c r="G9" i="1"/>
  <c r="G68" i="1"/>
  <c r="F8" i="8" s="1"/>
  <c r="F11" i="8" s="1"/>
  <c r="B138" i="4"/>
  <c r="G139" i="3"/>
  <c r="J106" i="3"/>
  <c r="I113" i="3" s="1"/>
  <c r="C503" i="3"/>
  <c r="D503" i="3"/>
  <c r="C348" i="3"/>
  <c r="D348" i="3"/>
  <c r="C439" i="3"/>
  <c r="D439" i="3"/>
  <c r="D459" i="3"/>
  <c r="C459" i="3"/>
  <c r="C409" i="3"/>
  <c r="D409" i="3"/>
  <c r="E24" i="9"/>
  <c r="C364" i="3"/>
  <c r="D364" i="3"/>
  <c r="I36" i="9"/>
  <c r="P15" i="1"/>
  <c r="AL16" i="5"/>
  <c r="T101" i="5"/>
  <c r="AL13" i="5"/>
  <c r="P13" i="1"/>
  <c r="D41" i="9"/>
  <c r="B349" i="4"/>
  <c r="D180" i="3"/>
  <c r="C180" i="3"/>
  <c r="H207" i="5"/>
  <c r="D554" i="3"/>
  <c r="C554" i="3"/>
  <c r="J572" i="3"/>
  <c r="G605" i="3"/>
  <c r="C69" i="1"/>
  <c r="D9" i="1"/>
  <c r="D68" i="1"/>
  <c r="C8" i="8" s="1"/>
  <c r="B355" i="4"/>
  <c r="C447" i="3"/>
  <c r="D447" i="3"/>
  <c r="C463" i="3"/>
  <c r="D463" i="3"/>
  <c r="B542" i="4"/>
  <c r="P25" i="1"/>
  <c r="AL21" i="5"/>
  <c r="B396" i="4"/>
  <c r="B151" i="4"/>
  <c r="C391" i="3"/>
  <c r="D391" i="3"/>
  <c r="G29" i="3"/>
  <c r="J79" i="3"/>
  <c r="B532" i="4"/>
  <c r="P32" i="1"/>
  <c r="AL31" i="5"/>
  <c r="B165" i="4"/>
  <c r="D130" i="3"/>
  <c r="C130" i="3"/>
  <c r="D18" i="4"/>
  <c r="B81" i="4"/>
  <c r="D575" i="3"/>
  <c r="C575" i="3"/>
  <c r="D510" i="3"/>
  <c r="C510" i="3"/>
  <c r="B594" i="4"/>
  <c r="D310" i="3"/>
  <c r="C310" i="3"/>
  <c r="M18" i="9"/>
  <c r="C464" i="3"/>
  <c r="B398" i="4"/>
  <c r="I33" i="9"/>
  <c r="D261" i="3"/>
  <c r="C261" i="3"/>
  <c r="P26" i="1"/>
  <c r="AL26" i="5"/>
  <c r="W370" i="5"/>
  <c r="P41" i="1"/>
  <c r="AL41" i="5"/>
  <c r="C528" i="3"/>
  <c r="I528" i="3"/>
  <c r="D528" i="3"/>
  <c r="D171" i="3"/>
  <c r="C171" i="3"/>
  <c r="I542" i="3"/>
  <c r="C542" i="3"/>
  <c r="D542" i="3"/>
  <c r="B710" i="4"/>
  <c r="C313" i="3"/>
  <c r="D313" i="3"/>
  <c r="B653" i="4"/>
  <c r="E653" i="4"/>
  <c r="B778" i="4"/>
  <c r="C573" i="3"/>
  <c r="D573" i="3"/>
  <c r="C316" i="3"/>
  <c r="D316" i="3"/>
  <c r="B643" i="4"/>
  <c r="D494" i="3"/>
  <c r="C494" i="3"/>
  <c r="B647" i="4"/>
  <c r="D465" i="3"/>
  <c r="C465" i="3"/>
  <c r="B777" i="4"/>
  <c r="C484" i="3"/>
  <c r="D484" i="3"/>
  <c r="D443" i="3"/>
  <c r="C443" i="3"/>
  <c r="C419" i="3"/>
  <c r="D419" i="3"/>
  <c r="I419" i="3"/>
  <c r="C587" i="3"/>
  <c r="D587" i="3"/>
  <c r="C487" i="3"/>
  <c r="D487" i="3"/>
  <c r="D405" i="3"/>
  <c r="C405" i="3"/>
  <c r="B651" i="4"/>
  <c r="C400" i="3"/>
  <c r="D400" i="3"/>
  <c r="C182" i="3"/>
  <c r="D182" i="3"/>
  <c r="B159" i="4"/>
  <c r="D546" i="3"/>
  <c r="C546" i="3"/>
  <c r="I546" i="3"/>
  <c r="B478" i="4"/>
  <c r="C269" i="3"/>
  <c r="D269" i="3"/>
  <c r="B709" i="4"/>
  <c r="B706" i="4"/>
  <c r="D584" i="3"/>
  <c r="C584" i="3"/>
  <c r="B714" i="4"/>
  <c r="B587" i="4"/>
  <c r="C370" i="3"/>
  <c r="D370" i="3"/>
  <c r="P40" i="1"/>
  <c r="AL40" i="5"/>
  <c r="B793" i="4"/>
  <c r="P12" i="1"/>
  <c r="AL12" i="5"/>
  <c r="B452" i="4"/>
  <c r="J246" i="3"/>
  <c r="G279" i="3"/>
  <c r="G31" i="3"/>
  <c r="J85" i="3"/>
  <c r="J89" i="3"/>
  <c r="G40" i="3"/>
  <c r="J40" i="3" s="1"/>
  <c r="B417" i="4"/>
  <c r="T261" i="5"/>
  <c r="G32" i="3"/>
  <c r="J80" i="3"/>
  <c r="D601" i="3"/>
  <c r="C601" i="3"/>
  <c r="B711" i="4"/>
  <c r="C403" i="3"/>
  <c r="D403" i="3"/>
  <c r="D543" i="3"/>
  <c r="C543" i="3"/>
  <c r="D411" i="3"/>
  <c r="C411" i="3"/>
  <c r="AC526" i="5"/>
  <c r="B199" i="4"/>
  <c r="D207" i="3"/>
  <c r="C207" i="3"/>
  <c r="C397" i="3"/>
  <c r="D397" i="3"/>
  <c r="I397" i="3"/>
  <c r="AC209" i="5"/>
  <c r="B468" i="4"/>
  <c r="B279" i="4"/>
  <c r="K431" i="1"/>
  <c r="J18" i="8" s="1"/>
  <c r="J21" i="8" s="1"/>
  <c r="D276" i="3"/>
  <c r="C276" i="3"/>
  <c r="E30" i="9"/>
  <c r="C544" i="3"/>
  <c r="I544" i="3"/>
  <c r="D544" i="3"/>
  <c r="B522" i="4"/>
  <c r="D216" i="3"/>
  <c r="C216" i="3"/>
  <c r="D578" i="3"/>
  <c r="C578" i="3"/>
  <c r="B479" i="4"/>
  <c r="B207" i="4"/>
  <c r="I30" i="9"/>
  <c r="S42" i="5"/>
  <c r="C527" i="5"/>
  <c r="Q528" i="5" s="1"/>
  <c r="D550" i="3"/>
  <c r="C550" i="3"/>
  <c r="I550" i="3"/>
  <c r="I29" i="9"/>
  <c r="B732" i="4"/>
  <c r="D294" i="3"/>
  <c r="C294" i="3"/>
  <c r="M11" i="9"/>
  <c r="D594" i="3"/>
  <c r="C594" i="3"/>
  <c r="C449" i="3"/>
  <c r="D449" i="3"/>
  <c r="B595" i="4"/>
  <c r="B343" i="4"/>
  <c r="D446" i="3"/>
  <c r="C446" i="3"/>
  <c r="D675" i="1"/>
  <c r="C24" i="8" s="1"/>
  <c r="C676" i="1"/>
  <c r="M29" i="9"/>
  <c r="D346" i="3"/>
  <c r="C346" i="3"/>
  <c r="D440" i="3"/>
  <c r="C440" i="3"/>
  <c r="C491" i="3"/>
  <c r="D491" i="3"/>
  <c r="D359" i="3"/>
  <c r="C359" i="3"/>
  <c r="B789" i="4"/>
  <c r="B540" i="4"/>
  <c r="B412" i="4"/>
  <c r="M17" i="9"/>
  <c r="B351" i="4"/>
  <c r="C250" i="3"/>
  <c r="D250" i="3"/>
  <c r="C441" i="3"/>
  <c r="D441" i="3"/>
  <c r="D602" i="3"/>
  <c r="C602" i="3"/>
  <c r="B459" i="4"/>
  <c r="B661" i="4"/>
  <c r="B218" i="4"/>
  <c r="D371" i="3"/>
  <c r="C371" i="3"/>
  <c r="C185" i="3"/>
  <c r="D185" i="3"/>
  <c r="I535" i="3"/>
  <c r="D535" i="3"/>
  <c r="C535" i="3"/>
  <c r="B200" i="4"/>
  <c r="I558" i="3"/>
  <c r="C558" i="3"/>
  <c r="D558" i="3"/>
  <c r="B664" i="4"/>
  <c r="D298" i="3"/>
  <c r="C298" i="3"/>
  <c r="D454" i="3"/>
  <c r="C454" i="3"/>
  <c r="B283" i="4"/>
  <c r="C311" i="1"/>
  <c r="D310" i="1"/>
  <c r="C14" i="8" s="1"/>
  <c r="D19" i="4"/>
  <c r="B88" i="4"/>
  <c r="D109" i="3"/>
  <c r="C109" i="3"/>
  <c r="T582" i="5"/>
  <c r="AL25" i="5"/>
  <c r="P27" i="1"/>
  <c r="B142" i="4"/>
  <c r="AL29" i="5"/>
  <c r="P30" i="1"/>
  <c r="B155" i="4"/>
  <c r="I68" i="1"/>
  <c r="H8" i="8" s="1"/>
  <c r="H11" i="8" s="1"/>
  <c r="I9" i="1"/>
  <c r="D582" i="3"/>
  <c r="C582" i="3"/>
  <c r="C551" i="3"/>
  <c r="D551" i="3"/>
  <c r="I551" i="3"/>
  <c r="E34" i="9"/>
  <c r="D132" i="3"/>
  <c r="C132" i="3"/>
  <c r="B277" i="4"/>
  <c r="E68" i="1"/>
  <c r="D8" i="8" s="1"/>
  <c r="D11" i="8" s="1"/>
  <c r="E9" i="1"/>
  <c r="C176" i="3"/>
  <c r="D176" i="3"/>
  <c r="Z99" i="5"/>
  <c r="C538" i="3"/>
  <c r="D538" i="3"/>
  <c r="I538" i="3"/>
  <c r="C736" i="1"/>
  <c r="D735" i="1"/>
  <c r="C25" i="8" s="1"/>
  <c r="G93" i="3"/>
  <c r="G9" i="3"/>
  <c r="J60" i="3"/>
  <c r="D370" i="1"/>
  <c r="C15" i="8" s="1"/>
  <c r="C371" i="1"/>
  <c r="B592" i="4"/>
  <c r="D438" i="3"/>
  <c r="C438" i="3"/>
  <c r="B282" i="4"/>
  <c r="E23" i="9"/>
  <c r="B214" i="4"/>
  <c r="AL28" i="5"/>
  <c r="P29" i="1"/>
  <c r="J82" i="3"/>
  <c r="G33" i="3"/>
  <c r="J33" i="3" s="1"/>
  <c r="B273" i="4"/>
  <c r="D548" i="3"/>
  <c r="I548" i="3"/>
  <c r="C548" i="3"/>
  <c r="Q690" i="5"/>
  <c r="B352" i="4"/>
  <c r="G10" i="3"/>
  <c r="J61" i="3"/>
  <c r="C353" i="3"/>
  <c r="D353" i="3"/>
  <c r="Z420" i="5"/>
  <c r="I38" i="9"/>
  <c r="C119" i="3"/>
  <c r="D119" i="3"/>
  <c r="C362" i="3"/>
  <c r="D362" i="3"/>
  <c r="I362" i="3"/>
  <c r="C501" i="3"/>
  <c r="D736" i="4"/>
  <c r="E708" i="4" s="1"/>
  <c r="B703" i="4"/>
  <c r="AF580" i="5"/>
  <c r="C456" i="3"/>
  <c r="D456" i="3"/>
  <c r="Q36" i="9"/>
  <c r="D347" i="3"/>
  <c r="M8" i="9"/>
  <c r="J41" i="9"/>
  <c r="D36" i="4"/>
  <c r="B100" i="4"/>
  <c r="D457" i="3"/>
  <c r="C457" i="3"/>
  <c r="Q37" i="9"/>
  <c r="B794" i="4"/>
  <c r="Q313" i="5"/>
  <c r="E10" i="9"/>
  <c r="P42" i="5"/>
  <c r="B221" i="4"/>
  <c r="I540" i="3"/>
  <c r="C540" i="3"/>
  <c r="D540" i="3"/>
  <c r="C205" i="3"/>
  <c r="D205" i="3"/>
  <c r="D576" i="3"/>
  <c r="C576" i="3"/>
  <c r="B149" i="4"/>
  <c r="C319" i="3"/>
  <c r="D319" i="3"/>
  <c r="D293" i="4"/>
  <c r="E291" i="4" s="1"/>
  <c r="B260" i="4"/>
  <c r="AK42" i="5"/>
  <c r="AI45" i="5"/>
  <c r="N207" i="5"/>
  <c r="C511" i="3"/>
  <c r="D511" i="3"/>
  <c r="D372" i="3"/>
  <c r="C372" i="3"/>
  <c r="C455" i="3"/>
  <c r="C507" i="3"/>
  <c r="D507" i="3"/>
  <c r="M24" i="9"/>
  <c r="B465" i="4"/>
  <c r="H26" i="8"/>
  <c r="G22" i="3"/>
  <c r="J74" i="3"/>
  <c r="B528" i="4"/>
  <c r="D599" i="3"/>
  <c r="C599" i="3"/>
  <c r="H44" i="5"/>
  <c r="B263" i="4"/>
  <c r="B228" i="4"/>
  <c r="E101" i="5"/>
  <c r="G326" i="3"/>
  <c r="J293" i="3"/>
  <c r="I302" i="3" s="1"/>
  <c r="Q10" i="9"/>
  <c r="Z473" i="5"/>
  <c r="M35" i="9"/>
  <c r="C390" i="3"/>
  <c r="D390" i="3"/>
  <c r="Q634" i="5"/>
  <c r="J68" i="3"/>
  <c r="G17" i="3"/>
  <c r="J17" i="3" s="1"/>
  <c r="D213" i="3"/>
  <c r="C213" i="3"/>
  <c r="C324" i="3"/>
  <c r="D324" i="3"/>
  <c r="C29" i="1"/>
  <c r="D395" i="3"/>
  <c r="C395" i="3"/>
  <c r="I18" i="9"/>
  <c r="C368" i="5"/>
  <c r="D512" i="3"/>
  <c r="C512" i="3"/>
  <c r="B578" i="4"/>
  <c r="G35" i="3"/>
  <c r="J86" i="3"/>
  <c r="I32" i="9"/>
  <c r="D35" i="4"/>
  <c r="B98" i="4"/>
  <c r="E40" i="9"/>
  <c r="B154" i="4"/>
  <c r="C264" i="3"/>
  <c r="D264" i="3"/>
  <c r="C166" i="3"/>
  <c r="D166" i="3"/>
  <c r="B157" i="4"/>
  <c r="D247" i="3"/>
  <c r="C247" i="3"/>
  <c r="B335" i="4"/>
  <c r="C474" i="5"/>
  <c r="M26" i="9"/>
  <c r="B608" i="4"/>
  <c r="D363" i="3"/>
  <c r="C363" i="3"/>
  <c r="C485" i="3"/>
  <c r="D485" i="3"/>
  <c r="B602" i="4"/>
  <c r="C489" i="3"/>
  <c r="D489" i="3"/>
  <c r="B707" i="4"/>
  <c r="D597" i="3"/>
  <c r="C597" i="3"/>
  <c r="B590" i="4"/>
  <c r="B654" i="4"/>
  <c r="B286" i="4"/>
  <c r="M19" i="9"/>
  <c r="C110" i="3"/>
  <c r="D110" i="3"/>
  <c r="C41" i="9"/>
  <c r="D167" i="4"/>
  <c r="E153" i="4" s="1"/>
  <c r="B134" i="4"/>
  <c r="C133" i="3"/>
  <c r="D133" i="3"/>
  <c r="B657" i="4"/>
  <c r="AI101" i="5"/>
  <c r="E582" i="5"/>
  <c r="D270" i="3"/>
  <c r="C270" i="3"/>
  <c r="B581" i="4"/>
  <c r="D38" i="4"/>
  <c r="B101" i="4"/>
  <c r="D10" i="4"/>
  <c r="B73" i="4"/>
  <c r="D16" i="8"/>
  <c r="G26" i="3"/>
  <c r="J76" i="3"/>
  <c r="M33" i="9"/>
  <c r="D229" i="3"/>
  <c r="Z45" i="5"/>
  <c r="Z44" i="5" s="1"/>
  <c r="B197" i="4"/>
  <c r="D230" i="4"/>
  <c r="E210" i="4" s="1"/>
  <c r="D181" i="3"/>
  <c r="C181" i="3"/>
  <c r="B787" i="4"/>
  <c r="I12" i="9"/>
  <c r="N153" i="5"/>
  <c r="D226" i="3"/>
  <c r="C226" i="3"/>
  <c r="P41" i="9"/>
  <c r="D278" i="3"/>
  <c r="C278" i="3"/>
  <c r="B605" i="4"/>
  <c r="C320" i="3"/>
  <c r="D320" i="3"/>
  <c r="B150" i="4"/>
  <c r="D302" i="3"/>
  <c r="C302" i="3"/>
  <c r="C123" i="3"/>
  <c r="D123" i="3"/>
  <c r="E27" i="9"/>
  <c r="B783" i="4"/>
  <c r="D208" i="3"/>
  <c r="C208" i="3"/>
  <c r="C137" i="3"/>
  <c r="D137" i="3"/>
  <c r="B158" i="4"/>
  <c r="D407" i="3"/>
  <c r="C407" i="3"/>
  <c r="B669" i="4"/>
  <c r="C392" i="3"/>
  <c r="D392" i="3"/>
  <c r="C452" i="3"/>
  <c r="D452" i="3"/>
  <c r="E207" i="5"/>
  <c r="AL35" i="5"/>
  <c r="P35" i="1"/>
  <c r="N582" i="5"/>
  <c r="B152" i="4"/>
  <c r="C227" i="3"/>
  <c r="D227" i="3"/>
  <c r="B135" i="4"/>
  <c r="B330" i="4"/>
  <c r="M9" i="9"/>
  <c r="B704" i="4"/>
  <c r="C545" i="3"/>
  <c r="I545" i="3"/>
  <c r="D545" i="3"/>
  <c r="B525" i="4"/>
  <c r="B291" i="4"/>
  <c r="B407" i="4"/>
  <c r="J29" i="3" l="1"/>
  <c r="J38" i="3"/>
  <c r="J26" i="3"/>
  <c r="J23" i="3"/>
  <c r="J11" i="3"/>
  <c r="J39" i="3"/>
  <c r="J41" i="3"/>
  <c r="J31" i="3"/>
  <c r="J37" i="3"/>
  <c r="C184" i="3"/>
  <c r="D541" i="3"/>
  <c r="C541" i="3"/>
  <c r="J15" i="3"/>
  <c r="C254" i="3"/>
  <c r="J12" i="3"/>
  <c r="C462" i="3"/>
  <c r="D296" i="3"/>
  <c r="C458" i="3"/>
  <c r="J36" i="3"/>
  <c r="J10" i="3"/>
  <c r="D598" i="3"/>
  <c r="A629" i="1"/>
  <c r="C24" i="1"/>
  <c r="C22" i="1"/>
  <c r="J22" i="3"/>
  <c r="AC263" i="5"/>
  <c r="E209" i="5"/>
  <c r="C261" i="5"/>
  <c r="Q263" i="5"/>
  <c r="AI263" i="5"/>
  <c r="J32" i="3"/>
  <c r="J35" i="3"/>
  <c r="D404" i="3"/>
  <c r="F404" i="3" s="1"/>
  <c r="K404" i="3" s="1"/>
  <c r="L404" i="3" s="1"/>
  <c r="C118" i="3"/>
  <c r="J16" i="3"/>
  <c r="J27" i="3"/>
  <c r="C499" i="3"/>
  <c r="A632" i="1"/>
  <c r="A636" i="1"/>
  <c r="A626" i="1"/>
  <c r="C36" i="1"/>
  <c r="D490" i="3"/>
  <c r="E581" i="4"/>
  <c r="C260" i="3"/>
  <c r="F260" i="3" s="1"/>
  <c r="K260" i="3" s="1"/>
  <c r="L260" i="3" s="1"/>
  <c r="J20" i="3"/>
  <c r="C408" i="3"/>
  <c r="T690" i="5"/>
  <c r="C586" i="3"/>
  <c r="F586" i="3" s="1"/>
  <c r="C300" i="3"/>
  <c r="F300" i="3" s="1"/>
  <c r="E605" i="4"/>
  <c r="L26" i="8"/>
  <c r="A638" i="1"/>
  <c r="C34" i="1"/>
  <c r="Q34" i="1" s="1"/>
  <c r="C28" i="1"/>
  <c r="C553" i="1"/>
  <c r="O572" i="1" s="1"/>
  <c r="A206" i="1"/>
  <c r="C41" i="1"/>
  <c r="C40" i="1"/>
  <c r="C33" i="1"/>
  <c r="A641" i="1"/>
  <c r="A643" i="1"/>
  <c r="J14" i="3"/>
  <c r="C32" i="1"/>
  <c r="Q32" i="1" s="1"/>
  <c r="C23" i="1"/>
  <c r="Q23" i="1" s="1"/>
  <c r="M8" i="1"/>
  <c r="C366" i="3"/>
  <c r="A634" i="1"/>
  <c r="A201" i="1"/>
  <c r="J18" i="3"/>
  <c r="A560" i="1"/>
  <c r="D450" i="3"/>
  <c r="D206" i="3"/>
  <c r="F206" i="3" s="1"/>
  <c r="K206" i="3" s="1"/>
  <c r="L206" i="3" s="1"/>
  <c r="A562" i="1"/>
  <c r="A132" i="1"/>
  <c r="D209" i="3"/>
  <c r="A740" i="1"/>
  <c r="A582" i="1"/>
  <c r="A586" i="1"/>
  <c r="D167" i="3"/>
  <c r="W263" i="5"/>
  <c r="C27" i="1"/>
  <c r="Q27" i="1" s="1"/>
  <c r="C31" i="1"/>
  <c r="A633" i="1"/>
  <c r="A568" i="1"/>
  <c r="A204" i="1"/>
  <c r="L16" i="8"/>
  <c r="H21" i="8"/>
  <c r="A635" i="1"/>
  <c r="C21" i="1"/>
  <c r="M16" i="8"/>
  <c r="E26" i="8"/>
  <c r="A191" i="1"/>
  <c r="A221" i="1"/>
  <c r="A554" i="1"/>
  <c r="A616" i="1"/>
  <c r="A647" i="1"/>
  <c r="A619" i="1"/>
  <c r="A559" i="1"/>
  <c r="A572" i="1"/>
  <c r="L21" i="8"/>
  <c r="K16" i="8"/>
  <c r="B15" i="8"/>
  <c r="C231" i="3"/>
  <c r="A216" i="1"/>
  <c r="A624" i="1"/>
  <c r="A573" i="1"/>
  <c r="A566" i="1"/>
  <c r="A563" i="1"/>
  <c r="A583" i="1"/>
  <c r="A213" i="1"/>
  <c r="A580" i="1"/>
  <c r="A555" i="1"/>
  <c r="A570" i="1"/>
  <c r="A561" i="1"/>
  <c r="A574" i="1"/>
  <c r="A210" i="1"/>
  <c r="A627" i="1"/>
  <c r="A578" i="1"/>
  <c r="J28" i="3"/>
  <c r="A577" i="1"/>
  <c r="A623" i="1"/>
  <c r="A618" i="1"/>
  <c r="A639" i="1"/>
  <c r="A621" i="1"/>
  <c r="D210" i="3"/>
  <c r="F210" i="3" s="1"/>
  <c r="K210" i="3" s="1"/>
  <c r="L210" i="3" s="1"/>
  <c r="A625" i="1"/>
  <c r="A631" i="1"/>
  <c r="A642" i="1"/>
  <c r="A644" i="1"/>
  <c r="A211" i="1"/>
  <c r="A579" i="1"/>
  <c r="A620" i="1"/>
  <c r="A457" i="1"/>
  <c r="C268" i="3"/>
  <c r="A584" i="1"/>
  <c r="A214" i="1"/>
  <c r="D220" i="3"/>
  <c r="A556" i="1"/>
  <c r="B25" i="8"/>
  <c r="A628" i="1"/>
  <c r="I585" i="3"/>
  <c r="A567" i="1"/>
  <c r="N8" i="1"/>
  <c r="A585" i="1"/>
  <c r="I176" i="3"/>
  <c r="F16" i="8"/>
  <c r="M21" i="8"/>
  <c r="J26" i="8"/>
  <c r="J28" i="8" s="1"/>
  <c r="A253" i="1"/>
  <c r="I350" i="3"/>
  <c r="B23" i="8"/>
  <c r="A576" i="1"/>
  <c r="A617" i="1"/>
  <c r="A565" i="1"/>
  <c r="E16" i="8"/>
  <c r="I26" i="8"/>
  <c r="I28" i="8" s="1"/>
  <c r="A646" i="1"/>
  <c r="I354" i="3"/>
  <c r="A279" i="1"/>
  <c r="I345" i="3"/>
  <c r="B20" i="8"/>
  <c r="I353" i="3"/>
  <c r="I371" i="3"/>
  <c r="I369" i="3"/>
  <c r="A256" i="1"/>
  <c r="I358" i="3"/>
  <c r="I347" i="3"/>
  <c r="I359" i="3"/>
  <c r="I346" i="3"/>
  <c r="E21" i="8"/>
  <c r="I342" i="3"/>
  <c r="A581" i="1"/>
  <c r="I368" i="3"/>
  <c r="I372" i="3"/>
  <c r="A259" i="1"/>
  <c r="A72" i="1"/>
  <c r="I349" i="3"/>
  <c r="I11" i="8"/>
  <c r="F26" i="8"/>
  <c r="G26" i="8"/>
  <c r="G28" i="8" s="1"/>
  <c r="I357" i="3"/>
  <c r="I364" i="3"/>
  <c r="I355" i="3"/>
  <c r="A569" i="1"/>
  <c r="J8" i="1"/>
  <c r="A196" i="1"/>
  <c r="A640" i="1"/>
  <c r="I363" i="3"/>
  <c r="B14" i="8"/>
  <c r="A706" i="1"/>
  <c r="I370" i="3"/>
  <c r="C357" i="3"/>
  <c r="I360" i="3"/>
  <c r="J11" i="8"/>
  <c r="E348" i="4"/>
  <c r="A615" i="1"/>
  <c r="B10" i="8"/>
  <c r="A401" i="1"/>
  <c r="A333" i="1"/>
  <c r="B24" i="8"/>
  <c r="D357" i="3"/>
  <c r="I348" i="3"/>
  <c r="Z315" i="5"/>
  <c r="B9" i="8"/>
  <c r="A630" i="1"/>
  <c r="A557" i="1"/>
  <c r="C15" i="1"/>
  <c r="Q15" i="1" s="1"/>
  <c r="F8" i="1"/>
  <c r="C11" i="1"/>
  <c r="A637" i="1"/>
  <c r="A558" i="1"/>
  <c r="A645" i="1"/>
  <c r="C614" i="1"/>
  <c r="O641" i="1" s="1"/>
  <c r="A622" i="1"/>
  <c r="C37" i="1"/>
  <c r="Q37" i="1" s="1"/>
  <c r="A571" i="1"/>
  <c r="A575" i="1"/>
  <c r="A564" i="1"/>
  <c r="H8" i="1"/>
  <c r="E330" i="4"/>
  <c r="A277" i="1"/>
  <c r="A251" i="1"/>
  <c r="I450" i="3"/>
  <c r="A260" i="1"/>
  <c r="E659" i="4"/>
  <c r="E641" i="4"/>
  <c r="E670" i="4"/>
  <c r="E640" i="4"/>
  <c r="E660" i="4"/>
  <c r="C436" i="3"/>
  <c r="F436" i="3" s="1"/>
  <c r="E666" i="4"/>
  <c r="E655" i="4"/>
  <c r="E263" i="5"/>
  <c r="E654" i="4"/>
  <c r="I249" i="3"/>
  <c r="C252" i="3"/>
  <c r="F252" i="3" s="1"/>
  <c r="K252" i="3" s="1"/>
  <c r="L252" i="3" s="1"/>
  <c r="A278" i="1"/>
  <c r="A273" i="1"/>
  <c r="E658" i="4"/>
  <c r="I8" i="1"/>
  <c r="E669" i="4"/>
  <c r="A257" i="1"/>
  <c r="E647" i="4"/>
  <c r="A262" i="1"/>
  <c r="C202" i="3"/>
  <c r="F202" i="3" s="1"/>
  <c r="K202" i="3" s="1"/>
  <c r="L202" i="3" s="1"/>
  <c r="A264" i="1"/>
  <c r="E662" i="4"/>
  <c r="E664" i="4"/>
  <c r="E651" i="4"/>
  <c r="A267" i="1"/>
  <c r="E650" i="4"/>
  <c r="I214" i="3"/>
  <c r="A268" i="1"/>
  <c r="E643" i="4"/>
  <c r="E657" i="4"/>
  <c r="E661" i="4"/>
  <c r="E663" i="4"/>
  <c r="J25" i="3"/>
  <c r="E645" i="4"/>
  <c r="K263" i="5"/>
  <c r="N263" i="5"/>
  <c r="H263" i="5"/>
  <c r="T263" i="5"/>
  <c r="AF370" i="5"/>
  <c r="H370" i="5"/>
  <c r="J19" i="3"/>
  <c r="H43" i="3"/>
  <c r="C19" i="1"/>
  <c r="Q19" i="1" s="1"/>
  <c r="C35" i="1"/>
  <c r="Q35" i="1" s="1"/>
  <c r="C25" i="1"/>
  <c r="Q25" i="1" s="1"/>
  <c r="C17" i="1"/>
  <c r="Q17" i="1" s="1"/>
  <c r="C10" i="1"/>
  <c r="Q10" i="1" s="1"/>
  <c r="C30" i="1"/>
  <c r="Q30" i="1" s="1"/>
  <c r="L8" i="1"/>
  <c r="G8" i="1"/>
  <c r="E8" i="1"/>
  <c r="C26" i="1"/>
  <c r="Q26" i="1" s="1"/>
  <c r="E328" i="4"/>
  <c r="E331" i="4"/>
  <c r="E336" i="4"/>
  <c r="R32" i="9"/>
  <c r="Q40" i="1"/>
  <c r="E587" i="4"/>
  <c r="R25" i="9"/>
  <c r="Q22" i="1"/>
  <c r="E652" i="4"/>
  <c r="E671" i="4"/>
  <c r="A142" i="1"/>
  <c r="E522" i="4"/>
  <c r="Q38" i="1"/>
  <c r="Q370" i="5"/>
  <c r="AI370" i="5"/>
  <c r="H636" i="5"/>
  <c r="Q636" i="5"/>
  <c r="W636" i="5"/>
  <c r="E482" i="4"/>
  <c r="A131" i="1"/>
  <c r="R15" i="9"/>
  <c r="AC690" i="5"/>
  <c r="AC155" i="5"/>
  <c r="E315" i="5"/>
  <c r="AI315" i="5"/>
  <c r="F417" i="3"/>
  <c r="K417" i="3" s="1"/>
  <c r="L417" i="3" s="1"/>
  <c r="Q315" i="5"/>
  <c r="AF155" i="5"/>
  <c r="N155" i="5"/>
  <c r="AF315" i="5"/>
  <c r="C313" i="5"/>
  <c r="H315" i="5"/>
  <c r="R12" i="9"/>
  <c r="K315" i="5"/>
  <c r="K155" i="5"/>
  <c r="Q24" i="1"/>
  <c r="A133" i="1"/>
  <c r="Z155" i="5"/>
  <c r="E783" i="4"/>
  <c r="E787" i="4"/>
  <c r="E455" i="4"/>
  <c r="E459" i="4"/>
  <c r="E777" i="4"/>
  <c r="K370" i="5"/>
  <c r="E351" i="4"/>
  <c r="E343" i="4"/>
  <c r="E333" i="4"/>
  <c r="E347" i="4"/>
  <c r="E352" i="4"/>
  <c r="E355" i="4"/>
  <c r="E324" i="4"/>
  <c r="I166" i="3"/>
  <c r="E334" i="4"/>
  <c r="E326" i="4"/>
  <c r="E353" i="4"/>
  <c r="E346" i="4"/>
  <c r="E327" i="4"/>
  <c r="E344" i="4"/>
  <c r="E335" i="4"/>
  <c r="I171" i="3"/>
  <c r="I184" i="3"/>
  <c r="E349" i="4"/>
  <c r="E329" i="4"/>
  <c r="E350" i="4"/>
  <c r="E354" i="4"/>
  <c r="R9" i="9"/>
  <c r="E341" i="4"/>
  <c r="E339" i="4"/>
  <c r="E462" i="4"/>
  <c r="E475" i="4"/>
  <c r="A446" i="1"/>
  <c r="E454" i="4"/>
  <c r="E465" i="4"/>
  <c r="E590" i="4"/>
  <c r="E452" i="4"/>
  <c r="E608" i="4"/>
  <c r="E578" i="4"/>
  <c r="E602" i="4"/>
  <c r="E479" i="4"/>
  <c r="E468" i="4"/>
  <c r="E476" i="4"/>
  <c r="E478" i="4"/>
  <c r="A503" i="1"/>
  <c r="A272" i="1"/>
  <c r="R14" i="9"/>
  <c r="F492" i="3"/>
  <c r="K492" i="3" s="1"/>
  <c r="L492" i="3" s="1"/>
  <c r="E332" i="4"/>
  <c r="AC315" i="5"/>
  <c r="AC370" i="5"/>
  <c r="T370" i="5"/>
  <c r="A90" i="1"/>
  <c r="Q18" i="1"/>
  <c r="Q31" i="1"/>
  <c r="I555" i="3"/>
  <c r="A192" i="1"/>
  <c r="A195" i="1"/>
  <c r="I457" i="3"/>
  <c r="I438" i="3"/>
  <c r="R16" i="9"/>
  <c r="A190" i="1"/>
  <c r="A218" i="1"/>
  <c r="I446" i="3"/>
  <c r="I527" i="3"/>
  <c r="I531" i="3"/>
  <c r="I534" i="3"/>
  <c r="I557" i="3"/>
  <c r="I536" i="3"/>
  <c r="I553" i="3"/>
  <c r="A217" i="1"/>
  <c r="I533" i="3"/>
  <c r="A215" i="1"/>
  <c r="Q12" i="1"/>
  <c r="I554" i="3"/>
  <c r="I529" i="3"/>
  <c r="A207" i="1"/>
  <c r="I532" i="3"/>
  <c r="I539" i="3"/>
  <c r="I547" i="3"/>
  <c r="A219" i="1"/>
  <c r="A695" i="1"/>
  <c r="I455" i="3"/>
  <c r="I543" i="3"/>
  <c r="A209" i="1"/>
  <c r="I552" i="3"/>
  <c r="K8" i="1"/>
  <c r="A208" i="1"/>
  <c r="E101" i="4"/>
  <c r="E778" i="4"/>
  <c r="A500" i="1"/>
  <c r="A456" i="1"/>
  <c r="A442" i="1"/>
  <c r="I576" i="3"/>
  <c r="E772" i="4"/>
  <c r="A495" i="1"/>
  <c r="R23" i="9"/>
  <c r="A150" i="1"/>
  <c r="I512" i="3"/>
  <c r="R28" i="9"/>
  <c r="N422" i="5"/>
  <c r="I489" i="3"/>
  <c r="T315" i="5"/>
  <c r="W315" i="5"/>
  <c r="Z422" i="5"/>
  <c r="A508" i="1"/>
  <c r="F257" i="3"/>
  <c r="K257" i="3" s="1"/>
  <c r="L257" i="3" s="1"/>
  <c r="A754" i="1"/>
  <c r="A502" i="1"/>
  <c r="E98" i="4"/>
  <c r="E88" i="4"/>
  <c r="A95" i="1"/>
  <c r="E793" i="4"/>
  <c r="F322" i="3"/>
  <c r="K322" i="3" s="1"/>
  <c r="L322" i="3" s="1"/>
  <c r="E73" i="4"/>
  <c r="E794" i="4"/>
  <c r="A758" i="1"/>
  <c r="E789" i="4"/>
  <c r="E417" i="4"/>
  <c r="E792" i="4"/>
  <c r="E773" i="4"/>
  <c r="F214" i="3"/>
  <c r="K214" i="3" s="1"/>
  <c r="L214" i="3" s="1"/>
  <c r="E152" i="4"/>
  <c r="I501" i="3"/>
  <c r="I491" i="3"/>
  <c r="E604" i="4"/>
  <c r="A254" i="1"/>
  <c r="A203" i="1"/>
  <c r="A198" i="1"/>
  <c r="I597" i="3"/>
  <c r="I599" i="3"/>
  <c r="I507" i="3"/>
  <c r="I511" i="3"/>
  <c r="E592" i="4"/>
  <c r="I109" i="3"/>
  <c r="A447" i="1"/>
  <c r="A436" i="1"/>
  <c r="E594" i="4"/>
  <c r="I447" i="3"/>
  <c r="E597" i="4"/>
  <c r="E460" i="4"/>
  <c r="E461" i="4"/>
  <c r="Q39" i="1"/>
  <c r="A194" i="1"/>
  <c r="E599" i="4"/>
  <c r="A327" i="1"/>
  <c r="A75" i="1"/>
  <c r="E595" i="4"/>
  <c r="I487" i="3"/>
  <c r="I484" i="3"/>
  <c r="Q13" i="1"/>
  <c r="E600" i="4"/>
  <c r="R20" i="9"/>
  <c r="I509" i="3"/>
  <c r="E580" i="4"/>
  <c r="E582" i="4"/>
  <c r="E579" i="4"/>
  <c r="A324" i="1"/>
  <c r="A92" i="1"/>
  <c r="I494" i="3"/>
  <c r="I510" i="3"/>
  <c r="I503" i="3"/>
  <c r="E588" i="4"/>
  <c r="I499" i="3"/>
  <c r="F505" i="3"/>
  <c r="K505" i="3" s="1"/>
  <c r="L505" i="3" s="1"/>
  <c r="F311" i="3"/>
  <c r="K311" i="3" s="1"/>
  <c r="L311" i="3" s="1"/>
  <c r="A321" i="1"/>
  <c r="I584" i="3"/>
  <c r="I209" i="3"/>
  <c r="I228" i="3"/>
  <c r="F344" i="3"/>
  <c r="K344" i="3" s="1"/>
  <c r="L344" i="3" s="1"/>
  <c r="I593" i="3"/>
  <c r="I604" i="3"/>
  <c r="I590" i="3"/>
  <c r="I595" i="3"/>
  <c r="I592" i="3"/>
  <c r="I583" i="3"/>
  <c r="E648" i="4"/>
  <c r="E642" i="4"/>
  <c r="E345" i="4"/>
  <c r="I586" i="3"/>
  <c r="E340" i="4"/>
  <c r="I589" i="3"/>
  <c r="E704" i="4"/>
  <c r="I110" i="3"/>
  <c r="I600" i="3"/>
  <c r="I596" i="3"/>
  <c r="I580" i="3"/>
  <c r="A258" i="1"/>
  <c r="I603" i="3"/>
  <c r="E342" i="4"/>
  <c r="E325" i="4"/>
  <c r="I598" i="3"/>
  <c r="I581" i="3"/>
  <c r="E407" i="4"/>
  <c r="I123" i="3"/>
  <c r="I133" i="3"/>
  <c r="M28" i="8"/>
  <c r="A331" i="1"/>
  <c r="E412" i="4"/>
  <c r="I587" i="3"/>
  <c r="I459" i="3"/>
  <c r="I574" i="3"/>
  <c r="E75" i="4"/>
  <c r="E791" i="4"/>
  <c r="E71" i="4"/>
  <c r="E585" i="4"/>
  <c r="E593" i="4"/>
  <c r="I577" i="3"/>
  <c r="A255" i="1"/>
  <c r="E337" i="4"/>
  <c r="E644" i="4"/>
  <c r="E649" i="4"/>
  <c r="I588" i="3"/>
  <c r="I137" i="3"/>
  <c r="A708" i="1"/>
  <c r="W528" i="5"/>
  <c r="I132" i="3"/>
  <c r="I582" i="3"/>
  <c r="A681" i="1"/>
  <c r="I602" i="3"/>
  <c r="I594" i="3"/>
  <c r="I578" i="3"/>
  <c r="I601" i="3"/>
  <c r="I573" i="3"/>
  <c r="E398" i="4"/>
  <c r="I575" i="3"/>
  <c r="E770" i="4"/>
  <c r="I591" i="3"/>
  <c r="I579" i="3"/>
  <c r="A156" i="1"/>
  <c r="E707" i="4"/>
  <c r="A141" i="1"/>
  <c r="E540" i="4"/>
  <c r="A137" i="1"/>
  <c r="R21" i="9"/>
  <c r="E591" i="4"/>
  <c r="E576" i="4"/>
  <c r="F576" i="4" s="1"/>
  <c r="E525" i="4"/>
  <c r="Q20" i="1"/>
  <c r="E596" i="4"/>
  <c r="I390" i="3"/>
  <c r="I409" i="3"/>
  <c r="I395" i="3"/>
  <c r="F250" i="3"/>
  <c r="K250" i="3" s="1"/>
  <c r="L250" i="3" s="1"/>
  <c r="I391" i="3"/>
  <c r="I392" i="3"/>
  <c r="F169" i="3"/>
  <c r="K169" i="3" s="1"/>
  <c r="L169" i="3" s="1"/>
  <c r="F418" i="3"/>
  <c r="K418" i="3" s="1"/>
  <c r="L418" i="3" s="1"/>
  <c r="F458" i="3"/>
  <c r="K458" i="3" s="1"/>
  <c r="L458" i="3" s="1"/>
  <c r="F112" i="3"/>
  <c r="K112" i="3" s="1"/>
  <c r="L112" i="3" s="1"/>
  <c r="I173" i="3"/>
  <c r="F309" i="3"/>
  <c r="K309" i="3" s="1"/>
  <c r="L309" i="3" s="1"/>
  <c r="I508" i="3"/>
  <c r="I185" i="3"/>
  <c r="I403" i="3"/>
  <c r="I400" i="3"/>
  <c r="F554" i="3"/>
  <c r="K554" i="3" s="1"/>
  <c r="L554" i="3" s="1"/>
  <c r="I180" i="3"/>
  <c r="I155" i="3"/>
  <c r="I230" i="3"/>
  <c r="I408" i="3"/>
  <c r="I406" i="3"/>
  <c r="I203" i="3"/>
  <c r="I278" i="3"/>
  <c r="I182" i="3"/>
  <c r="I398" i="3"/>
  <c r="I396" i="3"/>
  <c r="I399" i="3"/>
  <c r="I222" i="3"/>
  <c r="F555" i="3"/>
  <c r="K555" i="3" s="1"/>
  <c r="L555" i="3" s="1"/>
  <c r="I412" i="3"/>
  <c r="I407" i="3"/>
  <c r="I181" i="3"/>
  <c r="I411" i="3"/>
  <c r="I206" i="3"/>
  <c r="I405" i="3"/>
  <c r="F398" i="3"/>
  <c r="K398" i="3" s="1"/>
  <c r="L398" i="3" s="1"/>
  <c r="I402" i="3"/>
  <c r="I215" i="3"/>
  <c r="I414" i="3"/>
  <c r="F488" i="3"/>
  <c r="K488" i="3" s="1"/>
  <c r="L488" i="3" s="1"/>
  <c r="F399" i="3"/>
  <c r="K399" i="3" s="1"/>
  <c r="L399" i="3" s="1"/>
  <c r="I416" i="3"/>
  <c r="F158" i="3"/>
  <c r="K158" i="3" s="1"/>
  <c r="L158" i="3" s="1"/>
  <c r="I413" i="3"/>
  <c r="F551" i="3"/>
  <c r="K551" i="3" s="1"/>
  <c r="L551" i="3" s="1"/>
  <c r="I452" i="3"/>
  <c r="I231" i="3"/>
  <c r="I463" i="3"/>
  <c r="I200" i="3"/>
  <c r="I217" i="3"/>
  <c r="I221" i="3"/>
  <c r="F502" i="3"/>
  <c r="K502" i="3" s="1"/>
  <c r="L502" i="3" s="1"/>
  <c r="F585" i="3"/>
  <c r="K585" i="3" s="1"/>
  <c r="L585" i="3" s="1"/>
  <c r="I229" i="3"/>
  <c r="I208" i="3"/>
  <c r="I270" i="3"/>
  <c r="I264" i="3"/>
  <c r="I213" i="3"/>
  <c r="I441" i="3"/>
  <c r="I440" i="3"/>
  <c r="I449" i="3"/>
  <c r="I465" i="3"/>
  <c r="F542" i="3"/>
  <c r="K542" i="3" s="1"/>
  <c r="L542" i="3" s="1"/>
  <c r="F391" i="3"/>
  <c r="K391" i="3" s="1"/>
  <c r="L391" i="3" s="1"/>
  <c r="I495" i="3"/>
  <c r="I490" i="3"/>
  <c r="I224" i="3"/>
  <c r="I211" i="3"/>
  <c r="I341" i="3"/>
  <c r="I352" i="3"/>
  <c r="I361" i="3"/>
  <c r="I220" i="3"/>
  <c r="F249" i="3"/>
  <c r="K249" i="3" s="1"/>
  <c r="L249" i="3" s="1"/>
  <c r="F170" i="3"/>
  <c r="I205" i="3"/>
  <c r="I456" i="3"/>
  <c r="I454" i="3"/>
  <c r="I227" i="3"/>
  <c r="I226" i="3"/>
  <c r="I247" i="3"/>
  <c r="I216" i="3"/>
  <c r="I207" i="3"/>
  <c r="I443" i="3"/>
  <c r="I436" i="3"/>
  <c r="I202" i="3"/>
  <c r="I497" i="3"/>
  <c r="I506" i="3"/>
  <c r="I496" i="3"/>
  <c r="F120" i="3"/>
  <c r="K120" i="3" s="1"/>
  <c r="L120" i="3" s="1"/>
  <c r="F580" i="3"/>
  <c r="K580" i="3" s="1"/>
  <c r="L580" i="3" s="1"/>
  <c r="F533" i="3"/>
  <c r="K533" i="3" s="1"/>
  <c r="L533" i="3" s="1"/>
  <c r="F173" i="3"/>
  <c r="K173" i="3" s="1"/>
  <c r="L173" i="3" s="1"/>
  <c r="I225" i="3"/>
  <c r="F508" i="3"/>
  <c r="K508" i="3" s="1"/>
  <c r="L508" i="3" s="1"/>
  <c r="I218" i="3"/>
  <c r="F350" i="3"/>
  <c r="K350" i="3" s="1"/>
  <c r="L350" i="3" s="1"/>
  <c r="F412" i="3"/>
  <c r="K412" i="3" s="1"/>
  <c r="L412" i="3" s="1"/>
  <c r="F369" i="3"/>
  <c r="F248" i="3"/>
  <c r="K248" i="3" s="1"/>
  <c r="L248" i="3" s="1"/>
  <c r="I201" i="3"/>
  <c r="F451" i="3"/>
  <c r="K451" i="3" s="1"/>
  <c r="L451" i="3" s="1"/>
  <c r="F229" i="3"/>
  <c r="K229" i="3" s="1"/>
  <c r="L229" i="3" s="1"/>
  <c r="O556" i="1"/>
  <c r="F269" i="3"/>
  <c r="K269" i="3" s="1"/>
  <c r="L269" i="3" s="1"/>
  <c r="F182" i="3"/>
  <c r="K182" i="3" s="1"/>
  <c r="L182" i="3" s="1"/>
  <c r="F316" i="3"/>
  <c r="K316" i="3" s="1"/>
  <c r="L316" i="3" s="1"/>
  <c r="F506" i="3"/>
  <c r="K506" i="3" s="1"/>
  <c r="L506" i="3" s="1"/>
  <c r="F601" i="3"/>
  <c r="K601" i="3" s="1"/>
  <c r="L601" i="3" s="1"/>
  <c r="F503" i="3"/>
  <c r="K503" i="3" s="1"/>
  <c r="L503" i="3" s="1"/>
  <c r="I442" i="3"/>
  <c r="F218" i="3"/>
  <c r="K218" i="3" s="1"/>
  <c r="L218" i="3" s="1"/>
  <c r="I365" i="3"/>
  <c r="I537" i="3"/>
  <c r="F530" i="3"/>
  <c r="K530" i="3" s="1"/>
  <c r="L530" i="3" s="1"/>
  <c r="F465" i="3"/>
  <c r="K465" i="3" s="1"/>
  <c r="L465" i="3" s="1"/>
  <c r="F128" i="3"/>
  <c r="K128" i="3" s="1"/>
  <c r="L128" i="3" s="1"/>
  <c r="F127" i="3"/>
  <c r="K127" i="3" s="1"/>
  <c r="L127" i="3" s="1"/>
  <c r="I366" i="3"/>
  <c r="F368" i="3"/>
  <c r="K368" i="3" s="1"/>
  <c r="L368" i="3" s="1"/>
  <c r="F548" i="3"/>
  <c r="K548" i="3" s="1"/>
  <c r="L548" i="3" s="1"/>
  <c r="F544" i="3"/>
  <c r="K544" i="3" s="1"/>
  <c r="L544" i="3" s="1"/>
  <c r="A451" i="1"/>
  <c r="I530" i="3"/>
  <c r="F511" i="3"/>
  <c r="K511" i="3" s="1"/>
  <c r="L511" i="3" s="1"/>
  <c r="A763" i="1"/>
  <c r="A400" i="1"/>
  <c r="A760" i="1"/>
  <c r="F485" i="3"/>
  <c r="K485" i="3" s="1"/>
  <c r="L485" i="3" s="1"/>
  <c r="A741" i="1"/>
  <c r="F264" i="3"/>
  <c r="K264" i="3" s="1"/>
  <c r="L264" i="3" s="1"/>
  <c r="A340" i="1"/>
  <c r="R10" i="9"/>
  <c r="E528" i="4"/>
  <c r="F455" i="3"/>
  <c r="K455" i="3" s="1"/>
  <c r="L455" i="3" s="1"/>
  <c r="A499" i="1"/>
  <c r="A441" i="1"/>
  <c r="A761" i="1"/>
  <c r="R36" i="9"/>
  <c r="I119" i="3"/>
  <c r="A377" i="1"/>
  <c r="F538" i="3"/>
  <c r="K538" i="3" s="1"/>
  <c r="L538" i="3" s="1"/>
  <c r="F109" i="3"/>
  <c r="K109" i="3" s="1"/>
  <c r="L109" i="3" s="1"/>
  <c r="A464" i="1"/>
  <c r="A523" i="1"/>
  <c r="A454" i="1"/>
  <c r="A516" i="1"/>
  <c r="F510" i="3"/>
  <c r="K510" i="3" s="1"/>
  <c r="L510" i="3" s="1"/>
  <c r="F575" i="3"/>
  <c r="K575" i="3" s="1"/>
  <c r="L575" i="3" s="1"/>
  <c r="E81" i="4"/>
  <c r="E532" i="4"/>
  <c r="I439" i="3"/>
  <c r="F389" i="3"/>
  <c r="K389" i="3" s="1"/>
  <c r="L389" i="3" s="1"/>
  <c r="E84" i="4"/>
  <c r="F600" i="3"/>
  <c r="K600" i="3" s="1"/>
  <c r="L600" i="3" s="1"/>
  <c r="I461" i="3"/>
  <c r="F295" i="3"/>
  <c r="K295" i="3" s="1"/>
  <c r="L295" i="3" s="1"/>
  <c r="E463" i="4"/>
  <c r="F552" i="3"/>
  <c r="K552" i="3" s="1"/>
  <c r="L552" i="3" s="1"/>
  <c r="R31" i="9"/>
  <c r="F496" i="3"/>
  <c r="K496" i="3" s="1"/>
  <c r="L496" i="3" s="1"/>
  <c r="E469" i="4"/>
  <c r="I154" i="3"/>
  <c r="I482" i="3"/>
  <c r="I488" i="3"/>
  <c r="F534" i="3"/>
  <c r="K534" i="3" s="1"/>
  <c r="L534" i="3" s="1"/>
  <c r="F124" i="3"/>
  <c r="K124" i="3" s="1"/>
  <c r="L124" i="3" s="1"/>
  <c r="A269" i="1"/>
  <c r="F413" i="3"/>
  <c r="K413" i="3" s="1"/>
  <c r="L413" i="3" s="1"/>
  <c r="T636" i="5"/>
  <c r="A265" i="1"/>
  <c r="F203" i="3"/>
  <c r="K203" i="3" s="1"/>
  <c r="L203" i="3" s="1"/>
  <c r="O639" i="1"/>
  <c r="E656" i="4"/>
  <c r="F401" i="3"/>
  <c r="K401" i="3" s="1"/>
  <c r="L401" i="3" s="1"/>
  <c r="E665" i="4"/>
  <c r="E667" i="4"/>
  <c r="F481" i="3"/>
  <c r="K481" i="3" s="1"/>
  <c r="L481" i="3" s="1"/>
  <c r="F484" i="3"/>
  <c r="K484" i="3" s="1"/>
  <c r="L484" i="3" s="1"/>
  <c r="A135" i="1"/>
  <c r="C634" i="5"/>
  <c r="I556" i="3"/>
  <c r="F323" i="3"/>
  <c r="K323" i="3" s="1"/>
  <c r="L323" i="3" s="1"/>
  <c r="F123" i="3"/>
  <c r="E286" i="4"/>
  <c r="E263" i="4"/>
  <c r="F347" i="3"/>
  <c r="K347" i="3" s="1"/>
  <c r="L347" i="3" s="1"/>
  <c r="F441" i="3"/>
  <c r="K441" i="3" s="1"/>
  <c r="L441" i="3" s="1"/>
  <c r="F594" i="3"/>
  <c r="K594" i="3" s="1"/>
  <c r="L594" i="3" s="1"/>
  <c r="F294" i="3"/>
  <c r="K294" i="3" s="1"/>
  <c r="L294" i="3" s="1"/>
  <c r="F411" i="3"/>
  <c r="K411" i="3" s="1"/>
  <c r="L411" i="3" s="1"/>
  <c r="F584" i="3"/>
  <c r="K584" i="3" s="1"/>
  <c r="L584" i="3" s="1"/>
  <c r="A452" i="1"/>
  <c r="I130" i="3"/>
  <c r="F459" i="3"/>
  <c r="K459" i="3" s="1"/>
  <c r="L459" i="3" s="1"/>
  <c r="F439" i="3"/>
  <c r="K439" i="3" s="1"/>
  <c r="L439" i="3" s="1"/>
  <c r="F495" i="3"/>
  <c r="K495" i="3" s="1"/>
  <c r="L495" i="3" s="1"/>
  <c r="F574" i="3"/>
  <c r="K574" i="3" s="1"/>
  <c r="L574" i="3" s="1"/>
  <c r="I466" i="3"/>
  <c r="I435" i="3"/>
  <c r="F367" i="3"/>
  <c r="K367" i="3" s="1"/>
  <c r="L367" i="3" s="1"/>
  <c r="F224" i="3"/>
  <c r="K224" i="3" s="1"/>
  <c r="L224" i="3" s="1"/>
  <c r="F354" i="3"/>
  <c r="K354" i="3" s="1"/>
  <c r="L354" i="3" s="1"/>
  <c r="F131" i="3"/>
  <c r="K131" i="3" s="1"/>
  <c r="L131" i="3" s="1"/>
  <c r="E768" i="4"/>
  <c r="F483" i="3"/>
  <c r="K483" i="3" s="1"/>
  <c r="L483" i="3" s="1"/>
  <c r="F222" i="3"/>
  <c r="K222" i="3" s="1"/>
  <c r="L222" i="3" s="1"/>
  <c r="F125" i="3"/>
  <c r="K125" i="3" s="1"/>
  <c r="L125" i="3" s="1"/>
  <c r="E668" i="4"/>
  <c r="F204" i="3"/>
  <c r="K204" i="3" s="1"/>
  <c r="L204" i="3" s="1"/>
  <c r="E639" i="4"/>
  <c r="F639" i="4" s="1"/>
  <c r="F274" i="3"/>
  <c r="K274" i="3" s="1"/>
  <c r="L274" i="3" s="1"/>
  <c r="F556" i="3"/>
  <c r="K556" i="3" s="1"/>
  <c r="L556" i="3" s="1"/>
  <c r="F270" i="3"/>
  <c r="K270" i="3" s="1"/>
  <c r="L270" i="3" s="1"/>
  <c r="F110" i="3"/>
  <c r="K110" i="3" s="1"/>
  <c r="L110" i="3" s="1"/>
  <c r="F395" i="3"/>
  <c r="K395" i="3" s="1"/>
  <c r="L395" i="3" s="1"/>
  <c r="F132" i="3"/>
  <c r="K132" i="3" s="1"/>
  <c r="L132" i="3" s="1"/>
  <c r="E732" i="4"/>
  <c r="F276" i="3"/>
  <c r="K276" i="3" s="1"/>
  <c r="L276" i="3" s="1"/>
  <c r="F546" i="3"/>
  <c r="K546" i="3" s="1"/>
  <c r="L546" i="3" s="1"/>
  <c r="F587" i="3"/>
  <c r="K587" i="3" s="1"/>
  <c r="L587" i="3" s="1"/>
  <c r="F494" i="3"/>
  <c r="F528" i="3"/>
  <c r="K528" i="3" s="1"/>
  <c r="L528" i="3" s="1"/>
  <c r="F463" i="3"/>
  <c r="K463" i="3" s="1"/>
  <c r="L463" i="3" s="1"/>
  <c r="F364" i="3"/>
  <c r="K364" i="3" s="1"/>
  <c r="L364" i="3" s="1"/>
  <c r="F409" i="3"/>
  <c r="K409" i="3" s="1"/>
  <c r="L409" i="3" s="1"/>
  <c r="F529" i="3"/>
  <c r="K529" i="3" s="1"/>
  <c r="L529" i="3" s="1"/>
  <c r="F527" i="3"/>
  <c r="K527" i="3" s="1"/>
  <c r="L527" i="3" s="1"/>
  <c r="F596" i="3"/>
  <c r="K596" i="3" s="1"/>
  <c r="L596" i="3" s="1"/>
  <c r="F461" i="3"/>
  <c r="K461" i="3" s="1"/>
  <c r="L461" i="3" s="1"/>
  <c r="F230" i="3"/>
  <c r="K230" i="3" s="1"/>
  <c r="L230" i="3" s="1"/>
  <c r="F135" i="3"/>
  <c r="K135" i="3" s="1"/>
  <c r="L135" i="3" s="1"/>
  <c r="F275" i="3"/>
  <c r="K275" i="3" s="1"/>
  <c r="L275" i="3" s="1"/>
  <c r="F215" i="3"/>
  <c r="K215" i="3" s="1"/>
  <c r="L215" i="3" s="1"/>
  <c r="F349" i="3"/>
  <c r="K349" i="3" s="1"/>
  <c r="L349" i="3" s="1"/>
  <c r="F442" i="3"/>
  <c r="K442" i="3" s="1"/>
  <c r="L442" i="3" s="1"/>
  <c r="F360" i="3"/>
  <c r="K360" i="3" s="1"/>
  <c r="L360" i="3" s="1"/>
  <c r="I453" i="3"/>
  <c r="F305" i="3"/>
  <c r="K305" i="3" s="1"/>
  <c r="L305" i="3" s="1"/>
  <c r="F499" i="3"/>
  <c r="K499" i="3" s="1"/>
  <c r="L499" i="3" s="1"/>
  <c r="F306" i="3"/>
  <c r="K306" i="3" s="1"/>
  <c r="L306" i="3" s="1"/>
  <c r="F315" i="3"/>
  <c r="K315" i="3" s="1"/>
  <c r="L315" i="3" s="1"/>
  <c r="F591" i="3"/>
  <c r="F416" i="3"/>
  <c r="K416" i="3" s="1"/>
  <c r="L416" i="3" s="1"/>
  <c r="F448" i="3"/>
  <c r="K448" i="3" s="1"/>
  <c r="L448" i="3" s="1"/>
  <c r="I460" i="3"/>
  <c r="F161" i="3"/>
  <c r="K161" i="3" s="1"/>
  <c r="L161" i="3" s="1"/>
  <c r="F301" i="3"/>
  <c r="K301" i="3" s="1"/>
  <c r="L301" i="3" s="1"/>
  <c r="F157" i="3"/>
  <c r="K157" i="3" s="1"/>
  <c r="L157" i="3" s="1"/>
  <c r="F356" i="3"/>
  <c r="K356" i="3" s="1"/>
  <c r="L356" i="3" s="1"/>
  <c r="F539" i="3"/>
  <c r="K539" i="3" s="1"/>
  <c r="L539" i="3" s="1"/>
  <c r="I502" i="3"/>
  <c r="F351" i="3"/>
  <c r="K351" i="3" s="1"/>
  <c r="L351" i="3" s="1"/>
  <c r="F498" i="3"/>
  <c r="K498" i="3" s="1"/>
  <c r="L498" i="3" s="1"/>
  <c r="A507" i="1"/>
  <c r="F228" i="3"/>
  <c r="K228" i="3" s="1"/>
  <c r="L228" i="3" s="1"/>
  <c r="F134" i="3"/>
  <c r="K134" i="3" s="1"/>
  <c r="L134" i="3" s="1"/>
  <c r="F296" i="3"/>
  <c r="K296" i="3" s="1"/>
  <c r="L296" i="3" s="1"/>
  <c r="F212" i="3"/>
  <c r="K212" i="3" s="1"/>
  <c r="L212" i="3" s="1"/>
  <c r="F589" i="3"/>
  <c r="K589" i="3" s="1"/>
  <c r="L589" i="3" s="1"/>
  <c r="F208" i="3"/>
  <c r="K208" i="3" s="1"/>
  <c r="L208" i="3" s="1"/>
  <c r="F512" i="3"/>
  <c r="K512" i="3" s="1"/>
  <c r="L512" i="3" s="1"/>
  <c r="F576" i="3"/>
  <c r="K576" i="3" s="1"/>
  <c r="L576" i="3" s="1"/>
  <c r="F454" i="3"/>
  <c r="K454" i="3" s="1"/>
  <c r="L454" i="3" s="1"/>
  <c r="F550" i="3"/>
  <c r="K550" i="3" s="1"/>
  <c r="L550" i="3" s="1"/>
  <c r="R30" i="9"/>
  <c r="F261" i="3"/>
  <c r="K261" i="3" s="1"/>
  <c r="L261" i="3" s="1"/>
  <c r="F130" i="3"/>
  <c r="F254" i="3"/>
  <c r="K254" i="3" s="1"/>
  <c r="L254" i="3" s="1"/>
  <c r="R34" i="9"/>
  <c r="F490" i="3"/>
  <c r="K490" i="3" s="1"/>
  <c r="L490" i="3" s="1"/>
  <c r="F271" i="3"/>
  <c r="K271" i="3" s="1"/>
  <c r="L271" i="3" s="1"/>
  <c r="F277" i="3"/>
  <c r="K277" i="3" s="1"/>
  <c r="L277" i="3" s="1"/>
  <c r="F358" i="3"/>
  <c r="K358" i="3" s="1"/>
  <c r="L358" i="3" s="1"/>
  <c r="E775" i="4"/>
  <c r="F345" i="3"/>
  <c r="K345" i="3" s="1"/>
  <c r="L345" i="3" s="1"/>
  <c r="F460" i="3"/>
  <c r="K460" i="3" s="1"/>
  <c r="L460" i="3" s="1"/>
  <c r="I458" i="3"/>
  <c r="F579" i="3"/>
  <c r="K579" i="3" s="1"/>
  <c r="L579" i="3" s="1"/>
  <c r="F355" i="3"/>
  <c r="K355" i="3" s="1"/>
  <c r="L355" i="3" s="1"/>
  <c r="E607" i="4"/>
  <c r="F253" i="3"/>
  <c r="K253" i="3" s="1"/>
  <c r="L253" i="3" s="1"/>
  <c r="F138" i="3"/>
  <c r="K138" i="3" s="1"/>
  <c r="L138" i="3" s="1"/>
  <c r="F450" i="3"/>
  <c r="K450" i="3" s="1"/>
  <c r="L450" i="3" s="1"/>
  <c r="F393" i="3"/>
  <c r="K393" i="3" s="1"/>
  <c r="L393" i="3" s="1"/>
  <c r="F500" i="3"/>
  <c r="K500" i="3" s="1"/>
  <c r="L500" i="3" s="1"/>
  <c r="E714" i="4"/>
  <c r="E709" i="4"/>
  <c r="I448" i="3"/>
  <c r="F545" i="3"/>
  <c r="K545" i="3" s="1"/>
  <c r="L545" i="3" s="1"/>
  <c r="E158" i="4"/>
  <c r="F278" i="3"/>
  <c r="K278" i="3" s="1"/>
  <c r="L278" i="3" s="1"/>
  <c r="F597" i="3"/>
  <c r="K597" i="3" s="1"/>
  <c r="L597" i="3" s="1"/>
  <c r="F363" i="3"/>
  <c r="K363" i="3" s="1"/>
  <c r="L363" i="3" s="1"/>
  <c r="C26" i="8"/>
  <c r="F319" i="3"/>
  <c r="K319" i="3" s="1"/>
  <c r="L319" i="3" s="1"/>
  <c r="E703" i="4"/>
  <c r="F703" i="4" s="1"/>
  <c r="O554" i="1"/>
  <c r="F176" i="3"/>
  <c r="K176" i="3" s="1"/>
  <c r="L176" i="3" s="1"/>
  <c r="F185" i="3"/>
  <c r="K185" i="3" s="1"/>
  <c r="L185" i="3" s="1"/>
  <c r="I250" i="3"/>
  <c r="F491" i="3"/>
  <c r="K491" i="3" s="1"/>
  <c r="L491" i="3" s="1"/>
  <c r="F464" i="3"/>
  <c r="K464" i="3" s="1"/>
  <c r="L464" i="3" s="1"/>
  <c r="E542" i="4"/>
  <c r="F402" i="3"/>
  <c r="K402" i="3" s="1"/>
  <c r="L402" i="3" s="1"/>
  <c r="A455" i="1"/>
  <c r="F408" i="3"/>
  <c r="K408" i="3" s="1"/>
  <c r="L408" i="3" s="1"/>
  <c r="F396" i="3"/>
  <c r="K396" i="3" s="1"/>
  <c r="L396" i="3" s="1"/>
  <c r="F154" i="3"/>
  <c r="K154" i="3" s="1"/>
  <c r="L154" i="3" s="1"/>
  <c r="F532" i="3"/>
  <c r="K532" i="3" s="1"/>
  <c r="L532" i="3" s="1"/>
  <c r="F406" i="3"/>
  <c r="K406" i="3" s="1"/>
  <c r="L406" i="3" s="1"/>
  <c r="F317" i="3"/>
  <c r="K317" i="3" s="1"/>
  <c r="L317" i="3" s="1"/>
  <c r="F590" i="3"/>
  <c r="K590" i="3" s="1"/>
  <c r="L590" i="3" s="1"/>
  <c r="F444" i="3"/>
  <c r="K444" i="3" s="1"/>
  <c r="L444" i="3" s="1"/>
  <c r="F583" i="3"/>
  <c r="K583" i="3" s="1"/>
  <c r="L583" i="3" s="1"/>
  <c r="F493" i="3"/>
  <c r="F116" i="3"/>
  <c r="K116" i="3" s="1"/>
  <c r="L116" i="3" s="1"/>
  <c r="F179" i="3"/>
  <c r="K179" i="3" s="1"/>
  <c r="L179" i="3" s="1"/>
  <c r="F111" i="3"/>
  <c r="K111" i="3" s="1"/>
  <c r="L111" i="3" s="1"/>
  <c r="F172" i="3"/>
  <c r="K172" i="3" s="1"/>
  <c r="L172" i="3" s="1"/>
  <c r="F598" i="3"/>
  <c r="K598" i="3" s="1"/>
  <c r="L598" i="3" s="1"/>
  <c r="F227" i="3"/>
  <c r="F452" i="3"/>
  <c r="F392" i="3"/>
  <c r="E150" i="4"/>
  <c r="F320" i="3"/>
  <c r="E197" i="4"/>
  <c r="B38" i="4"/>
  <c r="C582" i="5"/>
  <c r="F133" i="3"/>
  <c r="Q475" i="5"/>
  <c r="E475" i="5"/>
  <c r="H475" i="5"/>
  <c r="W475" i="5"/>
  <c r="E157" i="4"/>
  <c r="E154" i="4"/>
  <c r="D86" i="3"/>
  <c r="D35" i="3" s="1"/>
  <c r="C86" i="3"/>
  <c r="I86" i="3"/>
  <c r="F324" i="3"/>
  <c r="F213" i="3"/>
  <c r="I68" i="3"/>
  <c r="D68" i="3"/>
  <c r="D17" i="3" s="1"/>
  <c r="C68" i="3"/>
  <c r="I306" i="3"/>
  <c r="I293" i="3"/>
  <c r="J326" i="3"/>
  <c r="D293" i="3"/>
  <c r="D326" i="3" s="1"/>
  <c r="C293" i="3"/>
  <c r="F599" i="3"/>
  <c r="F507" i="3"/>
  <c r="AI44" i="5"/>
  <c r="F205" i="3"/>
  <c r="F540" i="3"/>
  <c r="D82" i="3"/>
  <c r="D33" i="3" s="1"/>
  <c r="C82" i="3"/>
  <c r="I82" i="3"/>
  <c r="E142" i="4"/>
  <c r="E283" i="4"/>
  <c r="F298" i="3"/>
  <c r="F558" i="3"/>
  <c r="E200" i="4"/>
  <c r="F535" i="3"/>
  <c r="A753" i="1"/>
  <c r="F359" i="3"/>
  <c r="F449" i="3"/>
  <c r="I294" i="3"/>
  <c r="F216" i="3"/>
  <c r="F397" i="3"/>
  <c r="F207" i="3"/>
  <c r="F403" i="3"/>
  <c r="A325" i="1"/>
  <c r="C85" i="3"/>
  <c r="D85" i="3"/>
  <c r="D31" i="3" s="1"/>
  <c r="I85" i="3"/>
  <c r="O578" i="1"/>
  <c r="F370" i="3"/>
  <c r="E706" i="4"/>
  <c r="I252" i="3"/>
  <c r="A315" i="1"/>
  <c r="F487" i="3"/>
  <c r="F443" i="3"/>
  <c r="O582" i="1"/>
  <c r="I313" i="3"/>
  <c r="E710" i="4"/>
  <c r="F184" i="3"/>
  <c r="I261" i="3"/>
  <c r="F310" i="3"/>
  <c r="E151" i="4"/>
  <c r="F447" i="3"/>
  <c r="C9" i="1"/>
  <c r="D8" i="1"/>
  <c r="F180" i="3"/>
  <c r="A515" i="1"/>
  <c r="I121" i="3"/>
  <c r="I106" i="3"/>
  <c r="J139" i="3"/>
  <c r="N106" i="3" s="1"/>
  <c r="D106" i="3"/>
  <c r="D139" i="3" s="1"/>
  <c r="C106" i="3"/>
  <c r="E513" i="4"/>
  <c r="A338" i="1"/>
  <c r="E397" i="4"/>
  <c r="F297" i="3"/>
  <c r="B14" i="4"/>
  <c r="B12" i="4"/>
  <c r="A521" i="1"/>
  <c r="A76" i="1"/>
  <c r="E539" i="4"/>
  <c r="F509" i="3"/>
  <c r="A396" i="1"/>
  <c r="R27" i="9"/>
  <c r="I295" i="3"/>
  <c r="E265" i="4"/>
  <c r="F168" i="3"/>
  <c r="E141" i="4"/>
  <c r="E70" i="4"/>
  <c r="C87" i="3"/>
  <c r="D87" i="3"/>
  <c r="D37" i="3" s="1"/>
  <c r="I87" i="3"/>
  <c r="E520" i="4"/>
  <c r="E137" i="4"/>
  <c r="F115" i="3"/>
  <c r="A99" i="1"/>
  <c r="F318" i="3"/>
  <c r="F414" i="3"/>
  <c r="F453" i="3"/>
  <c r="I271" i="3"/>
  <c r="E724" i="4"/>
  <c r="F217" i="3"/>
  <c r="A498" i="1"/>
  <c r="A739" i="1"/>
  <c r="I262" i="3"/>
  <c r="C83" i="3"/>
  <c r="D83" i="3"/>
  <c r="D30" i="3" s="1"/>
  <c r="I83" i="3"/>
  <c r="O585" i="1"/>
  <c r="F325" i="3"/>
  <c r="A337" i="1"/>
  <c r="Q36" i="1"/>
  <c r="H528" i="5"/>
  <c r="F307" i="3"/>
  <c r="I300" i="3"/>
  <c r="I128" i="3"/>
  <c r="I131" i="3"/>
  <c r="E94" i="4"/>
  <c r="F531" i="3"/>
  <c r="O560" i="1"/>
  <c r="I309" i="3"/>
  <c r="E514" i="4"/>
  <c r="F388" i="3"/>
  <c r="O574" i="1"/>
  <c r="F341" i="3"/>
  <c r="F108" i="3"/>
  <c r="E518" i="4"/>
  <c r="K528" i="5"/>
  <c r="F122" i="3"/>
  <c r="E541" i="4"/>
  <c r="I272" i="3"/>
  <c r="I260" i="3"/>
  <c r="A762" i="1"/>
  <c r="F352" i="3"/>
  <c r="AC475" i="5"/>
  <c r="A494" i="1"/>
  <c r="I164" i="3"/>
  <c r="C92" i="3"/>
  <c r="D92" i="3"/>
  <c r="D39" i="3" s="1"/>
  <c r="I92" i="3"/>
  <c r="D77" i="3"/>
  <c r="I77" i="3"/>
  <c r="C77" i="3"/>
  <c r="E285" i="4"/>
  <c r="I303" i="3"/>
  <c r="A380" i="1"/>
  <c r="F267" i="3"/>
  <c r="F557" i="3"/>
  <c r="F183" i="3"/>
  <c r="B11" i="4"/>
  <c r="I157" i="3"/>
  <c r="I41" i="9"/>
  <c r="D62" i="3"/>
  <c r="D11" i="3" s="1"/>
  <c r="C62" i="3"/>
  <c r="I62" i="3"/>
  <c r="R35" i="9"/>
  <c r="I90" i="3"/>
  <c r="C90" i="3"/>
  <c r="D90" i="3"/>
  <c r="D38" i="3" s="1"/>
  <c r="E477" i="4"/>
  <c r="A438" i="1"/>
  <c r="F577" i="3"/>
  <c r="E406" i="4"/>
  <c r="F308" i="3"/>
  <c r="A78" i="1"/>
  <c r="E262" i="4"/>
  <c r="E211" i="4"/>
  <c r="F160" i="3"/>
  <c r="E92" i="4"/>
  <c r="A374" i="1"/>
  <c r="B22" i="4"/>
  <c r="A403" i="1"/>
  <c r="E716" i="4"/>
  <c r="B34" i="4"/>
  <c r="A83" i="1"/>
  <c r="A82" i="1"/>
  <c r="E712" i="4"/>
  <c r="E481" i="4"/>
  <c r="F595" i="3"/>
  <c r="A449" i="1"/>
  <c r="I266" i="3"/>
  <c r="F547" i="3"/>
  <c r="I69" i="3"/>
  <c r="C69" i="3"/>
  <c r="D69" i="3"/>
  <c r="D18" i="3" s="1"/>
  <c r="I321" i="3"/>
  <c r="I462" i="3"/>
  <c r="F265" i="3"/>
  <c r="E721" i="4"/>
  <c r="E390" i="4"/>
  <c r="I248" i="3"/>
  <c r="E529" i="4"/>
  <c r="B31" i="4"/>
  <c r="F342" i="3"/>
  <c r="A376" i="1"/>
  <c r="F445" i="3"/>
  <c r="E408" i="4"/>
  <c r="E156" i="4"/>
  <c r="I178" i="3"/>
  <c r="A463" i="1"/>
  <c r="O569" i="1"/>
  <c r="I437" i="3"/>
  <c r="E219" i="4"/>
  <c r="E451" i="4"/>
  <c r="I107" i="3"/>
  <c r="E284" i="4"/>
  <c r="F304" i="3"/>
  <c r="A275" i="1"/>
  <c r="A744" i="1"/>
  <c r="F415" i="3"/>
  <c r="E474" i="4"/>
  <c r="E601" i="4"/>
  <c r="A378" i="1"/>
  <c r="R33" i="9"/>
  <c r="AI155" i="5"/>
  <c r="T155" i="5"/>
  <c r="E155" i="5"/>
  <c r="H155" i="5"/>
  <c r="Q155" i="5"/>
  <c r="I257" i="3"/>
  <c r="F129" i="3"/>
  <c r="F165" i="3"/>
  <c r="A386" i="1"/>
  <c r="F126" i="3"/>
  <c r="F299" i="3"/>
  <c r="E725" i="4"/>
  <c r="E96" i="4"/>
  <c r="F256" i="3"/>
  <c r="A91" i="1"/>
  <c r="I116" i="3"/>
  <c r="I159" i="3"/>
  <c r="F366" i="3"/>
  <c r="F223" i="3"/>
  <c r="F163" i="3"/>
  <c r="E202" i="4"/>
  <c r="E466" i="4"/>
  <c r="E577" i="4"/>
  <c r="F486" i="3"/>
  <c r="F588" i="3"/>
  <c r="E717" i="4"/>
  <c r="F365" i="3"/>
  <c r="AI528" i="5"/>
  <c r="J559" i="3"/>
  <c r="D526" i="3"/>
  <c r="D559" i="3" s="1"/>
  <c r="C526" i="3"/>
  <c r="I526" i="3"/>
  <c r="E798" i="4"/>
  <c r="I167" i="3"/>
  <c r="I204" i="3"/>
  <c r="E731" i="4"/>
  <c r="F251" i="3"/>
  <c r="F394" i="3"/>
  <c r="F156" i="3"/>
  <c r="E226" i="4"/>
  <c r="E534" i="4"/>
  <c r="E583" i="4"/>
  <c r="C153" i="5"/>
  <c r="O622" i="1"/>
  <c r="E470" i="4"/>
  <c r="E786" i="4"/>
  <c r="I344" i="3"/>
  <c r="E729" i="4"/>
  <c r="E271" i="4"/>
  <c r="E80" i="4"/>
  <c r="A146" i="1"/>
  <c r="Q16" i="1"/>
  <c r="I500" i="3"/>
  <c r="C45" i="5"/>
  <c r="T46" i="5" s="1"/>
  <c r="E261" i="4"/>
  <c r="F175" i="3"/>
  <c r="F537" i="3"/>
  <c r="F314" i="3"/>
  <c r="E224" i="4"/>
  <c r="E586" i="4"/>
  <c r="E134" i="4"/>
  <c r="E228" i="4"/>
  <c r="D74" i="3"/>
  <c r="D22" i="3" s="1"/>
  <c r="C74" i="3"/>
  <c r="I74" i="3"/>
  <c r="M41" i="9"/>
  <c r="F501" i="3"/>
  <c r="F362" i="3"/>
  <c r="O562" i="1"/>
  <c r="O557" i="1"/>
  <c r="Q29" i="1"/>
  <c r="E282" i="4"/>
  <c r="I60" i="3"/>
  <c r="D60" i="3"/>
  <c r="J93" i="3"/>
  <c r="N87" i="3" s="1"/>
  <c r="C60" i="3"/>
  <c r="A736" i="1"/>
  <c r="C735" i="1"/>
  <c r="A743" i="1"/>
  <c r="A755" i="1"/>
  <c r="A768" i="1"/>
  <c r="A742" i="1"/>
  <c r="F582" i="3"/>
  <c r="H28" i="8"/>
  <c r="A311" i="1"/>
  <c r="C310" i="1"/>
  <c r="O311" i="1" s="1"/>
  <c r="A320" i="1"/>
  <c r="A329" i="1"/>
  <c r="A312" i="1"/>
  <c r="A318" i="1"/>
  <c r="A314" i="1"/>
  <c r="A341" i="1"/>
  <c r="A326" i="1"/>
  <c r="A323" i="1"/>
  <c r="A328" i="1"/>
  <c r="A336" i="1"/>
  <c r="E218" i="4"/>
  <c r="O579" i="1"/>
  <c r="F346" i="3"/>
  <c r="A685" i="1"/>
  <c r="C675" i="1"/>
  <c r="A676" i="1"/>
  <c r="A696" i="1"/>
  <c r="A699" i="1"/>
  <c r="A683" i="1"/>
  <c r="A705" i="1"/>
  <c r="A694" i="1"/>
  <c r="A693" i="1"/>
  <c r="F446" i="3"/>
  <c r="AF528" i="5"/>
  <c r="F578" i="3"/>
  <c r="I276" i="3"/>
  <c r="A398" i="1"/>
  <c r="O571" i="1"/>
  <c r="AC528" i="5"/>
  <c r="I316" i="3"/>
  <c r="F573" i="3"/>
  <c r="Q41" i="1"/>
  <c r="K130" i="3"/>
  <c r="L130" i="3" s="1"/>
  <c r="D79" i="3"/>
  <c r="D29" i="3" s="1"/>
  <c r="C79" i="3"/>
  <c r="I79" i="3"/>
  <c r="A96" i="1"/>
  <c r="C68" i="1"/>
  <c r="A69" i="1"/>
  <c r="A701" i="1"/>
  <c r="A87" i="1"/>
  <c r="A397" i="1"/>
  <c r="A751" i="1"/>
  <c r="F258" i="3"/>
  <c r="E213" i="4"/>
  <c r="E203" i="4"/>
  <c r="E139" i="4"/>
  <c r="E735" i="4"/>
  <c r="E387" i="4"/>
  <c r="A703" i="1"/>
  <c r="E162" i="4"/>
  <c r="A85" i="1"/>
  <c r="R40" i="9"/>
  <c r="E413" i="4"/>
  <c r="E713" i="4"/>
  <c r="I268" i="3"/>
  <c r="T422" i="5"/>
  <c r="W422" i="5"/>
  <c r="H422" i="5"/>
  <c r="AI422" i="5"/>
  <c r="AF422" i="5"/>
  <c r="K422" i="5"/>
  <c r="A520" i="1"/>
  <c r="O567" i="1"/>
  <c r="T528" i="5"/>
  <c r="E147" i="4"/>
  <c r="E402" i="4"/>
  <c r="E530" i="4"/>
  <c r="A517" i="1"/>
  <c r="A73" i="1"/>
  <c r="E77" i="4"/>
  <c r="O555" i="1"/>
  <c r="A392" i="1"/>
  <c r="A317" i="1"/>
  <c r="A71" i="1"/>
  <c r="R19" i="9"/>
  <c r="A384" i="1"/>
  <c r="A525" i="1"/>
  <c r="F221" i="3"/>
  <c r="E415" i="4"/>
  <c r="O570" i="1"/>
  <c r="E272" i="4"/>
  <c r="C72" i="3"/>
  <c r="D72" i="3"/>
  <c r="D28" i="3" s="1"/>
  <c r="I72" i="3"/>
  <c r="E723" i="4"/>
  <c r="E275" i="4"/>
  <c r="E734" i="4"/>
  <c r="C526" i="5"/>
  <c r="B28" i="4"/>
  <c r="E83" i="4"/>
  <c r="R38" i="9"/>
  <c r="E146" i="4"/>
  <c r="A129" i="1"/>
  <c r="C128" i="1"/>
  <c r="O129" i="1" s="1"/>
  <c r="A147" i="1"/>
  <c r="A148" i="1"/>
  <c r="A161" i="1"/>
  <c r="A152" i="1"/>
  <c r="A143" i="1"/>
  <c r="A130" i="1"/>
  <c r="A154" i="1"/>
  <c r="A160" i="1"/>
  <c r="B32" i="4"/>
  <c r="T475" i="5"/>
  <c r="AI475" i="5"/>
  <c r="L28" i="8"/>
  <c r="E545" i="4"/>
  <c r="E528" i="5"/>
  <c r="E229" i="4"/>
  <c r="A518" i="1"/>
  <c r="I124" i="3"/>
  <c r="I108" i="3"/>
  <c r="A450" i="1"/>
  <c r="E728" i="4"/>
  <c r="B25" i="4"/>
  <c r="I63" i="3"/>
  <c r="C63" i="3"/>
  <c r="D63" i="3"/>
  <c r="D12" i="3" s="1"/>
  <c r="A687" i="1"/>
  <c r="A682" i="1"/>
  <c r="A460" i="1"/>
  <c r="A394" i="1"/>
  <c r="R18" i="9"/>
  <c r="F361" i="3"/>
  <c r="I177" i="3"/>
  <c r="I161" i="3"/>
  <c r="A158" i="1"/>
  <c r="E269" i="4"/>
  <c r="I267" i="3"/>
  <c r="R17" i="9"/>
  <c r="I301" i="3"/>
  <c r="A702" i="1"/>
  <c r="E715" i="4"/>
  <c r="E74" i="4"/>
  <c r="A89" i="1"/>
  <c r="I317" i="3"/>
  <c r="A440" i="1"/>
  <c r="E198" i="4"/>
  <c r="A138" i="1"/>
  <c r="E450" i="4"/>
  <c r="N528" i="5"/>
  <c r="E290" i="4"/>
  <c r="I160" i="3"/>
  <c r="B30" i="4"/>
  <c r="A458" i="1"/>
  <c r="E41" i="9"/>
  <c r="E160" i="4"/>
  <c r="A389" i="1"/>
  <c r="E453" i="4"/>
  <c r="E782" i="4"/>
  <c r="I485" i="3"/>
  <c r="I480" i="3"/>
  <c r="D480" i="3"/>
  <c r="D513" i="3" s="1"/>
  <c r="C480" i="3"/>
  <c r="J513" i="3"/>
  <c r="A144" i="1"/>
  <c r="E422" i="5"/>
  <c r="F266" i="3"/>
  <c r="F162" i="3"/>
  <c r="A700" i="1"/>
  <c r="E419" i="4"/>
  <c r="C473" i="5"/>
  <c r="E401" i="4"/>
  <c r="E95" i="4"/>
  <c r="E394" i="4"/>
  <c r="E722" i="4"/>
  <c r="I253" i="3"/>
  <c r="I304" i="3"/>
  <c r="E136" i="4"/>
  <c r="E606" i="4"/>
  <c r="O581" i="1"/>
  <c r="E769" i="4"/>
  <c r="E270" i="4"/>
  <c r="A134" i="1"/>
  <c r="E589" i="4"/>
  <c r="A379" i="1"/>
  <c r="E223" i="4"/>
  <c r="A140" i="1"/>
  <c r="C207" i="5"/>
  <c r="K209" i="5"/>
  <c r="T209" i="5"/>
  <c r="Q209" i="5"/>
  <c r="A448" i="1"/>
  <c r="A684" i="1"/>
  <c r="E91" i="4"/>
  <c r="O564" i="1"/>
  <c r="A757" i="1"/>
  <c r="K493" i="3"/>
  <c r="L493" i="3" s="1"/>
  <c r="I388" i="3"/>
  <c r="I387" i="3"/>
  <c r="J420" i="3"/>
  <c r="C387" i="3"/>
  <c r="D387" i="3"/>
  <c r="B19" i="8"/>
  <c r="B23" i="4"/>
  <c r="I125" i="3"/>
  <c r="A445" i="1"/>
  <c r="A513" i="1"/>
  <c r="E278" i="4"/>
  <c r="B15" i="4"/>
  <c r="D66" i="3"/>
  <c r="D15" i="3" s="1"/>
  <c r="I66" i="3"/>
  <c r="C66" i="3"/>
  <c r="I65" i="3"/>
  <c r="C65" i="3"/>
  <c r="D65" i="3"/>
  <c r="D14" i="3" s="1"/>
  <c r="E395" i="4"/>
  <c r="I401" i="3"/>
  <c r="D199" i="3"/>
  <c r="C199" i="3"/>
  <c r="J232" i="3"/>
  <c r="N199" i="3" s="1"/>
  <c r="I199" i="3"/>
  <c r="B9" i="4"/>
  <c r="I481" i="3"/>
  <c r="E790" i="4"/>
  <c r="O565" i="1"/>
  <c r="E603" i="4"/>
  <c r="E472" i="4"/>
  <c r="I312" i="3"/>
  <c r="I219" i="3"/>
  <c r="I273" i="3"/>
  <c r="A101" i="1"/>
  <c r="A399" i="1"/>
  <c r="A81" i="1"/>
  <c r="I114" i="3"/>
  <c r="I343" i="3"/>
  <c r="O646" i="1"/>
  <c r="I505" i="3"/>
  <c r="E733" i="4"/>
  <c r="I393" i="3"/>
  <c r="E143" i="4"/>
  <c r="A383" i="1"/>
  <c r="O575" i="1"/>
  <c r="A252" i="1"/>
  <c r="B17" i="4"/>
  <c r="F504" i="3"/>
  <c r="I259" i="3"/>
  <c r="E212" i="4"/>
  <c r="E323" i="4"/>
  <c r="F174" i="3"/>
  <c r="I118" i="3"/>
  <c r="E779" i="4"/>
  <c r="F581" i="3"/>
  <c r="C84" i="3"/>
  <c r="I84" i="3"/>
  <c r="D84" i="3"/>
  <c r="D34" i="3" s="1"/>
  <c r="I322" i="3"/>
  <c r="A444" i="1"/>
  <c r="I492" i="3"/>
  <c r="K123" i="3"/>
  <c r="L123" i="3" s="1"/>
  <c r="F181" i="3"/>
  <c r="I76" i="3"/>
  <c r="D76" i="3"/>
  <c r="D26" i="3" s="1"/>
  <c r="C76" i="3"/>
  <c r="E135" i="4"/>
  <c r="F407" i="3"/>
  <c r="F137" i="3"/>
  <c r="F302" i="3"/>
  <c r="I320" i="3"/>
  <c r="F226" i="3"/>
  <c r="F489" i="3"/>
  <c r="F247" i="3"/>
  <c r="F166" i="3"/>
  <c r="F541" i="3"/>
  <c r="I324" i="3"/>
  <c r="F390" i="3"/>
  <c r="C101" i="5"/>
  <c r="F372" i="3"/>
  <c r="E260" i="4"/>
  <c r="E149" i="4"/>
  <c r="E221" i="4"/>
  <c r="F457" i="3"/>
  <c r="F456" i="3"/>
  <c r="F119" i="3"/>
  <c r="F353" i="3"/>
  <c r="F438" i="3"/>
  <c r="A332" i="1"/>
  <c r="J9" i="3"/>
  <c r="G43" i="3"/>
  <c r="D28" i="8"/>
  <c r="E155" i="4"/>
  <c r="B19" i="4"/>
  <c r="F371" i="3"/>
  <c r="F602" i="3"/>
  <c r="F440" i="3"/>
  <c r="A316" i="1"/>
  <c r="E279" i="4"/>
  <c r="E199" i="4"/>
  <c r="F543" i="3"/>
  <c r="E711" i="4"/>
  <c r="A746" i="1"/>
  <c r="F400" i="3"/>
  <c r="A339" i="1"/>
  <c r="F405" i="3"/>
  <c r="A759" i="1"/>
  <c r="F419" i="3"/>
  <c r="F313" i="3"/>
  <c r="F231" i="3"/>
  <c r="F171" i="3"/>
  <c r="B18" i="4"/>
  <c r="E396" i="4"/>
  <c r="A765" i="1"/>
  <c r="F348" i="3"/>
  <c r="E138" i="4"/>
  <c r="C81" i="3"/>
  <c r="I81" i="3"/>
  <c r="D81" i="3"/>
  <c r="F113" i="3"/>
  <c r="A462" i="1"/>
  <c r="C431" i="1"/>
  <c r="O432" i="1" s="1"/>
  <c r="A432" i="1"/>
  <c r="A461" i="1"/>
  <c r="A433" i="1"/>
  <c r="F466" i="3"/>
  <c r="I258" i="3"/>
  <c r="E208" i="4"/>
  <c r="A677" i="1"/>
  <c r="O586" i="1"/>
  <c r="E292" i="4"/>
  <c r="R24" i="9"/>
  <c r="E76" i="4"/>
  <c r="F497" i="3"/>
  <c r="B21" i="4"/>
  <c r="E206" i="4"/>
  <c r="O559" i="1"/>
  <c r="F435" i="3"/>
  <c r="F155" i="3"/>
  <c r="F268" i="3"/>
  <c r="Q28" i="1"/>
  <c r="B8" i="4"/>
  <c r="I135" i="3"/>
  <c r="I275" i="3"/>
  <c r="F200" i="3"/>
  <c r="I168" i="3"/>
  <c r="B7" i="4"/>
  <c r="D40" i="4"/>
  <c r="E14" i="4" s="1"/>
  <c r="F553" i="3"/>
  <c r="A157" i="1"/>
  <c r="E730" i="4"/>
  <c r="I78" i="3"/>
  <c r="D78" i="3"/>
  <c r="D24" i="3" s="1"/>
  <c r="C78" i="3"/>
  <c r="E519" i="4"/>
  <c r="I115" i="3"/>
  <c r="E797" i="4"/>
  <c r="O584" i="1"/>
  <c r="F263" i="3"/>
  <c r="I464" i="3"/>
  <c r="I434" i="3"/>
  <c r="D434" i="3"/>
  <c r="D467" i="3" s="1"/>
  <c r="C434" i="3"/>
  <c r="J467" i="3"/>
  <c r="N434" i="3" s="1"/>
  <c r="A97" i="1"/>
  <c r="I277" i="3"/>
  <c r="F262" i="3"/>
  <c r="A497" i="1"/>
  <c r="F211" i="3"/>
  <c r="E268" i="4"/>
  <c r="E405" i="4"/>
  <c r="N475" i="5"/>
  <c r="E526" i="4"/>
  <c r="I305" i="3"/>
  <c r="E780" i="4"/>
  <c r="E531" i="4"/>
  <c r="O561" i="1"/>
  <c r="E400" i="4"/>
  <c r="A437" i="1"/>
  <c r="O577" i="1"/>
  <c r="F482" i="3"/>
  <c r="E544" i="4"/>
  <c r="E719" i="4"/>
  <c r="E404" i="4"/>
  <c r="E533" i="4"/>
  <c r="E89" i="4"/>
  <c r="A313" i="1"/>
  <c r="E766" i="4"/>
  <c r="F272" i="3"/>
  <c r="E535" i="4"/>
  <c r="E458" i="4"/>
  <c r="E161" i="4"/>
  <c r="F225" i="3"/>
  <c r="E536" i="4"/>
  <c r="F164" i="3"/>
  <c r="F177" i="3"/>
  <c r="I158" i="3"/>
  <c r="A692" i="1"/>
  <c r="F303" i="3"/>
  <c r="A84" i="1"/>
  <c r="O573" i="1"/>
  <c r="I483" i="3"/>
  <c r="I183" i="3"/>
  <c r="R29" i="9"/>
  <c r="A100" i="1"/>
  <c r="E781" i="4"/>
  <c r="F121" i="3"/>
  <c r="F536" i="3"/>
  <c r="A322" i="1"/>
  <c r="AC636" i="5"/>
  <c r="E636" i="5"/>
  <c r="K636" i="5"/>
  <c r="Z636" i="5"/>
  <c r="N636" i="5"/>
  <c r="AF636" i="5"/>
  <c r="F593" i="3"/>
  <c r="F604" i="3"/>
  <c r="I308" i="3"/>
  <c r="A342" i="1"/>
  <c r="A80" i="1"/>
  <c r="A698" i="1"/>
  <c r="E85" i="4"/>
  <c r="A453" i="1"/>
  <c r="C67" i="3"/>
  <c r="I67" i="3"/>
  <c r="D67" i="3"/>
  <c r="A737" i="1"/>
  <c r="F592" i="3"/>
  <c r="A747" i="1"/>
  <c r="E280" i="4"/>
  <c r="I162" i="3"/>
  <c r="F255" i="3"/>
  <c r="K369" i="3"/>
  <c r="L369" i="3" s="1"/>
  <c r="E274" i="4"/>
  <c r="F321" i="3"/>
  <c r="F462" i="3"/>
  <c r="I265" i="3"/>
  <c r="E215" i="4"/>
  <c r="E774" i="4"/>
  <c r="E82" i="4"/>
  <c r="Q14" i="1"/>
  <c r="E537" i="4"/>
  <c r="F201" i="3"/>
  <c r="AI209" i="5"/>
  <c r="A155" i="1"/>
  <c r="E99" i="4"/>
  <c r="Z475" i="5"/>
  <c r="E216" i="4"/>
  <c r="F178" i="3"/>
  <c r="A686" i="1"/>
  <c r="E399" i="4"/>
  <c r="R22" i="9"/>
  <c r="F437" i="3"/>
  <c r="I418" i="3"/>
  <c r="E726" i="4"/>
  <c r="F107" i="3"/>
  <c r="R39" i="9"/>
  <c r="E414" i="4"/>
  <c r="I415" i="3"/>
  <c r="E690" i="5"/>
  <c r="AI690" i="5"/>
  <c r="W690" i="5"/>
  <c r="AF690" i="5"/>
  <c r="H690" i="5"/>
  <c r="Z690" i="5"/>
  <c r="N690" i="5"/>
  <c r="A145" i="1"/>
  <c r="R11" i="9"/>
  <c r="D91" i="3"/>
  <c r="D41" i="3" s="1"/>
  <c r="I91" i="3"/>
  <c r="C91" i="3"/>
  <c r="C16" i="8"/>
  <c r="B13" i="8"/>
  <c r="B16" i="8" s="1"/>
  <c r="E140" i="4"/>
  <c r="K475" i="5"/>
  <c r="Q422" i="5"/>
  <c r="F410" i="3"/>
  <c r="E471" i="4"/>
  <c r="I129" i="3"/>
  <c r="A493" i="1"/>
  <c r="C492" i="1"/>
  <c r="O511" i="1" s="1"/>
  <c r="A512" i="1"/>
  <c r="A504" i="1"/>
  <c r="A510" i="1"/>
  <c r="A522" i="1"/>
  <c r="A496" i="1"/>
  <c r="A501" i="1"/>
  <c r="I165" i="3"/>
  <c r="A524" i="1"/>
  <c r="A697" i="1"/>
  <c r="I126" i="3"/>
  <c r="E102" i="4"/>
  <c r="I299" i="3"/>
  <c r="E87" i="4"/>
  <c r="E205" i="4"/>
  <c r="F220" i="3"/>
  <c r="B33" i="4"/>
  <c r="I256" i="3"/>
  <c r="F209" i="3"/>
  <c r="A88" i="1"/>
  <c r="F159" i="3"/>
  <c r="I112" i="3"/>
  <c r="I117" i="3"/>
  <c r="F549" i="3"/>
  <c r="I223" i="3"/>
  <c r="I163" i="3"/>
  <c r="A750" i="1"/>
  <c r="O615" i="1"/>
  <c r="E266" i="4"/>
  <c r="N209" i="5"/>
  <c r="O637" i="1"/>
  <c r="E72" i="4"/>
  <c r="A276" i="1"/>
  <c r="I367" i="3"/>
  <c r="I340" i="3"/>
  <c r="D340" i="3"/>
  <c r="C340" i="3"/>
  <c r="J373" i="3"/>
  <c r="N340" i="3" s="1"/>
  <c r="A767" i="1"/>
  <c r="K690" i="5"/>
  <c r="F312" i="3"/>
  <c r="F219" i="3"/>
  <c r="F273" i="3"/>
  <c r="E163" i="4"/>
  <c r="F167" i="3"/>
  <c r="I75" i="3"/>
  <c r="D75" i="3"/>
  <c r="D23" i="3" s="1"/>
  <c r="C75" i="3"/>
  <c r="I404" i="3"/>
  <c r="C420" i="5"/>
  <c r="A159" i="1"/>
  <c r="F114" i="3"/>
  <c r="I251" i="3"/>
  <c r="I394" i="3"/>
  <c r="F343" i="3"/>
  <c r="I156" i="3"/>
  <c r="I172" i="3"/>
  <c r="E796" i="4"/>
  <c r="I274" i="3"/>
  <c r="A439" i="1"/>
  <c r="F603" i="3"/>
  <c r="E584" i="4"/>
  <c r="E456" i="4"/>
  <c r="E79" i="4"/>
  <c r="A86" i="1"/>
  <c r="A443" i="1"/>
  <c r="K170" i="3"/>
  <c r="L170" i="3" s="1"/>
  <c r="I296" i="3"/>
  <c r="E93" i="4"/>
  <c r="O558" i="1"/>
  <c r="A343" i="1"/>
  <c r="A220" i="1"/>
  <c r="C188" i="1"/>
  <c r="A189" i="1"/>
  <c r="A193" i="1"/>
  <c r="A199" i="1"/>
  <c r="A202" i="1"/>
  <c r="A205" i="1"/>
  <c r="A200" i="1"/>
  <c r="A197" i="1"/>
  <c r="A212" i="1"/>
  <c r="I136" i="3"/>
  <c r="W209" i="5"/>
  <c r="C73" i="3"/>
  <c r="I73" i="3"/>
  <c r="D73" i="3"/>
  <c r="D21" i="3" s="1"/>
  <c r="A335" i="1"/>
  <c r="F118" i="3"/>
  <c r="I314" i="3"/>
  <c r="E227" i="4"/>
  <c r="Q11" i="1"/>
  <c r="E403" i="4"/>
  <c r="B10" i="4"/>
  <c r="B35" i="4"/>
  <c r="I319" i="3"/>
  <c r="B36" i="4"/>
  <c r="D61" i="3"/>
  <c r="D10" i="3" s="1"/>
  <c r="I61" i="3"/>
  <c r="C61" i="3"/>
  <c r="E273" i="4"/>
  <c r="E214" i="4"/>
  <c r="A372" i="1"/>
  <c r="A371" i="1"/>
  <c r="C370" i="1"/>
  <c r="A391" i="1"/>
  <c r="A388" i="1"/>
  <c r="A393" i="1"/>
  <c r="A385" i="1"/>
  <c r="A402" i="1"/>
  <c r="A381" i="1"/>
  <c r="A373" i="1"/>
  <c r="A390" i="1"/>
  <c r="A382" i="1"/>
  <c r="A395" i="1"/>
  <c r="E277" i="4"/>
  <c r="I298" i="3"/>
  <c r="A752" i="1"/>
  <c r="A748" i="1"/>
  <c r="E185" i="3"/>
  <c r="O563" i="1"/>
  <c r="E207" i="4"/>
  <c r="D80" i="3"/>
  <c r="D32" i="3" s="1"/>
  <c r="C80" i="3"/>
  <c r="I80" i="3"/>
  <c r="I89" i="3"/>
  <c r="D89" i="3"/>
  <c r="D40" i="3" s="1"/>
  <c r="C89" i="3"/>
  <c r="C246" i="3"/>
  <c r="I246" i="3"/>
  <c r="J279" i="3"/>
  <c r="N246" i="3" s="1"/>
  <c r="D246" i="3"/>
  <c r="D279" i="3" s="1"/>
  <c r="I269" i="3"/>
  <c r="E159" i="4"/>
  <c r="A680" i="1"/>
  <c r="A678" i="1"/>
  <c r="O583" i="1"/>
  <c r="K494" i="3"/>
  <c r="L494" i="3" s="1"/>
  <c r="I310" i="3"/>
  <c r="E165" i="4"/>
  <c r="A375" i="1"/>
  <c r="C11" i="8"/>
  <c r="B8" i="8"/>
  <c r="D572" i="3"/>
  <c r="D605" i="3" s="1"/>
  <c r="C572" i="3"/>
  <c r="J605" i="3"/>
  <c r="I572" i="3"/>
  <c r="I254" i="3"/>
  <c r="A679" i="1"/>
  <c r="A745" i="1"/>
  <c r="C21" i="8"/>
  <c r="B18" i="8"/>
  <c r="A511" i="1"/>
  <c r="O580" i="1"/>
  <c r="E209" i="4"/>
  <c r="I88" i="3"/>
  <c r="C88" i="3"/>
  <c r="D88" i="3"/>
  <c r="D36" i="3" s="1"/>
  <c r="E144" i="4"/>
  <c r="I297" i="3"/>
  <c r="E145" i="4"/>
  <c r="I64" i="3"/>
  <c r="C64" i="3"/>
  <c r="D64" i="3"/>
  <c r="D13" i="3" s="1"/>
  <c r="A319" i="1"/>
  <c r="R37" i="9"/>
  <c r="E411" i="4"/>
  <c r="E527" i="4"/>
  <c r="E718" i="4"/>
  <c r="A766" i="1"/>
  <c r="K28" i="8"/>
  <c r="E276" i="4"/>
  <c r="Z528" i="5"/>
  <c r="A79" i="1"/>
  <c r="E222" i="4"/>
  <c r="B13" i="4"/>
  <c r="A94" i="1"/>
  <c r="Q41" i="9"/>
  <c r="R8" i="9"/>
  <c r="A691" i="1"/>
  <c r="A93" i="1"/>
  <c r="A387" i="1"/>
  <c r="I318" i="3"/>
  <c r="I263" i="3"/>
  <c r="I120" i="3"/>
  <c r="A77" i="1"/>
  <c r="I325" i="3"/>
  <c r="E220" i="4"/>
  <c r="E90" i="4"/>
  <c r="I307" i="3"/>
  <c r="B20" i="4"/>
  <c r="E410" i="4"/>
  <c r="E543" i="4"/>
  <c r="I315" i="3"/>
  <c r="B27" i="4"/>
  <c r="E517" i="4"/>
  <c r="I122" i="3"/>
  <c r="E264" i="4"/>
  <c r="I169" i="3"/>
  <c r="J186" i="3"/>
  <c r="C153" i="3"/>
  <c r="D153" i="3"/>
  <c r="D186" i="3" s="1"/>
  <c r="I153" i="3"/>
  <c r="E288" i="4"/>
  <c r="E86" i="4"/>
  <c r="R26" i="9"/>
  <c r="A764" i="1"/>
  <c r="E705" i="4"/>
  <c r="E393" i="4"/>
  <c r="A70" i="1"/>
  <c r="E516" i="4"/>
  <c r="A704" i="1"/>
  <c r="E289" i="4"/>
  <c r="A707" i="1"/>
  <c r="A514" i="1"/>
  <c r="A756" i="1"/>
  <c r="E166" i="4"/>
  <c r="E389" i="4"/>
  <c r="A330" i="1"/>
  <c r="E727" i="4"/>
  <c r="R13" i="9"/>
  <c r="A74" i="1"/>
  <c r="E97" i="4"/>
  <c r="I127" i="3"/>
  <c r="A98" i="1"/>
  <c r="O566" i="1"/>
  <c r="A689" i="1"/>
  <c r="E388" i="4"/>
  <c r="E148" i="4"/>
  <c r="I255" i="3"/>
  <c r="D70" i="3"/>
  <c r="D19" i="3" s="1"/>
  <c r="C70" i="3"/>
  <c r="I70" i="3"/>
  <c r="B24" i="4"/>
  <c r="A136" i="1"/>
  <c r="O576" i="1"/>
  <c r="O568" i="1"/>
  <c r="E795" i="4"/>
  <c r="E28" i="8"/>
  <c r="E164" i="4"/>
  <c r="B37" i="4"/>
  <c r="I445" i="3"/>
  <c r="E267" i="4"/>
  <c r="E217" i="4"/>
  <c r="I444" i="3"/>
  <c r="E467" i="4"/>
  <c r="A149" i="1"/>
  <c r="E409" i="4"/>
  <c r="D71" i="3"/>
  <c r="D20" i="3" s="1"/>
  <c r="C71" i="3"/>
  <c r="I71" i="3"/>
  <c r="I451" i="3"/>
  <c r="E287" i="4"/>
  <c r="E225" i="4"/>
  <c r="A434" i="1"/>
  <c r="A282" i="1"/>
  <c r="C249" i="1"/>
  <c r="A250" i="1"/>
  <c r="A280" i="1"/>
  <c r="A271" i="1"/>
  <c r="A263" i="1"/>
  <c r="A270" i="1"/>
  <c r="A266" i="1"/>
  <c r="A281" i="1"/>
  <c r="A274" i="1"/>
  <c r="A261" i="1"/>
  <c r="I498" i="3"/>
  <c r="A334" i="1"/>
  <c r="A690" i="1"/>
  <c r="B26" i="4"/>
  <c r="E767" i="4"/>
  <c r="E473" i="4"/>
  <c r="AF475" i="5"/>
  <c r="I493" i="3"/>
  <c r="E524" i="4"/>
  <c r="E201" i="4"/>
  <c r="B39" i="4"/>
  <c r="E515" i="4"/>
  <c r="E418" i="4"/>
  <c r="E78" i="4"/>
  <c r="E391" i="4"/>
  <c r="F117" i="3"/>
  <c r="I134" i="3"/>
  <c r="Q33" i="1"/>
  <c r="A435" i="1"/>
  <c r="I486" i="3"/>
  <c r="O618" i="1"/>
  <c r="O645" i="1"/>
  <c r="I179" i="3"/>
  <c r="O630" i="1"/>
  <c r="Z209" i="5"/>
  <c r="A738" i="1"/>
  <c r="E457" i="4"/>
  <c r="E771" i="4"/>
  <c r="E784" i="4"/>
  <c r="I138" i="3"/>
  <c r="E281" i="4"/>
  <c r="E720" i="4"/>
  <c r="I210" i="3"/>
  <c r="E204" i="4"/>
  <c r="A139" i="1"/>
  <c r="I111" i="3"/>
  <c r="E776" i="4"/>
  <c r="E392" i="4"/>
  <c r="A151" i="1"/>
  <c r="E788" i="4"/>
  <c r="A519" i="1"/>
  <c r="A506" i="1"/>
  <c r="A505" i="1"/>
  <c r="B16" i="4"/>
  <c r="E538" i="4"/>
  <c r="Q44" i="5"/>
  <c r="I170" i="3"/>
  <c r="Q21" i="1"/>
  <c r="A153" i="1"/>
  <c r="B29" i="4"/>
  <c r="E523" i="4"/>
  <c r="A688" i="1"/>
  <c r="I212" i="3"/>
  <c r="A749" i="1"/>
  <c r="F259" i="3"/>
  <c r="F136" i="3"/>
  <c r="T44" i="5"/>
  <c r="I323" i="3"/>
  <c r="I311" i="3"/>
  <c r="E480" i="4"/>
  <c r="O640" i="1"/>
  <c r="I174" i="3"/>
  <c r="I417" i="3"/>
  <c r="A509" i="1"/>
  <c r="A459" i="1"/>
  <c r="I34" i="3" l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D27" i="3"/>
  <c r="D373" i="3"/>
  <c r="D420" i="3"/>
  <c r="D232" i="3"/>
  <c r="D25" i="3"/>
  <c r="B26" i="8"/>
  <c r="D16" i="3"/>
  <c r="F28" i="8"/>
  <c r="F357" i="3"/>
  <c r="K357" i="3" s="1"/>
  <c r="L357" i="3" s="1"/>
  <c r="O621" i="1"/>
  <c r="O627" i="1"/>
  <c r="O644" i="1"/>
  <c r="O625" i="1"/>
  <c r="C263" i="5"/>
  <c r="O636" i="1"/>
  <c r="O647" i="1"/>
  <c r="O620" i="1"/>
  <c r="A34" i="1"/>
  <c r="O624" i="1"/>
  <c r="O616" i="1"/>
  <c r="O635" i="1"/>
  <c r="O633" i="1"/>
  <c r="O634" i="1"/>
  <c r="O632" i="1"/>
  <c r="O619" i="1"/>
  <c r="O617" i="1"/>
  <c r="O642" i="1"/>
  <c r="O629" i="1"/>
  <c r="O631" i="1"/>
  <c r="O628" i="1"/>
  <c r="O638" i="1"/>
  <c r="O626" i="1"/>
  <c r="O623" i="1"/>
  <c r="O643" i="1"/>
  <c r="A16" i="1"/>
  <c r="A18" i="1"/>
  <c r="A40" i="1"/>
  <c r="I24" i="3"/>
  <c r="K46" i="5"/>
  <c r="Q46" i="5"/>
  <c r="E27" i="4"/>
  <c r="E29" i="4"/>
  <c r="E16" i="4"/>
  <c r="C315" i="5"/>
  <c r="E135" i="3"/>
  <c r="A25" i="1"/>
  <c r="E20" i="4"/>
  <c r="E39" i="4"/>
  <c r="E26" i="4"/>
  <c r="E13" i="4"/>
  <c r="N71" i="3"/>
  <c r="N70" i="3"/>
  <c r="N88" i="3"/>
  <c r="N89" i="3"/>
  <c r="A24" i="1"/>
  <c r="A33" i="1"/>
  <c r="A23" i="1"/>
  <c r="N61" i="3"/>
  <c r="A26" i="1"/>
  <c r="N64" i="3"/>
  <c r="Q9" i="1"/>
  <c r="A11" i="1"/>
  <c r="A27" i="1"/>
  <c r="A32" i="1"/>
  <c r="A31" i="1"/>
  <c r="C209" i="5"/>
  <c r="A36" i="1"/>
  <c r="N80" i="3"/>
  <c r="A30" i="1"/>
  <c r="A20" i="1"/>
  <c r="A21" i="1"/>
  <c r="A15" i="1"/>
  <c r="A28" i="1"/>
  <c r="A37" i="1"/>
  <c r="A10" i="1"/>
  <c r="A22" i="1"/>
  <c r="A35" i="1"/>
  <c r="A29" i="1"/>
  <c r="A19" i="1"/>
  <c r="A17" i="1"/>
  <c r="E35" i="4"/>
  <c r="C370" i="5"/>
  <c r="E672" i="4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A13" i="1"/>
  <c r="E37" i="4"/>
  <c r="E24" i="4"/>
  <c r="N81" i="3"/>
  <c r="N67" i="3"/>
  <c r="B21" i="8"/>
  <c r="E36" i="4"/>
  <c r="I27" i="3"/>
  <c r="I17" i="3"/>
  <c r="N78" i="3"/>
  <c r="N76" i="3"/>
  <c r="N84" i="3"/>
  <c r="N73" i="3"/>
  <c r="N75" i="3"/>
  <c r="N91" i="3"/>
  <c r="K591" i="3"/>
  <c r="L591" i="3" s="1"/>
  <c r="I38" i="3"/>
  <c r="I23" i="3"/>
  <c r="I16" i="3"/>
  <c r="I39" i="3"/>
  <c r="I14" i="3"/>
  <c r="I33" i="3"/>
  <c r="I15" i="3"/>
  <c r="N65" i="3"/>
  <c r="N66" i="3"/>
  <c r="C28" i="8"/>
  <c r="E33" i="4"/>
  <c r="A38" i="1"/>
  <c r="E8" i="4"/>
  <c r="E21" i="4"/>
  <c r="O553" i="1"/>
  <c r="E609" i="4"/>
  <c r="E10" i="4"/>
  <c r="E7" i="4"/>
  <c r="E30" i="4"/>
  <c r="N72" i="3"/>
  <c r="N79" i="3"/>
  <c r="A12" i="1"/>
  <c r="E736" i="4"/>
  <c r="E19" i="4"/>
  <c r="E18" i="4"/>
  <c r="E23" i="4"/>
  <c r="K259" i="3"/>
  <c r="L259" i="3" s="1"/>
  <c r="R41" i="9"/>
  <c r="S8" i="9" s="1"/>
  <c r="N572" i="3"/>
  <c r="N598" i="3"/>
  <c r="N603" i="3"/>
  <c r="N583" i="3"/>
  <c r="N590" i="3"/>
  <c r="N574" i="3"/>
  <c r="N575" i="3"/>
  <c r="N599" i="3"/>
  <c r="N586" i="3"/>
  <c r="N588" i="3"/>
  <c r="N595" i="3"/>
  <c r="N604" i="3"/>
  <c r="N579" i="3"/>
  <c r="N589" i="3"/>
  <c r="N577" i="3"/>
  <c r="N591" i="3"/>
  <c r="N573" i="3"/>
  <c r="N587" i="3"/>
  <c r="N594" i="3"/>
  <c r="N597" i="3"/>
  <c r="N581" i="3"/>
  <c r="N585" i="3"/>
  <c r="N592" i="3"/>
  <c r="N593" i="3"/>
  <c r="N580" i="3"/>
  <c r="N596" i="3"/>
  <c r="N600" i="3"/>
  <c r="N584" i="3"/>
  <c r="N601" i="3"/>
  <c r="N578" i="3"/>
  <c r="N602" i="3"/>
  <c r="N582" i="3"/>
  <c r="N576" i="3"/>
  <c r="N249" i="3"/>
  <c r="N257" i="3"/>
  <c r="N260" i="3"/>
  <c r="N263" i="3"/>
  <c r="N250" i="3"/>
  <c r="N264" i="3"/>
  <c r="N247" i="3"/>
  <c r="N270" i="3"/>
  <c r="N259" i="3"/>
  <c r="N253" i="3"/>
  <c r="N267" i="3"/>
  <c r="N271" i="3"/>
  <c r="N254" i="3"/>
  <c r="N276" i="3"/>
  <c r="N278" i="3"/>
  <c r="N251" i="3"/>
  <c r="N256" i="3"/>
  <c r="N265" i="3"/>
  <c r="N266" i="3"/>
  <c r="N262" i="3"/>
  <c r="N275" i="3"/>
  <c r="N261" i="3"/>
  <c r="N252" i="3"/>
  <c r="N269" i="3"/>
  <c r="N274" i="3"/>
  <c r="N273" i="3"/>
  <c r="N248" i="3"/>
  <c r="N255" i="3"/>
  <c r="N272" i="3"/>
  <c r="N277" i="3"/>
  <c r="N268" i="3"/>
  <c r="N258" i="3"/>
  <c r="K118" i="3"/>
  <c r="L118" i="3" s="1"/>
  <c r="F75" i="3"/>
  <c r="C23" i="3"/>
  <c r="F23" i="3" s="1"/>
  <c r="K219" i="3"/>
  <c r="L219" i="3" s="1"/>
  <c r="K549" i="3"/>
  <c r="L549" i="3" s="1"/>
  <c r="O493" i="1"/>
  <c r="O496" i="1"/>
  <c r="O501" i="1"/>
  <c r="O502" i="1"/>
  <c r="O512" i="1"/>
  <c r="O504" i="1"/>
  <c r="O510" i="1"/>
  <c r="O522" i="1"/>
  <c r="O507" i="1"/>
  <c r="O494" i="1"/>
  <c r="O498" i="1"/>
  <c r="O521" i="1"/>
  <c r="O515" i="1"/>
  <c r="O516" i="1"/>
  <c r="O500" i="1"/>
  <c r="O509" i="1"/>
  <c r="O505" i="1"/>
  <c r="O506" i="1"/>
  <c r="O519" i="1"/>
  <c r="O514" i="1"/>
  <c r="O495" i="1"/>
  <c r="O524" i="1"/>
  <c r="O508" i="1"/>
  <c r="O497" i="1"/>
  <c r="O523" i="1"/>
  <c r="O503" i="1"/>
  <c r="O499" i="1"/>
  <c r="O513" i="1"/>
  <c r="O525" i="1"/>
  <c r="O517" i="1"/>
  <c r="O520" i="1"/>
  <c r="K437" i="3"/>
  <c r="L437" i="3" s="1"/>
  <c r="K178" i="3"/>
  <c r="L178" i="3" s="1"/>
  <c r="I19" i="3"/>
  <c r="K462" i="3"/>
  <c r="L462" i="3" s="1"/>
  <c r="K255" i="3"/>
  <c r="L255" i="3" s="1"/>
  <c r="K593" i="3"/>
  <c r="L593" i="3" s="1"/>
  <c r="K536" i="3"/>
  <c r="L536" i="3" s="1"/>
  <c r="K225" i="3"/>
  <c r="L225" i="3" s="1"/>
  <c r="K272" i="3"/>
  <c r="L272" i="3" s="1"/>
  <c r="K262" i="3"/>
  <c r="L262" i="3" s="1"/>
  <c r="K497" i="3"/>
  <c r="L497" i="3" s="1"/>
  <c r="K466" i="3"/>
  <c r="L466" i="3" s="1"/>
  <c r="K113" i="3"/>
  <c r="L113" i="3" s="1"/>
  <c r="K171" i="3"/>
  <c r="L171" i="3" s="1"/>
  <c r="K419" i="3"/>
  <c r="L419" i="3" s="1"/>
  <c r="K400" i="3"/>
  <c r="L400" i="3" s="1"/>
  <c r="I40" i="3"/>
  <c r="K440" i="3"/>
  <c r="L440" i="3" s="1"/>
  <c r="K438" i="3"/>
  <c r="L438" i="3" s="1"/>
  <c r="K456" i="3"/>
  <c r="L456" i="3" s="1"/>
  <c r="K372" i="3"/>
  <c r="L372" i="3" s="1"/>
  <c r="K541" i="3"/>
  <c r="L541" i="3" s="1"/>
  <c r="K489" i="3"/>
  <c r="L489" i="3" s="1"/>
  <c r="K226" i="3"/>
  <c r="L226" i="3" s="1"/>
  <c r="K407" i="3"/>
  <c r="L407" i="3" s="1"/>
  <c r="E17" i="4"/>
  <c r="N387" i="3"/>
  <c r="N404" i="3"/>
  <c r="N401" i="3"/>
  <c r="N412" i="3"/>
  <c r="N409" i="3"/>
  <c r="N393" i="3"/>
  <c r="N410" i="3"/>
  <c r="N413" i="3"/>
  <c r="N406" i="3"/>
  <c r="N396" i="3"/>
  <c r="N408" i="3"/>
  <c r="N402" i="3"/>
  <c r="N419" i="3"/>
  <c r="N400" i="3"/>
  <c r="N411" i="3"/>
  <c r="N390" i="3"/>
  <c r="N395" i="3"/>
  <c r="N417" i="3"/>
  <c r="N394" i="3"/>
  <c r="N415" i="3"/>
  <c r="N418" i="3"/>
  <c r="N416" i="3"/>
  <c r="N388" i="3"/>
  <c r="N414" i="3"/>
  <c r="N397" i="3"/>
  <c r="N392" i="3"/>
  <c r="N399" i="3"/>
  <c r="N389" i="3"/>
  <c r="N398" i="3"/>
  <c r="N391" i="3"/>
  <c r="N405" i="3"/>
  <c r="N403" i="3"/>
  <c r="N407" i="3"/>
  <c r="K162" i="3"/>
  <c r="L162" i="3" s="1"/>
  <c r="C422" i="5"/>
  <c r="C513" i="3"/>
  <c r="F480" i="3"/>
  <c r="E482" i="3" s="1"/>
  <c r="I11" i="3"/>
  <c r="N63" i="3"/>
  <c r="E25" i="4"/>
  <c r="O518" i="1"/>
  <c r="E32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O69" i="1"/>
  <c r="O72" i="1"/>
  <c r="O91" i="1"/>
  <c r="O82" i="1"/>
  <c r="O83" i="1"/>
  <c r="O78" i="1"/>
  <c r="O99" i="1"/>
  <c r="O76" i="1"/>
  <c r="O92" i="1"/>
  <c r="O98" i="1"/>
  <c r="O74" i="1"/>
  <c r="O70" i="1"/>
  <c r="O77" i="1"/>
  <c r="O93" i="1"/>
  <c r="O94" i="1"/>
  <c r="O79" i="1"/>
  <c r="O75" i="1"/>
  <c r="O86" i="1"/>
  <c r="O88" i="1"/>
  <c r="O80" i="1"/>
  <c r="O100" i="1"/>
  <c r="O84" i="1"/>
  <c r="O97" i="1"/>
  <c r="O90" i="1"/>
  <c r="O81" i="1"/>
  <c r="O101" i="1"/>
  <c r="O89" i="1"/>
  <c r="O71" i="1"/>
  <c r="O73" i="1"/>
  <c r="O85" i="1"/>
  <c r="O87" i="1"/>
  <c r="O95" i="1"/>
  <c r="O96" i="1"/>
  <c r="K446" i="3"/>
  <c r="L446" i="3" s="1"/>
  <c r="O676" i="1"/>
  <c r="O693" i="1"/>
  <c r="O696" i="1"/>
  <c r="O699" i="1"/>
  <c r="O683" i="1"/>
  <c r="O705" i="1"/>
  <c r="O694" i="1"/>
  <c r="O706" i="1"/>
  <c r="O681" i="1"/>
  <c r="O688" i="1"/>
  <c r="O690" i="1"/>
  <c r="O689" i="1"/>
  <c r="O707" i="1"/>
  <c r="O704" i="1"/>
  <c r="O691" i="1"/>
  <c r="O679" i="1"/>
  <c r="O678" i="1"/>
  <c r="O680" i="1"/>
  <c r="O695" i="1"/>
  <c r="O697" i="1"/>
  <c r="O686" i="1"/>
  <c r="O698" i="1"/>
  <c r="O692" i="1"/>
  <c r="O677" i="1"/>
  <c r="O684" i="1"/>
  <c r="O700" i="1"/>
  <c r="O685" i="1"/>
  <c r="O702" i="1"/>
  <c r="O682" i="1"/>
  <c r="O687" i="1"/>
  <c r="O703" i="1"/>
  <c r="O701" i="1"/>
  <c r="O708" i="1"/>
  <c r="K582" i="3"/>
  <c r="L582" i="3" s="1"/>
  <c r="F60" i="3"/>
  <c r="C93" i="3"/>
  <c r="C9" i="3"/>
  <c r="K362" i="3"/>
  <c r="L362" i="3" s="1"/>
  <c r="N74" i="3"/>
  <c r="I35" i="3"/>
  <c r="K537" i="3"/>
  <c r="L537" i="3" s="1"/>
  <c r="Z46" i="5"/>
  <c r="W46" i="5"/>
  <c r="AF46" i="5"/>
  <c r="N46" i="5"/>
  <c r="E46" i="5"/>
  <c r="H46" i="5"/>
  <c r="AC46" i="5"/>
  <c r="K586" i="3"/>
  <c r="L586" i="3" s="1"/>
  <c r="K165" i="3"/>
  <c r="L165" i="3" s="1"/>
  <c r="K415" i="3"/>
  <c r="L415" i="3" s="1"/>
  <c r="I20" i="3"/>
  <c r="E31" i="4"/>
  <c r="K547" i="3"/>
  <c r="L547" i="3" s="1"/>
  <c r="E34" i="4"/>
  <c r="E22" i="4"/>
  <c r="K160" i="3"/>
  <c r="L160" i="3" s="1"/>
  <c r="K308" i="3"/>
  <c r="L308" i="3" s="1"/>
  <c r="E11" i="4"/>
  <c r="K267" i="3"/>
  <c r="L267" i="3" s="1"/>
  <c r="N77" i="3"/>
  <c r="C39" i="3"/>
  <c r="F39" i="3" s="1"/>
  <c r="F92" i="3"/>
  <c r="K122" i="3"/>
  <c r="L122" i="3" s="1"/>
  <c r="K341" i="3"/>
  <c r="L341" i="3" s="1"/>
  <c r="I28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K180" i="3"/>
  <c r="L180" i="3" s="1"/>
  <c r="K443" i="3"/>
  <c r="L443" i="3" s="1"/>
  <c r="F85" i="3"/>
  <c r="C31" i="3"/>
  <c r="F31" i="3" s="1"/>
  <c r="K403" i="3"/>
  <c r="L403" i="3" s="1"/>
  <c r="K535" i="3"/>
  <c r="L535" i="3" s="1"/>
  <c r="I10" i="3"/>
  <c r="K540" i="3"/>
  <c r="L540" i="3" s="1"/>
  <c r="C17" i="3"/>
  <c r="F17" i="3" s="1"/>
  <c r="F68" i="3"/>
  <c r="K324" i="3"/>
  <c r="L324" i="3" s="1"/>
  <c r="K133" i="3"/>
  <c r="L133" i="3" s="1"/>
  <c r="F197" i="4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30" i="4"/>
  <c r="K117" i="3"/>
  <c r="L117" i="3" s="1"/>
  <c r="C20" i="3"/>
  <c r="F20" i="3" s="1"/>
  <c r="F71" i="3"/>
  <c r="C186" i="3"/>
  <c r="F153" i="3"/>
  <c r="E177" i="3" s="1"/>
  <c r="F572" i="3"/>
  <c r="E578" i="3" s="1"/>
  <c r="C605" i="3"/>
  <c r="C40" i="3"/>
  <c r="F40" i="3" s="1"/>
  <c r="F89" i="3"/>
  <c r="O371" i="1"/>
  <c r="O390" i="1"/>
  <c r="O382" i="1"/>
  <c r="O395" i="1"/>
  <c r="O391" i="1"/>
  <c r="O388" i="1"/>
  <c r="O393" i="1"/>
  <c r="O385" i="1"/>
  <c r="O372" i="1"/>
  <c r="O402" i="1"/>
  <c r="O381" i="1"/>
  <c r="O373" i="1"/>
  <c r="O386" i="1"/>
  <c r="O378" i="1"/>
  <c r="O376" i="1"/>
  <c r="O403" i="1"/>
  <c r="O374" i="1"/>
  <c r="O380" i="1"/>
  <c r="O396" i="1"/>
  <c r="O387" i="1"/>
  <c r="O375" i="1"/>
  <c r="O400" i="1"/>
  <c r="O401" i="1"/>
  <c r="O383" i="1"/>
  <c r="O399" i="1"/>
  <c r="O379" i="1"/>
  <c r="O389" i="1"/>
  <c r="O394" i="1"/>
  <c r="O384" i="1"/>
  <c r="O392" i="1"/>
  <c r="O397" i="1"/>
  <c r="O398" i="1"/>
  <c r="O377" i="1"/>
  <c r="C21" i="3"/>
  <c r="F21" i="3" s="1"/>
  <c r="F73" i="3"/>
  <c r="K114" i="3"/>
  <c r="L114" i="3" s="1"/>
  <c r="K312" i="3"/>
  <c r="L312" i="3" s="1"/>
  <c r="K209" i="3"/>
  <c r="L209" i="3" s="1"/>
  <c r="K220" i="3"/>
  <c r="L220" i="3" s="1"/>
  <c r="K410" i="3"/>
  <c r="L410" i="3" s="1"/>
  <c r="C690" i="5"/>
  <c r="K107" i="3"/>
  <c r="L107" i="3" s="1"/>
  <c r="K321" i="3"/>
  <c r="L321" i="3" s="1"/>
  <c r="C636" i="5"/>
  <c r="K121" i="3"/>
  <c r="L121" i="3" s="1"/>
  <c r="K177" i="3"/>
  <c r="L177" i="3" s="1"/>
  <c r="I12" i="3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799" i="4"/>
  <c r="K482" i="3"/>
  <c r="L482" i="3" s="1"/>
  <c r="N435" i="3"/>
  <c r="N466" i="3"/>
  <c r="N459" i="3"/>
  <c r="N465" i="3"/>
  <c r="N446" i="3"/>
  <c r="N440" i="3"/>
  <c r="N454" i="3"/>
  <c r="N438" i="3"/>
  <c r="N456" i="3"/>
  <c r="N450" i="3"/>
  <c r="N451" i="3"/>
  <c r="N437" i="3"/>
  <c r="N444" i="3"/>
  <c r="N458" i="3"/>
  <c r="N460" i="3"/>
  <c r="N448" i="3"/>
  <c r="N442" i="3"/>
  <c r="N436" i="3"/>
  <c r="N439" i="3"/>
  <c r="N443" i="3"/>
  <c r="N441" i="3"/>
  <c r="N455" i="3"/>
  <c r="N452" i="3"/>
  <c r="N445" i="3"/>
  <c r="N462" i="3"/>
  <c r="N453" i="3"/>
  <c r="N464" i="3"/>
  <c r="N449" i="3"/>
  <c r="N461" i="3"/>
  <c r="N447" i="3"/>
  <c r="N463" i="3"/>
  <c r="N457" i="3"/>
  <c r="K268" i="3"/>
  <c r="L268" i="3" s="1"/>
  <c r="F81" i="3"/>
  <c r="C27" i="3"/>
  <c r="F27" i="3" s="1"/>
  <c r="I29" i="3"/>
  <c r="K231" i="3"/>
  <c r="L231" i="3" s="1"/>
  <c r="K390" i="3"/>
  <c r="L390" i="3" s="1"/>
  <c r="K166" i="3"/>
  <c r="L166" i="3" s="1"/>
  <c r="K181" i="3"/>
  <c r="L181" i="3" s="1"/>
  <c r="K504" i="3"/>
  <c r="L504" i="3" s="1"/>
  <c r="E9" i="4"/>
  <c r="N214" i="3"/>
  <c r="N225" i="3"/>
  <c r="N221" i="3"/>
  <c r="N224" i="3"/>
  <c r="N200" i="3"/>
  <c r="N231" i="3"/>
  <c r="N212" i="3"/>
  <c r="N204" i="3"/>
  <c r="N210" i="3"/>
  <c r="N209" i="3"/>
  <c r="N220" i="3"/>
  <c r="N218" i="3"/>
  <c r="N217" i="3"/>
  <c r="N202" i="3"/>
  <c r="N206" i="3"/>
  <c r="N207" i="3"/>
  <c r="N216" i="3"/>
  <c r="N213" i="3"/>
  <c r="N229" i="3"/>
  <c r="N228" i="3"/>
  <c r="N222" i="3"/>
  <c r="N219" i="3"/>
  <c r="N223" i="3"/>
  <c r="N203" i="3"/>
  <c r="N201" i="3"/>
  <c r="N211" i="3"/>
  <c r="N215" i="3"/>
  <c r="N230" i="3"/>
  <c r="N205" i="3"/>
  <c r="N226" i="3"/>
  <c r="N208" i="3"/>
  <c r="N227" i="3"/>
  <c r="C14" i="3"/>
  <c r="F14" i="3" s="1"/>
  <c r="F65" i="3"/>
  <c r="F66" i="3"/>
  <c r="C15" i="3"/>
  <c r="F15" i="3" s="1"/>
  <c r="E15" i="4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K361" i="3"/>
  <c r="L361" i="3" s="1"/>
  <c r="O147" i="1"/>
  <c r="O143" i="1"/>
  <c r="O130" i="1"/>
  <c r="O160" i="1"/>
  <c r="O148" i="1"/>
  <c r="O161" i="1"/>
  <c r="O152" i="1"/>
  <c r="O132" i="1"/>
  <c r="O146" i="1"/>
  <c r="O145" i="1"/>
  <c r="O141" i="1"/>
  <c r="O153" i="1"/>
  <c r="O151" i="1"/>
  <c r="O139" i="1"/>
  <c r="O149" i="1"/>
  <c r="O136" i="1"/>
  <c r="O135" i="1"/>
  <c r="O156" i="1"/>
  <c r="O159" i="1"/>
  <c r="O155" i="1"/>
  <c r="O157" i="1"/>
  <c r="O137" i="1"/>
  <c r="O150" i="1"/>
  <c r="O133" i="1"/>
  <c r="O131" i="1"/>
  <c r="O154" i="1"/>
  <c r="O140" i="1"/>
  <c r="O134" i="1"/>
  <c r="O144" i="1"/>
  <c r="O138" i="1"/>
  <c r="O158" i="1"/>
  <c r="O142" i="1"/>
  <c r="K221" i="3"/>
  <c r="L221" i="3" s="1"/>
  <c r="K258" i="3"/>
  <c r="L258" i="3" s="1"/>
  <c r="C29" i="3"/>
  <c r="F29" i="3" s="1"/>
  <c r="F79" i="3"/>
  <c r="K573" i="3"/>
  <c r="L573" i="3" s="1"/>
  <c r="I31" i="3"/>
  <c r="K578" i="3"/>
  <c r="L578" i="3" s="1"/>
  <c r="O326" i="1"/>
  <c r="O336" i="1"/>
  <c r="O320" i="1"/>
  <c r="O329" i="1"/>
  <c r="O312" i="1"/>
  <c r="O318" i="1"/>
  <c r="O314" i="1"/>
  <c r="O341" i="1"/>
  <c r="O323" i="1"/>
  <c r="O328" i="1"/>
  <c r="O333" i="1"/>
  <c r="O337" i="1"/>
  <c r="O338" i="1"/>
  <c r="O315" i="1"/>
  <c r="O325" i="1"/>
  <c r="O324" i="1"/>
  <c r="O334" i="1"/>
  <c r="O330" i="1"/>
  <c r="O319" i="1"/>
  <c r="O340" i="1"/>
  <c r="O327" i="1"/>
  <c r="O335" i="1"/>
  <c r="O343" i="1"/>
  <c r="O342" i="1"/>
  <c r="O322" i="1"/>
  <c r="O313" i="1"/>
  <c r="O339" i="1"/>
  <c r="O332" i="1"/>
  <c r="O316" i="1"/>
  <c r="O317" i="1"/>
  <c r="O321" i="1"/>
  <c r="O331" i="1"/>
  <c r="O736" i="1"/>
  <c r="O743" i="1"/>
  <c r="O755" i="1"/>
  <c r="O768" i="1"/>
  <c r="O742" i="1"/>
  <c r="O740" i="1"/>
  <c r="O744" i="1"/>
  <c r="O762" i="1"/>
  <c r="O739" i="1"/>
  <c r="O753" i="1"/>
  <c r="O754" i="1"/>
  <c r="O741" i="1"/>
  <c r="O760" i="1"/>
  <c r="O749" i="1"/>
  <c r="O738" i="1"/>
  <c r="O756" i="1"/>
  <c r="O764" i="1"/>
  <c r="O766" i="1"/>
  <c r="O745" i="1"/>
  <c r="O748" i="1"/>
  <c r="O752" i="1"/>
  <c r="O758" i="1"/>
  <c r="O767" i="1"/>
  <c r="O750" i="1"/>
  <c r="O747" i="1"/>
  <c r="O737" i="1"/>
  <c r="O765" i="1"/>
  <c r="O759" i="1"/>
  <c r="O746" i="1"/>
  <c r="O763" i="1"/>
  <c r="O757" i="1"/>
  <c r="O751" i="1"/>
  <c r="O761" i="1"/>
  <c r="N60" i="3"/>
  <c r="K501" i="3"/>
  <c r="L501" i="3" s="1"/>
  <c r="K156" i="3"/>
  <c r="L156" i="3" s="1"/>
  <c r="K394" i="3"/>
  <c r="L394" i="3" s="1"/>
  <c r="N526" i="3"/>
  <c r="N530" i="3"/>
  <c r="N539" i="3"/>
  <c r="N532" i="3"/>
  <c r="N527" i="3"/>
  <c r="N546" i="3"/>
  <c r="N543" i="3"/>
  <c r="N548" i="3"/>
  <c r="N537" i="3"/>
  <c r="N549" i="3"/>
  <c r="N555" i="3"/>
  <c r="N531" i="3"/>
  <c r="N533" i="3"/>
  <c r="N553" i="3"/>
  <c r="N552" i="3"/>
  <c r="N542" i="3"/>
  <c r="N550" i="3"/>
  <c r="N535" i="3"/>
  <c r="N558" i="3"/>
  <c r="N538" i="3"/>
  <c r="N556" i="3"/>
  <c r="N547" i="3"/>
  <c r="N534" i="3"/>
  <c r="N540" i="3"/>
  <c r="N541" i="3"/>
  <c r="N536" i="3"/>
  <c r="N557" i="3"/>
  <c r="N529" i="3"/>
  <c r="N554" i="3"/>
  <c r="N528" i="3"/>
  <c r="N544" i="3"/>
  <c r="N551" i="3"/>
  <c r="N545" i="3"/>
  <c r="K588" i="3"/>
  <c r="L588" i="3" s="1"/>
  <c r="K299" i="3"/>
  <c r="L299" i="3" s="1"/>
  <c r="K129" i="3"/>
  <c r="L129" i="3" s="1"/>
  <c r="C155" i="5"/>
  <c r="K445" i="3"/>
  <c r="L445" i="3" s="1"/>
  <c r="N69" i="3"/>
  <c r="N90" i="3"/>
  <c r="F62" i="3"/>
  <c r="C11" i="3"/>
  <c r="F11" i="3" s="1"/>
  <c r="F77" i="3"/>
  <c r="C25" i="3"/>
  <c r="N92" i="3"/>
  <c r="C30" i="3"/>
  <c r="F30" i="3" s="1"/>
  <c r="F83" i="3"/>
  <c r="K453" i="3"/>
  <c r="L453" i="3" s="1"/>
  <c r="K115" i="3"/>
  <c r="L115" i="3" s="1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103" i="4"/>
  <c r="K168" i="3"/>
  <c r="L168" i="3" s="1"/>
  <c r="E12" i="4"/>
  <c r="K297" i="3"/>
  <c r="L297" i="3" s="1"/>
  <c r="C139" i="3"/>
  <c r="F106" i="3"/>
  <c r="E122" i="3" s="1"/>
  <c r="K184" i="3"/>
  <c r="L184" i="3" s="1"/>
  <c r="N85" i="3"/>
  <c r="K207" i="3"/>
  <c r="L207" i="3" s="1"/>
  <c r="K449" i="3"/>
  <c r="L449" i="3" s="1"/>
  <c r="F82" i="3"/>
  <c r="C33" i="3"/>
  <c r="F33" i="3" s="1"/>
  <c r="K205" i="3"/>
  <c r="L205" i="3" s="1"/>
  <c r="C326" i="3"/>
  <c r="F293" i="3"/>
  <c r="E302" i="3" s="1"/>
  <c r="F86" i="3"/>
  <c r="C35" i="3"/>
  <c r="F35" i="3" s="1"/>
  <c r="K392" i="3"/>
  <c r="L392" i="3" s="1"/>
  <c r="K136" i="3"/>
  <c r="L136" i="3" s="1"/>
  <c r="N153" i="3"/>
  <c r="N167" i="3"/>
  <c r="N159" i="3"/>
  <c r="N162" i="3"/>
  <c r="N161" i="3"/>
  <c r="N155" i="3"/>
  <c r="N171" i="3"/>
  <c r="N185" i="3"/>
  <c r="N174" i="3"/>
  <c r="N179" i="3"/>
  <c r="N178" i="3"/>
  <c r="N157" i="3"/>
  <c r="N164" i="3"/>
  <c r="N180" i="3"/>
  <c r="N184" i="3"/>
  <c r="N182" i="3"/>
  <c r="N166" i="3"/>
  <c r="N181" i="3"/>
  <c r="N170" i="3"/>
  <c r="N172" i="3"/>
  <c r="N156" i="3"/>
  <c r="N163" i="3"/>
  <c r="N165" i="3"/>
  <c r="N169" i="3"/>
  <c r="N158" i="3"/>
  <c r="N176" i="3"/>
  <c r="N175" i="3"/>
  <c r="N160" i="3"/>
  <c r="N183" i="3"/>
  <c r="N177" i="3"/>
  <c r="N173" i="3"/>
  <c r="N154" i="3"/>
  <c r="N168" i="3"/>
  <c r="C13" i="3"/>
  <c r="F13" i="3" s="1"/>
  <c r="F64" i="3"/>
  <c r="F246" i="3"/>
  <c r="E263" i="3" s="1"/>
  <c r="C279" i="3"/>
  <c r="F61" i="3"/>
  <c r="C10" i="3"/>
  <c r="F10" i="3" s="1"/>
  <c r="O189" i="1"/>
  <c r="O212" i="1"/>
  <c r="O193" i="1"/>
  <c r="O199" i="1"/>
  <c r="O202" i="1"/>
  <c r="O205" i="1"/>
  <c r="O200" i="1"/>
  <c r="O197" i="1"/>
  <c r="O198" i="1"/>
  <c r="O201" i="1"/>
  <c r="O221" i="1"/>
  <c r="O203" i="1"/>
  <c r="O192" i="1"/>
  <c r="O215" i="1"/>
  <c r="O208" i="1"/>
  <c r="O209" i="1"/>
  <c r="O204" i="1"/>
  <c r="O211" i="1"/>
  <c r="O194" i="1"/>
  <c r="O195" i="1"/>
  <c r="O218" i="1"/>
  <c r="O214" i="1"/>
  <c r="O190" i="1"/>
  <c r="O217" i="1"/>
  <c r="O196" i="1"/>
  <c r="O219" i="1"/>
  <c r="O210" i="1"/>
  <c r="O207" i="1"/>
  <c r="O206" i="1"/>
  <c r="O213" i="1"/>
  <c r="O216" i="1"/>
  <c r="O220" i="1"/>
  <c r="O191" i="1"/>
  <c r="K343" i="3"/>
  <c r="L343" i="3" s="1"/>
  <c r="N360" i="3"/>
  <c r="N349" i="3"/>
  <c r="N353" i="3"/>
  <c r="N347" i="3"/>
  <c r="N372" i="3"/>
  <c r="N363" i="3"/>
  <c r="N344" i="3"/>
  <c r="N361" i="3"/>
  <c r="N345" i="3"/>
  <c r="N348" i="3"/>
  <c r="N364" i="3"/>
  <c r="N357" i="3"/>
  <c r="N362" i="3"/>
  <c r="N365" i="3"/>
  <c r="N366" i="3"/>
  <c r="N369" i="3"/>
  <c r="N350" i="3"/>
  <c r="N356" i="3"/>
  <c r="N352" i="3"/>
  <c r="N359" i="3"/>
  <c r="N371" i="3"/>
  <c r="N368" i="3"/>
  <c r="N343" i="3"/>
  <c r="N351" i="3"/>
  <c r="N342" i="3"/>
  <c r="N355" i="3"/>
  <c r="N341" i="3"/>
  <c r="N358" i="3"/>
  <c r="N354" i="3"/>
  <c r="N367" i="3"/>
  <c r="N370" i="3"/>
  <c r="N346" i="3"/>
  <c r="F91" i="3"/>
  <c r="C41" i="3"/>
  <c r="F41" i="3" s="1"/>
  <c r="K201" i="3"/>
  <c r="L201" i="3" s="1"/>
  <c r="K592" i="3"/>
  <c r="L592" i="3" s="1"/>
  <c r="F67" i="3"/>
  <c r="C16" i="3"/>
  <c r="F16" i="3" s="1"/>
  <c r="K303" i="3"/>
  <c r="L303" i="3" s="1"/>
  <c r="K164" i="3"/>
  <c r="L164" i="3" s="1"/>
  <c r="K211" i="3"/>
  <c r="L211" i="3" s="1"/>
  <c r="F434" i="3"/>
  <c r="E457" i="3" s="1"/>
  <c r="C467" i="3"/>
  <c r="K263" i="3"/>
  <c r="L263" i="3" s="1"/>
  <c r="K553" i="3"/>
  <c r="L553" i="3" s="1"/>
  <c r="K155" i="3"/>
  <c r="L155" i="3" s="1"/>
  <c r="O461" i="1"/>
  <c r="O433" i="1"/>
  <c r="O463" i="1"/>
  <c r="O449" i="1"/>
  <c r="O438" i="1"/>
  <c r="O455" i="1"/>
  <c r="O453" i="1"/>
  <c r="O464" i="1"/>
  <c r="O459" i="1"/>
  <c r="O435" i="1"/>
  <c r="O434" i="1"/>
  <c r="O452" i="1"/>
  <c r="O447" i="1"/>
  <c r="O443" i="1"/>
  <c r="O439" i="1"/>
  <c r="O437" i="1"/>
  <c r="O462" i="1"/>
  <c r="O454" i="1"/>
  <c r="O456" i="1"/>
  <c r="O457" i="1"/>
  <c r="O444" i="1"/>
  <c r="O445" i="1"/>
  <c r="O448" i="1"/>
  <c r="O458" i="1"/>
  <c r="O440" i="1"/>
  <c r="O460" i="1"/>
  <c r="O450" i="1"/>
  <c r="O451" i="1"/>
  <c r="O436" i="1"/>
  <c r="O442" i="1"/>
  <c r="O441" i="1"/>
  <c r="O446" i="1"/>
  <c r="K313" i="3"/>
  <c r="L313" i="3" s="1"/>
  <c r="K405" i="3"/>
  <c r="L405" i="3" s="1"/>
  <c r="E602" i="3"/>
  <c r="K602" i="3"/>
  <c r="L602" i="3" s="1"/>
  <c r="I32" i="3"/>
  <c r="J43" i="3"/>
  <c r="I9" i="3"/>
  <c r="K353" i="3"/>
  <c r="L353" i="3" s="1"/>
  <c r="K457" i="3"/>
  <c r="L457" i="3" s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K247" i="3"/>
  <c r="L247" i="3" s="1"/>
  <c r="K302" i="3"/>
  <c r="L302" i="3" s="1"/>
  <c r="F84" i="3"/>
  <c r="C34" i="3"/>
  <c r="F34" i="3" s="1"/>
  <c r="K174" i="3"/>
  <c r="L174" i="3" s="1"/>
  <c r="I21" i="3"/>
  <c r="F199" i="3"/>
  <c r="E219" i="3" s="1"/>
  <c r="C232" i="3"/>
  <c r="I18" i="3"/>
  <c r="F63" i="3"/>
  <c r="C12" i="3"/>
  <c r="F12" i="3" s="1"/>
  <c r="I30" i="3"/>
  <c r="I37" i="3"/>
  <c r="S40" i="9"/>
  <c r="K346" i="3"/>
  <c r="L346" i="3" s="1"/>
  <c r="D93" i="3"/>
  <c r="D9" i="3"/>
  <c r="F74" i="3"/>
  <c r="C22" i="3"/>
  <c r="F22" i="3" s="1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167" i="4"/>
  <c r="K251" i="3"/>
  <c r="L251" i="3" s="1"/>
  <c r="K486" i="3"/>
  <c r="L486" i="3" s="1"/>
  <c r="K163" i="3"/>
  <c r="L163" i="3" s="1"/>
  <c r="K366" i="3"/>
  <c r="L366" i="3" s="1"/>
  <c r="K256" i="3"/>
  <c r="L256" i="3" s="1"/>
  <c r="K126" i="3"/>
  <c r="L126" i="3" s="1"/>
  <c r="K304" i="3"/>
  <c r="L304" i="3" s="1"/>
  <c r="K265" i="3"/>
  <c r="L265" i="3" s="1"/>
  <c r="K577" i="3"/>
  <c r="L577" i="3" s="1"/>
  <c r="N62" i="3"/>
  <c r="K183" i="3"/>
  <c r="L183" i="3" s="1"/>
  <c r="K388" i="3"/>
  <c r="L388" i="3" s="1"/>
  <c r="K531" i="3"/>
  <c r="L531" i="3" s="1"/>
  <c r="N83" i="3"/>
  <c r="K217" i="3"/>
  <c r="L217" i="3" s="1"/>
  <c r="K414" i="3"/>
  <c r="L414" i="3" s="1"/>
  <c r="K509" i="3"/>
  <c r="L509" i="3" s="1"/>
  <c r="I36" i="3"/>
  <c r="A41" i="1"/>
  <c r="A9" i="1"/>
  <c r="C8" i="1"/>
  <c r="A39" i="1"/>
  <c r="K370" i="3"/>
  <c r="L370" i="3" s="1"/>
  <c r="K397" i="3"/>
  <c r="L397" i="3" s="1"/>
  <c r="K359" i="3"/>
  <c r="L359" i="3" s="1"/>
  <c r="K558" i="3"/>
  <c r="L558" i="3" s="1"/>
  <c r="AI46" i="5"/>
  <c r="K507" i="3"/>
  <c r="L507" i="3" s="1"/>
  <c r="E38" i="4"/>
  <c r="K452" i="3"/>
  <c r="L452" i="3" s="1"/>
  <c r="O250" i="1"/>
  <c r="O266" i="1"/>
  <c r="O281" i="1"/>
  <c r="O274" i="1"/>
  <c r="O261" i="1"/>
  <c r="O280" i="1"/>
  <c r="O271" i="1"/>
  <c r="O263" i="1"/>
  <c r="O270" i="1"/>
  <c r="O275" i="1"/>
  <c r="O269" i="1"/>
  <c r="O267" i="1"/>
  <c r="O254" i="1"/>
  <c r="O264" i="1"/>
  <c r="O262" i="1"/>
  <c r="O277" i="1"/>
  <c r="O258" i="1"/>
  <c r="O255" i="1"/>
  <c r="O265" i="1"/>
  <c r="O260" i="1"/>
  <c r="O279" i="1"/>
  <c r="O256" i="1"/>
  <c r="O251" i="1"/>
  <c r="O268" i="1"/>
  <c r="O273" i="1"/>
  <c r="O276" i="1"/>
  <c r="O253" i="1"/>
  <c r="O278" i="1"/>
  <c r="O282" i="1"/>
  <c r="O259" i="1"/>
  <c r="O252" i="1"/>
  <c r="O272" i="1"/>
  <c r="O257" i="1"/>
  <c r="C19" i="3"/>
  <c r="F19" i="3" s="1"/>
  <c r="F70" i="3"/>
  <c r="F88" i="3"/>
  <c r="C36" i="3"/>
  <c r="F36" i="3" s="1"/>
  <c r="B11" i="8"/>
  <c r="F80" i="3"/>
  <c r="C32" i="3"/>
  <c r="F32" i="3" s="1"/>
  <c r="E603" i="3"/>
  <c r="K603" i="3"/>
  <c r="L603" i="3" s="1"/>
  <c r="K167" i="3"/>
  <c r="L167" i="3" s="1"/>
  <c r="K273" i="3"/>
  <c r="L273" i="3" s="1"/>
  <c r="F340" i="3"/>
  <c r="E346" i="3" s="1"/>
  <c r="C373" i="3"/>
  <c r="K159" i="3"/>
  <c r="L159" i="3" s="1"/>
  <c r="E604" i="3"/>
  <c r="K604" i="3"/>
  <c r="L604" i="3" s="1"/>
  <c r="K300" i="3"/>
  <c r="L300" i="3" s="1"/>
  <c r="F78" i="3"/>
  <c r="C24" i="3"/>
  <c r="F24" i="3" s="1"/>
  <c r="F7" i="4"/>
  <c r="K200" i="3"/>
  <c r="L200" i="3" s="1"/>
  <c r="K435" i="3"/>
  <c r="L435" i="3" s="1"/>
  <c r="K348" i="3"/>
  <c r="L348" i="3" s="1"/>
  <c r="K543" i="3"/>
  <c r="L543" i="3" s="1"/>
  <c r="K371" i="3"/>
  <c r="L371" i="3" s="1"/>
  <c r="K119" i="3"/>
  <c r="L119" i="3" s="1"/>
  <c r="I22" i="3"/>
  <c r="I26" i="3"/>
  <c r="K137" i="3"/>
  <c r="L137" i="3" s="1"/>
  <c r="C26" i="3"/>
  <c r="F26" i="3" s="1"/>
  <c r="F76" i="3"/>
  <c r="E581" i="3"/>
  <c r="K581" i="3"/>
  <c r="L581" i="3" s="1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C420" i="3"/>
  <c r="F387" i="3"/>
  <c r="E407" i="3" s="1"/>
  <c r="I41" i="3"/>
  <c r="K266" i="3"/>
  <c r="L266" i="3" s="1"/>
  <c r="N480" i="3"/>
  <c r="N500" i="3"/>
  <c r="N505" i="3"/>
  <c r="N497" i="3"/>
  <c r="N491" i="3"/>
  <c r="N512" i="3"/>
  <c r="N485" i="3"/>
  <c r="N489" i="3"/>
  <c r="N486" i="3"/>
  <c r="N493" i="3"/>
  <c r="N498" i="3"/>
  <c r="N508" i="3"/>
  <c r="N482" i="3"/>
  <c r="N496" i="3"/>
  <c r="N501" i="3"/>
  <c r="N504" i="3"/>
  <c r="N502" i="3"/>
  <c r="N483" i="3"/>
  <c r="N499" i="3"/>
  <c r="N509" i="3"/>
  <c r="N490" i="3"/>
  <c r="N494" i="3"/>
  <c r="N507" i="3"/>
  <c r="N492" i="3"/>
  <c r="N481" i="3"/>
  <c r="N488" i="3"/>
  <c r="N506" i="3"/>
  <c r="N495" i="3"/>
  <c r="N503" i="3"/>
  <c r="N510" i="3"/>
  <c r="N484" i="3"/>
  <c r="N487" i="3"/>
  <c r="N511" i="3"/>
  <c r="I25" i="3"/>
  <c r="C528" i="5"/>
  <c r="C475" i="5"/>
  <c r="E28" i="4"/>
  <c r="F72" i="3"/>
  <c r="C28" i="3"/>
  <c r="F28" i="3" s="1"/>
  <c r="K314" i="3"/>
  <c r="L314" i="3" s="1"/>
  <c r="K175" i="3"/>
  <c r="L175" i="3" s="1"/>
  <c r="C559" i="3"/>
  <c r="F526" i="3"/>
  <c r="E531" i="3" s="1"/>
  <c r="K365" i="3"/>
  <c r="L365" i="3" s="1"/>
  <c r="K223" i="3"/>
  <c r="L223" i="3" s="1"/>
  <c r="K342" i="3"/>
  <c r="L342" i="3" s="1"/>
  <c r="C18" i="3"/>
  <c r="F18" i="3" s="1"/>
  <c r="F69" i="3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595" i="3"/>
  <c r="K595" i="3"/>
  <c r="L595" i="3" s="1"/>
  <c r="F90" i="3"/>
  <c r="C38" i="3"/>
  <c r="F38" i="3" s="1"/>
  <c r="K557" i="3"/>
  <c r="L557" i="3" s="1"/>
  <c r="K352" i="3"/>
  <c r="L352" i="3" s="1"/>
  <c r="K108" i="3"/>
  <c r="L108" i="3" s="1"/>
  <c r="K307" i="3"/>
  <c r="L307" i="3" s="1"/>
  <c r="K325" i="3"/>
  <c r="L325" i="3" s="1"/>
  <c r="E318" i="3"/>
  <c r="K318" i="3"/>
  <c r="L318" i="3" s="1"/>
  <c r="C37" i="3"/>
  <c r="F37" i="3" s="1"/>
  <c r="F87" i="3"/>
  <c r="A14" i="1"/>
  <c r="C44" i="5"/>
  <c r="I13" i="3"/>
  <c r="K436" i="3"/>
  <c r="L436" i="3" s="1"/>
  <c r="N117" i="3"/>
  <c r="N116" i="3"/>
  <c r="N124" i="3"/>
  <c r="N128" i="3"/>
  <c r="N130" i="3"/>
  <c r="N119" i="3"/>
  <c r="N111" i="3"/>
  <c r="N138" i="3"/>
  <c r="N125" i="3"/>
  <c r="N107" i="3"/>
  <c r="N127" i="3"/>
  <c r="N122" i="3"/>
  <c r="N131" i="3"/>
  <c r="N132" i="3"/>
  <c r="N123" i="3"/>
  <c r="N137" i="3"/>
  <c r="N112" i="3"/>
  <c r="N126" i="3"/>
  <c r="N121" i="3"/>
  <c r="N120" i="3"/>
  <c r="N110" i="3"/>
  <c r="N133" i="3"/>
  <c r="N118" i="3"/>
  <c r="N136" i="3"/>
  <c r="N114" i="3"/>
  <c r="N134" i="3"/>
  <c r="N129" i="3"/>
  <c r="N108" i="3"/>
  <c r="N115" i="3"/>
  <c r="N135" i="3"/>
  <c r="N113" i="3"/>
  <c r="N109" i="3"/>
  <c r="K447" i="3"/>
  <c r="L447" i="3" s="1"/>
  <c r="K310" i="3"/>
  <c r="L310" i="3" s="1"/>
  <c r="K487" i="3"/>
  <c r="L487" i="3" s="1"/>
  <c r="K216" i="3"/>
  <c r="L216" i="3" s="1"/>
  <c r="K298" i="3"/>
  <c r="L298" i="3" s="1"/>
  <c r="N82" i="3"/>
  <c r="K599" i="3"/>
  <c r="L599" i="3" s="1"/>
  <c r="E599" i="3"/>
  <c r="N293" i="3"/>
  <c r="N312" i="3"/>
  <c r="N321" i="3"/>
  <c r="N317" i="3"/>
  <c r="N301" i="3"/>
  <c r="N303" i="3"/>
  <c r="N295" i="3"/>
  <c r="N316" i="3"/>
  <c r="N294" i="3"/>
  <c r="N315" i="3"/>
  <c r="N306" i="3"/>
  <c r="N309" i="3"/>
  <c r="N313" i="3"/>
  <c r="N298" i="3"/>
  <c r="N314" i="3"/>
  <c r="N311" i="3"/>
  <c r="N296" i="3"/>
  <c r="N308" i="3"/>
  <c r="N307" i="3"/>
  <c r="N325" i="3"/>
  <c r="N318" i="3"/>
  <c r="N297" i="3"/>
  <c r="N310" i="3"/>
  <c r="N319" i="3"/>
  <c r="N320" i="3"/>
  <c r="N322" i="3"/>
  <c r="N323" i="3"/>
  <c r="N299" i="3"/>
  <c r="N304" i="3"/>
  <c r="N305" i="3"/>
  <c r="N300" i="3"/>
  <c r="N324" i="3"/>
  <c r="N302" i="3"/>
  <c r="N68" i="3"/>
  <c r="K213" i="3"/>
  <c r="L213" i="3" s="1"/>
  <c r="N86" i="3"/>
  <c r="E320" i="3"/>
  <c r="K320" i="3"/>
  <c r="L320" i="3" s="1"/>
  <c r="K227" i="3"/>
  <c r="L227" i="3" s="1"/>
  <c r="F25" i="3" l="1"/>
  <c r="K25" i="3" s="1"/>
  <c r="L25" i="3" s="1"/>
  <c r="D43" i="3"/>
  <c r="E223" i="3"/>
  <c r="E325" i="3"/>
  <c r="E310" i="3"/>
  <c r="O614" i="1"/>
  <c r="E163" i="3"/>
  <c r="E509" i="3"/>
  <c r="E487" i="3"/>
  <c r="E159" i="3"/>
  <c r="S24" i="9"/>
  <c r="S13" i="9"/>
  <c r="S37" i="9"/>
  <c r="S27" i="9"/>
  <c r="S35" i="9"/>
  <c r="E298" i="3"/>
  <c r="E213" i="3"/>
  <c r="E300" i="3"/>
  <c r="E227" i="3"/>
  <c r="E577" i="3"/>
  <c r="E119" i="3"/>
  <c r="E137" i="3"/>
  <c r="E314" i="3"/>
  <c r="E486" i="3"/>
  <c r="E507" i="3"/>
  <c r="E307" i="3"/>
  <c r="S38" i="9"/>
  <c r="E304" i="3"/>
  <c r="E573" i="3"/>
  <c r="E436" i="3"/>
  <c r="E108" i="3"/>
  <c r="S11" i="9"/>
  <c r="B28" i="8"/>
  <c r="M29" i="8" s="1"/>
  <c r="S26" i="9"/>
  <c r="S29" i="9"/>
  <c r="S19" i="9"/>
  <c r="S22" i="9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47" i="3"/>
  <c r="E40" i="4"/>
  <c r="E313" i="3"/>
  <c r="E256" i="3"/>
  <c r="E303" i="3"/>
  <c r="E273" i="3"/>
  <c r="E504" i="3"/>
  <c r="E501" i="3"/>
  <c r="E592" i="3"/>
  <c r="S33" i="9"/>
  <c r="E588" i="3"/>
  <c r="S18" i="9"/>
  <c r="S39" i="9"/>
  <c r="E435" i="3"/>
  <c r="E266" i="3"/>
  <c r="E584" i="3"/>
  <c r="E579" i="3"/>
  <c r="E574" i="3"/>
  <c r="E600" i="3"/>
  <c r="E594" i="3"/>
  <c r="E601" i="3"/>
  <c r="E580" i="3"/>
  <c r="E589" i="3"/>
  <c r="E585" i="3"/>
  <c r="E575" i="3"/>
  <c r="E590" i="3"/>
  <c r="E582" i="3"/>
  <c r="E593" i="3"/>
  <c r="E587" i="3"/>
  <c r="E583" i="3"/>
  <c r="E586" i="3"/>
  <c r="E596" i="3"/>
  <c r="E597" i="3"/>
  <c r="E576" i="3"/>
  <c r="E598" i="3"/>
  <c r="E591" i="3"/>
  <c r="N232" i="3"/>
  <c r="N279" i="3"/>
  <c r="E342" i="3"/>
  <c r="E365" i="3"/>
  <c r="E265" i="3"/>
  <c r="E251" i="3"/>
  <c r="E164" i="3"/>
  <c r="E167" i="3"/>
  <c r="E183" i="3"/>
  <c r="E174" i="3"/>
  <c r="E155" i="3"/>
  <c r="E168" i="3"/>
  <c r="E175" i="3"/>
  <c r="E184" i="3"/>
  <c r="E371" i="3"/>
  <c r="E553" i="3"/>
  <c r="E181" i="3"/>
  <c r="E557" i="3"/>
  <c r="E543" i="3"/>
  <c r="E558" i="3"/>
  <c r="E156" i="3"/>
  <c r="E166" i="3"/>
  <c r="E211" i="3"/>
  <c r="N93" i="3"/>
  <c r="E216" i="3"/>
  <c r="E352" i="3"/>
  <c r="E545" i="3"/>
  <c r="E548" i="3"/>
  <c r="E544" i="3"/>
  <c r="E538" i="3"/>
  <c r="E527" i="3"/>
  <c r="E552" i="3"/>
  <c r="E532" i="3"/>
  <c r="E533" i="3"/>
  <c r="E529" i="3"/>
  <c r="E555" i="3"/>
  <c r="E530" i="3"/>
  <c r="E550" i="3"/>
  <c r="E554" i="3"/>
  <c r="E539" i="3"/>
  <c r="E551" i="3"/>
  <c r="E528" i="3"/>
  <c r="E546" i="3"/>
  <c r="E542" i="3"/>
  <c r="E534" i="3"/>
  <c r="E556" i="3"/>
  <c r="E200" i="3"/>
  <c r="E452" i="3"/>
  <c r="E247" i="3"/>
  <c r="E535" i="3"/>
  <c r="E541" i="3"/>
  <c r="E536" i="3"/>
  <c r="E540" i="3"/>
  <c r="E547" i="3"/>
  <c r="E537" i="3"/>
  <c r="E549" i="3"/>
  <c r="N139" i="3"/>
  <c r="N467" i="3"/>
  <c r="E359" i="3"/>
  <c r="E217" i="3"/>
  <c r="E126" i="3"/>
  <c r="E353" i="3"/>
  <c r="O431" i="1"/>
  <c r="E115" i="3"/>
  <c r="O310" i="1"/>
  <c r="O128" i="1"/>
  <c r="E136" i="3"/>
  <c r="N373" i="3"/>
  <c r="N326" i="3"/>
  <c r="E87" i="3"/>
  <c r="K87" i="3"/>
  <c r="L87" i="3" s="1"/>
  <c r="K38" i="3"/>
  <c r="L38" i="3" s="1"/>
  <c r="N513" i="3"/>
  <c r="K26" i="3"/>
  <c r="L26" i="3" s="1"/>
  <c r="F373" i="3"/>
  <c r="E340" i="3"/>
  <c r="E347" i="3"/>
  <c r="E364" i="3"/>
  <c r="E345" i="3"/>
  <c r="E369" i="3"/>
  <c r="E355" i="3"/>
  <c r="E363" i="3"/>
  <c r="E360" i="3"/>
  <c r="E350" i="3"/>
  <c r="E367" i="3"/>
  <c r="E368" i="3"/>
  <c r="E349" i="3"/>
  <c r="E351" i="3"/>
  <c r="E357" i="3"/>
  <c r="E344" i="3"/>
  <c r="K340" i="3"/>
  <c r="L340" i="3" s="1"/>
  <c r="E354" i="3"/>
  <c r="E358" i="3"/>
  <c r="E356" i="3"/>
  <c r="E370" i="3"/>
  <c r="E63" i="3"/>
  <c r="K63" i="3"/>
  <c r="L63" i="3" s="1"/>
  <c r="K34" i="3"/>
  <c r="L34" i="3" s="1"/>
  <c r="E405" i="3"/>
  <c r="E454" i="3"/>
  <c r="F467" i="3"/>
  <c r="E434" i="3"/>
  <c r="E460" i="3"/>
  <c r="E455" i="3"/>
  <c r="E441" i="3"/>
  <c r="E448" i="3"/>
  <c r="E444" i="3"/>
  <c r="K434" i="3"/>
  <c r="E464" i="3"/>
  <c r="E442" i="3"/>
  <c r="E451" i="3"/>
  <c r="E463" i="3"/>
  <c r="E439" i="3"/>
  <c r="E458" i="3"/>
  <c r="E465" i="3"/>
  <c r="E459" i="3"/>
  <c r="E450" i="3"/>
  <c r="E461" i="3"/>
  <c r="E201" i="3"/>
  <c r="C14" i="6"/>
  <c r="K13" i="3"/>
  <c r="L13" i="3" s="1"/>
  <c r="E392" i="3"/>
  <c r="E293" i="3"/>
  <c r="F326" i="3"/>
  <c r="M293" i="3" s="1"/>
  <c r="E296" i="3"/>
  <c r="E311" i="3"/>
  <c r="E294" i="3"/>
  <c r="E309" i="3"/>
  <c r="E316" i="3"/>
  <c r="E305" i="3"/>
  <c r="E301" i="3"/>
  <c r="E317" i="3"/>
  <c r="E319" i="3"/>
  <c r="E306" i="3"/>
  <c r="E322" i="3"/>
  <c r="E295" i="3"/>
  <c r="K293" i="3"/>
  <c r="L293" i="3" s="1"/>
  <c r="E315" i="3"/>
  <c r="E323" i="3"/>
  <c r="E205" i="3"/>
  <c r="E207" i="3"/>
  <c r="E62" i="3"/>
  <c r="K62" i="3"/>
  <c r="L62" i="3" s="1"/>
  <c r="E299" i="3"/>
  <c r="E221" i="3"/>
  <c r="C17" i="6"/>
  <c r="K15" i="3"/>
  <c r="L15" i="3" s="1"/>
  <c r="E231" i="3"/>
  <c r="E410" i="3"/>
  <c r="E312" i="3"/>
  <c r="E73" i="3"/>
  <c r="K73" i="3"/>
  <c r="L73" i="3" s="1"/>
  <c r="K40" i="3"/>
  <c r="L40" i="3" s="1"/>
  <c r="E153" i="3"/>
  <c r="F186" i="3"/>
  <c r="E182" i="3"/>
  <c r="E170" i="3"/>
  <c r="K153" i="3"/>
  <c r="L153" i="3" s="1"/>
  <c r="E158" i="3"/>
  <c r="E169" i="3"/>
  <c r="E176" i="3"/>
  <c r="E157" i="3"/>
  <c r="E179" i="3"/>
  <c r="E172" i="3"/>
  <c r="E154" i="3"/>
  <c r="E173" i="3"/>
  <c r="E161" i="3"/>
  <c r="K20" i="3"/>
  <c r="L20" i="3" s="1"/>
  <c r="E68" i="3"/>
  <c r="K68" i="3"/>
  <c r="L68" i="3" s="1"/>
  <c r="K31" i="3"/>
  <c r="L31" i="3" s="1"/>
  <c r="E443" i="3"/>
  <c r="E415" i="3"/>
  <c r="E446" i="3"/>
  <c r="E162" i="3"/>
  <c r="E226" i="3"/>
  <c r="E456" i="3"/>
  <c r="E438" i="3"/>
  <c r="E440" i="3"/>
  <c r="E400" i="3"/>
  <c r="E466" i="3"/>
  <c r="E225" i="3"/>
  <c r="E462" i="3"/>
  <c r="E178" i="3"/>
  <c r="N605" i="3"/>
  <c r="K37" i="3"/>
  <c r="L37" i="3" s="1"/>
  <c r="E90" i="3"/>
  <c r="K90" i="3"/>
  <c r="L90" i="3" s="1"/>
  <c r="E526" i="3"/>
  <c r="F559" i="3"/>
  <c r="K526" i="3"/>
  <c r="L526" i="3" s="1"/>
  <c r="E348" i="3"/>
  <c r="E397" i="3"/>
  <c r="E366" i="3"/>
  <c r="K22" i="3"/>
  <c r="L22" i="3" s="1"/>
  <c r="E84" i="3"/>
  <c r="K84" i="3"/>
  <c r="L84" i="3" s="1"/>
  <c r="E261" i="3"/>
  <c r="E246" i="3"/>
  <c r="F279" i="3"/>
  <c r="M246" i="3" s="1"/>
  <c r="E269" i="3"/>
  <c r="E271" i="3"/>
  <c r="E260" i="3"/>
  <c r="E252" i="3"/>
  <c r="E274" i="3"/>
  <c r="E278" i="3"/>
  <c r="E254" i="3"/>
  <c r="E250" i="3"/>
  <c r="E249" i="3"/>
  <c r="K246" i="3"/>
  <c r="L246" i="3" s="1"/>
  <c r="E277" i="3"/>
  <c r="E248" i="3"/>
  <c r="E276" i="3"/>
  <c r="E270" i="3"/>
  <c r="E275" i="3"/>
  <c r="E257" i="3"/>
  <c r="E264" i="3"/>
  <c r="E253" i="3"/>
  <c r="K33" i="3"/>
  <c r="L33" i="3" s="1"/>
  <c r="E449" i="3"/>
  <c r="E118" i="3"/>
  <c r="E106" i="3"/>
  <c r="F139" i="3"/>
  <c r="E132" i="3"/>
  <c r="K106" i="3"/>
  <c r="L106" i="3" s="1"/>
  <c r="E131" i="3"/>
  <c r="E109" i="3"/>
  <c r="E125" i="3"/>
  <c r="E112" i="3"/>
  <c r="E110" i="3"/>
  <c r="E123" i="3"/>
  <c r="E128" i="3"/>
  <c r="E111" i="3"/>
  <c r="E124" i="3"/>
  <c r="E120" i="3"/>
  <c r="E134" i="3"/>
  <c r="E138" i="3"/>
  <c r="E130" i="3"/>
  <c r="E127" i="3"/>
  <c r="E116" i="3"/>
  <c r="E297" i="3"/>
  <c r="E453" i="3"/>
  <c r="E445" i="3"/>
  <c r="E129" i="3"/>
  <c r="N559" i="3"/>
  <c r="O735" i="1"/>
  <c r="E79" i="3"/>
  <c r="K79" i="3"/>
  <c r="L79" i="3" s="1"/>
  <c r="E258" i="3"/>
  <c r="E66" i="3"/>
  <c r="K66" i="3"/>
  <c r="L66" i="3" s="1"/>
  <c r="E390" i="3"/>
  <c r="K21" i="3"/>
  <c r="L21" i="3" s="1"/>
  <c r="O370" i="1"/>
  <c r="C18" i="6"/>
  <c r="K17" i="3"/>
  <c r="L17" i="3" s="1"/>
  <c r="E85" i="3"/>
  <c r="K85" i="3"/>
  <c r="L85" i="3" s="1"/>
  <c r="E362" i="3"/>
  <c r="F93" i="3"/>
  <c r="M63" i="3" s="1"/>
  <c r="E60" i="3"/>
  <c r="K60" i="3"/>
  <c r="L60" i="3" s="1"/>
  <c r="O68" i="1"/>
  <c r="E113" i="3"/>
  <c r="E262" i="3"/>
  <c r="E272" i="3"/>
  <c r="E255" i="3"/>
  <c r="E259" i="3"/>
  <c r="E69" i="3"/>
  <c r="K69" i="3"/>
  <c r="L69" i="3" s="1"/>
  <c r="K28" i="3"/>
  <c r="L28" i="3" s="1"/>
  <c r="K24" i="3"/>
  <c r="L24" i="3" s="1"/>
  <c r="K32" i="3"/>
  <c r="L32" i="3" s="1"/>
  <c r="K36" i="3"/>
  <c r="L36" i="3" s="1"/>
  <c r="E70" i="3"/>
  <c r="K70" i="3"/>
  <c r="L70" i="3" s="1"/>
  <c r="O249" i="1"/>
  <c r="O9" i="1"/>
  <c r="O39" i="1"/>
  <c r="O27" i="1"/>
  <c r="O17" i="1"/>
  <c r="O29" i="1"/>
  <c r="O11" i="1"/>
  <c r="O37" i="1"/>
  <c r="O22" i="1"/>
  <c r="O14" i="1"/>
  <c r="O13" i="1"/>
  <c r="O23" i="1"/>
  <c r="O34" i="1"/>
  <c r="O26" i="1"/>
  <c r="O30" i="1"/>
  <c r="O15" i="1"/>
  <c r="O35" i="1"/>
  <c r="O20" i="1"/>
  <c r="O41" i="1"/>
  <c r="O12" i="1"/>
  <c r="O28" i="1"/>
  <c r="O19" i="1"/>
  <c r="O24" i="1"/>
  <c r="O18" i="1"/>
  <c r="O16" i="1"/>
  <c r="O38" i="1"/>
  <c r="O31" i="1"/>
  <c r="O32" i="1"/>
  <c r="O25" i="1"/>
  <c r="O33" i="1"/>
  <c r="O40" i="1"/>
  <c r="O36" i="1"/>
  <c r="O21" i="1"/>
  <c r="O10" i="1"/>
  <c r="E388" i="3"/>
  <c r="E74" i="3"/>
  <c r="K74" i="3"/>
  <c r="L74" i="3" s="1"/>
  <c r="N9" i="3"/>
  <c r="N10" i="3"/>
  <c r="N28" i="3"/>
  <c r="N20" i="3"/>
  <c r="N31" i="3"/>
  <c r="N12" i="3"/>
  <c r="N35" i="3"/>
  <c r="N25" i="3"/>
  <c r="N11" i="3"/>
  <c r="N41" i="3"/>
  <c r="N22" i="3"/>
  <c r="N40" i="3"/>
  <c r="N19" i="3"/>
  <c r="N15" i="3"/>
  <c r="N14" i="3"/>
  <c r="N27" i="3"/>
  <c r="N39" i="3"/>
  <c r="N32" i="3"/>
  <c r="N36" i="3"/>
  <c r="N13" i="3"/>
  <c r="N30" i="3"/>
  <c r="N18" i="3"/>
  <c r="N21" i="3"/>
  <c r="N26" i="3"/>
  <c r="N17" i="3"/>
  <c r="N33" i="3"/>
  <c r="N24" i="3"/>
  <c r="N38" i="3"/>
  <c r="N34" i="3"/>
  <c r="N37" i="3"/>
  <c r="N29" i="3"/>
  <c r="N16" i="3"/>
  <c r="N23" i="3"/>
  <c r="C16" i="6"/>
  <c r="K16" i="3"/>
  <c r="L16" i="3" s="1"/>
  <c r="K41" i="3"/>
  <c r="L41" i="3" s="1"/>
  <c r="K10" i="3"/>
  <c r="L10" i="3" s="1"/>
  <c r="N186" i="3"/>
  <c r="K35" i="3"/>
  <c r="L35" i="3" s="1"/>
  <c r="E82" i="3"/>
  <c r="K82" i="3"/>
  <c r="L82" i="3" s="1"/>
  <c r="E83" i="3"/>
  <c r="K83" i="3"/>
  <c r="L83" i="3" s="1"/>
  <c r="E77" i="3"/>
  <c r="K77" i="3"/>
  <c r="L77" i="3" s="1"/>
  <c r="K29" i="3"/>
  <c r="L29" i="3" s="1"/>
  <c r="E65" i="3"/>
  <c r="K65" i="3"/>
  <c r="L65" i="3" s="1"/>
  <c r="K27" i="3"/>
  <c r="L27" i="3" s="1"/>
  <c r="E268" i="3"/>
  <c r="E572" i="3"/>
  <c r="F605" i="3"/>
  <c r="M572" i="3" s="1"/>
  <c r="K572" i="3"/>
  <c r="E341" i="3"/>
  <c r="E92" i="3"/>
  <c r="K92" i="3"/>
  <c r="L92" i="3" s="1"/>
  <c r="E267" i="3"/>
  <c r="E308" i="3"/>
  <c r="E160" i="3"/>
  <c r="C46" i="5"/>
  <c r="O675" i="1"/>
  <c r="N420" i="3"/>
  <c r="E372" i="3"/>
  <c r="E171" i="3"/>
  <c r="K23" i="3"/>
  <c r="L23" i="3" s="1"/>
  <c r="S17" i="9"/>
  <c r="S23" i="9"/>
  <c r="S30" i="9"/>
  <c r="S32" i="9"/>
  <c r="S15" i="9"/>
  <c r="S34" i="9"/>
  <c r="S10" i="9"/>
  <c r="S31" i="9"/>
  <c r="S36" i="9"/>
  <c r="S16" i="9"/>
  <c r="S9" i="9"/>
  <c r="S14" i="9"/>
  <c r="S20" i="9"/>
  <c r="S25" i="9"/>
  <c r="S21" i="9"/>
  <c r="S28" i="9"/>
  <c r="S12" i="9"/>
  <c r="C19" i="6"/>
  <c r="K18" i="3"/>
  <c r="L18" i="3" s="1"/>
  <c r="E72" i="3"/>
  <c r="K72" i="3"/>
  <c r="L72" i="3" s="1"/>
  <c r="E399" i="3"/>
  <c r="E387" i="3"/>
  <c r="F420" i="3"/>
  <c r="M387" i="3" s="1"/>
  <c r="E393" i="3"/>
  <c r="E395" i="3"/>
  <c r="E406" i="3"/>
  <c r="E398" i="3"/>
  <c r="E389" i="3"/>
  <c r="E411" i="3"/>
  <c r="E408" i="3"/>
  <c r="E413" i="3"/>
  <c r="E412" i="3"/>
  <c r="E417" i="3"/>
  <c r="E409" i="3"/>
  <c r="E402" i="3"/>
  <c r="E416" i="3"/>
  <c r="E401" i="3"/>
  <c r="E396" i="3"/>
  <c r="K387" i="3"/>
  <c r="L387" i="3" s="1"/>
  <c r="E404" i="3"/>
  <c r="E391" i="3"/>
  <c r="E418" i="3"/>
  <c r="E76" i="3"/>
  <c r="K76" i="3"/>
  <c r="L76" i="3" s="1"/>
  <c r="E78" i="3"/>
  <c r="K78" i="3"/>
  <c r="L78" i="3" s="1"/>
  <c r="E80" i="3"/>
  <c r="K80" i="3"/>
  <c r="L80" i="3" s="1"/>
  <c r="E88" i="3"/>
  <c r="K88" i="3"/>
  <c r="L88" i="3" s="1"/>
  <c r="K19" i="3"/>
  <c r="L19" i="3" s="1"/>
  <c r="E11" i="6"/>
  <c r="E15" i="6"/>
  <c r="E13" i="6"/>
  <c r="E17" i="6"/>
  <c r="E19" i="6"/>
  <c r="E14" i="6"/>
  <c r="E18" i="6"/>
  <c r="E16" i="6"/>
  <c r="E12" i="6"/>
  <c r="E10" i="6"/>
  <c r="F10" i="6" s="1"/>
  <c r="E414" i="3"/>
  <c r="C13" i="6"/>
  <c r="K12" i="3"/>
  <c r="L12" i="3" s="1"/>
  <c r="E209" i="3"/>
  <c r="F232" i="3"/>
  <c r="M199" i="3" s="1"/>
  <c r="E199" i="3"/>
  <c r="E206" i="3"/>
  <c r="E215" i="3"/>
  <c r="E222" i="3"/>
  <c r="E203" i="3"/>
  <c r="E202" i="3"/>
  <c r="E218" i="3"/>
  <c r="K199" i="3"/>
  <c r="L199" i="3" s="1"/>
  <c r="E204" i="3"/>
  <c r="E214" i="3"/>
  <c r="E230" i="3"/>
  <c r="E224" i="3"/>
  <c r="E212" i="3"/>
  <c r="E210" i="3"/>
  <c r="E208" i="3"/>
  <c r="E229" i="3"/>
  <c r="E228" i="3"/>
  <c r="E67" i="3"/>
  <c r="K67" i="3"/>
  <c r="L67" i="3" s="1"/>
  <c r="E91" i="3"/>
  <c r="K91" i="3"/>
  <c r="L91" i="3" s="1"/>
  <c r="E343" i="3"/>
  <c r="O188" i="1"/>
  <c r="E61" i="3"/>
  <c r="K61" i="3"/>
  <c r="L61" i="3" s="1"/>
  <c r="E64" i="3"/>
  <c r="K64" i="3"/>
  <c r="L64" i="3" s="1"/>
  <c r="E86" i="3"/>
  <c r="K86" i="3"/>
  <c r="L86" i="3" s="1"/>
  <c r="K30" i="3"/>
  <c r="L30" i="3" s="1"/>
  <c r="C12" i="6"/>
  <c r="K11" i="3"/>
  <c r="L11" i="3" s="1"/>
  <c r="E394" i="3"/>
  <c r="E361" i="3"/>
  <c r="C15" i="6"/>
  <c r="K14" i="3"/>
  <c r="L14" i="3" s="1"/>
  <c r="E81" i="3"/>
  <c r="K81" i="3"/>
  <c r="L81" i="3" s="1"/>
  <c r="E121" i="3"/>
  <c r="E321" i="3"/>
  <c r="E107" i="3"/>
  <c r="E220" i="3"/>
  <c r="E114" i="3"/>
  <c r="E89" i="3"/>
  <c r="K89" i="3"/>
  <c r="L89" i="3" s="1"/>
  <c r="E71" i="3"/>
  <c r="K71" i="3"/>
  <c r="L71" i="3" s="1"/>
  <c r="E117" i="3"/>
  <c r="E133" i="3"/>
  <c r="E324" i="3"/>
  <c r="E403" i="3"/>
  <c r="E180" i="3"/>
  <c r="K39" i="3"/>
  <c r="L39" i="3" s="1"/>
  <c r="E165" i="3"/>
  <c r="C43" i="3"/>
  <c r="F9" i="3"/>
  <c r="E498" i="3"/>
  <c r="F513" i="3"/>
  <c r="E480" i="3"/>
  <c r="E484" i="3"/>
  <c r="E505" i="3"/>
  <c r="E500" i="3"/>
  <c r="E499" i="3"/>
  <c r="E481" i="3"/>
  <c r="E508" i="3"/>
  <c r="K480" i="3"/>
  <c r="L480" i="3" s="1"/>
  <c r="E490" i="3"/>
  <c r="E511" i="3"/>
  <c r="E512" i="3"/>
  <c r="E495" i="3"/>
  <c r="E506" i="3"/>
  <c r="E485" i="3"/>
  <c r="E491" i="3"/>
  <c r="E496" i="3"/>
  <c r="E502" i="3"/>
  <c r="E493" i="3"/>
  <c r="E494" i="3"/>
  <c r="E510" i="3"/>
  <c r="E503" i="3"/>
  <c r="E488" i="3"/>
  <c r="E483" i="3"/>
  <c r="E492" i="3"/>
  <c r="E489" i="3"/>
  <c r="E419" i="3"/>
  <c r="E497" i="3"/>
  <c r="E437" i="3"/>
  <c r="O492" i="1"/>
  <c r="E75" i="3"/>
  <c r="K75" i="3"/>
  <c r="L75" i="3" s="1"/>
  <c r="E30" i="3" l="1"/>
  <c r="C11" i="6"/>
  <c r="G11" i="6" s="1"/>
  <c r="I29" i="8"/>
  <c r="C29" i="8"/>
  <c r="K29" i="8"/>
  <c r="J29" i="8"/>
  <c r="F29" i="8"/>
  <c r="E29" i="8"/>
  <c r="G29" i="8"/>
  <c r="D29" i="8"/>
  <c r="H29" i="8"/>
  <c r="L29" i="8"/>
  <c r="M72" i="3"/>
  <c r="M92" i="3"/>
  <c r="M75" i="3"/>
  <c r="M64" i="3"/>
  <c r="M83" i="3"/>
  <c r="M65" i="3"/>
  <c r="M77" i="3"/>
  <c r="M88" i="3"/>
  <c r="M86" i="3"/>
  <c r="M80" i="3"/>
  <c r="M78" i="3"/>
  <c r="M71" i="3"/>
  <c r="M89" i="3"/>
  <c r="M81" i="3"/>
  <c r="M91" i="3"/>
  <c r="M67" i="3"/>
  <c r="M76" i="3"/>
  <c r="M82" i="3"/>
  <c r="M70" i="3"/>
  <c r="M74" i="3"/>
  <c r="E39" i="3"/>
  <c r="S41" i="9"/>
  <c r="E21" i="3"/>
  <c r="E9" i="3"/>
  <c r="B10" i="6" s="1"/>
  <c r="F43" i="3"/>
  <c r="M9" i="3" s="1"/>
  <c r="C10" i="6"/>
  <c r="G10" i="6" s="1"/>
  <c r="K9" i="3"/>
  <c r="L9" i="3" s="1"/>
  <c r="E14" i="3"/>
  <c r="F14" i="6"/>
  <c r="G14" i="6"/>
  <c r="G15" i="6"/>
  <c r="F15" i="6"/>
  <c r="E19" i="3"/>
  <c r="K605" i="3"/>
  <c r="L605" i="3" s="1"/>
  <c r="L572" i="3"/>
  <c r="E16" i="3"/>
  <c r="O8" i="1"/>
  <c r="E28" i="3"/>
  <c r="M90" i="3"/>
  <c r="E37" i="3"/>
  <c r="M153" i="3"/>
  <c r="M179" i="3"/>
  <c r="M172" i="3"/>
  <c r="M154" i="3"/>
  <c r="M173" i="3"/>
  <c r="M161" i="3"/>
  <c r="M182" i="3"/>
  <c r="M170" i="3"/>
  <c r="M185" i="3"/>
  <c r="M158" i="3"/>
  <c r="M169" i="3"/>
  <c r="M176" i="3"/>
  <c r="M157" i="3"/>
  <c r="M178" i="3"/>
  <c r="M162" i="3"/>
  <c r="M155" i="3"/>
  <c r="M163" i="3"/>
  <c r="M165" i="3"/>
  <c r="M180" i="3"/>
  <c r="M177" i="3"/>
  <c r="M181" i="3"/>
  <c r="M156" i="3"/>
  <c r="M184" i="3"/>
  <c r="M174" i="3"/>
  <c r="M171" i="3"/>
  <c r="M160" i="3"/>
  <c r="M166" i="3"/>
  <c r="K186" i="3"/>
  <c r="L186" i="3" s="1"/>
  <c r="M164" i="3"/>
  <c r="M168" i="3"/>
  <c r="M183" i="3"/>
  <c r="M167" i="3"/>
  <c r="M159" i="3"/>
  <c r="M175" i="3"/>
  <c r="E40" i="3"/>
  <c r="L434" i="3"/>
  <c r="K467" i="3"/>
  <c r="L467" i="3" s="1"/>
  <c r="E34" i="3"/>
  <c r="M210" i="3"/>
  <c r="M208" i="3"/>
  <c r="M229" i="3"/>
  <c r="M228" i="3"/>
  <c r="M206" i="3"/>
  <c r="M215" i="3"/>
  <c r="M222" i="3"/>
  <c r="M203" i="3"/>
  <c r="M202" i="3"/>
  <c r="M218" i="3"/>
  <c r="M204" i="3"/>
  <c r="M214" i="3"/>
  <c r="M230" i="3"/>
  <c r="M224" i="3"/>
  <c r="M212" i="3"/>
  <c r="M219" i="3"/>
  <c r="M225" i="3"/>
  <c r="M226" i="3"/>
  <c r="M231" i="3"/>
  <c r="M221" i="3"/>
  <c r="M207" i="3"/>
  <c r="M205" i="3"/>
  <c r="M201" i="3"/>
  <c r="M220" i="3"/>
  <c r="M200" i="3"/>
  <c r="M209" i="3"/>
  <c r="M211" i="3"/>
  <c r="M217" i="3"/>
  <c r="M216" i="3"/>
  <c r="M227" i="3"/>
  <c r="K232" i="3"/>
  <c r="L232" i="3" s="1"/>
  <c r="M223" i="3"/>
  <c r="M213" i="3"/>
  <c r="E12" i="3"/>
  <c r="G12" i="6"/>
  <c r="F12" i="6"/>
  <c r="F19" i="6"/>
  <c r="G19" i="6"/>
  <c r="F11" i="6"/>
  <c r="M418" i="3"/>
  <c r="M393" i="3"/>
  <c r="M395" i="3"/>
  <c r="M406" i="3"/>
  <c r="M398" i="3"/>
  <c r="M389" i="3"/>
  <c r="M399" i="3"/>
  <c r="M411" i="3"/>
  <c r="M408" i="3"/>
  <c r="M413" i="3"/>
  <c r="M412" i="3"/>
  <c r="M417" i="3"/>
  <c r="M409" i="3"/>
  <c r="M402" i="3"/>
  <c r="M416" i="3"/>
  <c r="M401" i="3"/>
  <c r="M396" i="3"/>
  <c r="M404" i="3"/>
  <c r="M391" i="3"/>
  <c r="M400" i="3"/>
  <c r="M415" i="3"/>
  <c r="M410" i="3"/>
  <c r="M392" i="3"/>
  <c r="M405" i="3"/>
  <c r="M419" i="3"/>
  <c r="M403" i="3"/>
  <c r="M394" i="3"/>
  <c r="M414" i="3"/>
  <c r="M407" i="3"/>
  <c r="K420" i="3"/>
  <c r="L420" i="3" s="1"/>
  <c r="M388" i="3"/>
  <c r="M390" i="3"/>
  <c r="M397" i="3"/>
  <c r="E18" i="3"/>
  <c r="E29" i="3"/>
  <c r="E35" i="3"/>
  <c r="E10" i="3"/>
  <c r="E41" i="3"/>
  <c r="E24" i="3"/>
  <c r="M60" i="3"/>
  <c r="M66" i="3"/>
  <c r="M79" i="3"/>
  <c r="E25" i="3"/>
  <c r="M106" i="3"/>
  <c r="M130" i="3"/>
  <c r="M127" i="3"/>
  <c r="M116" i="3"/>
  <c r="M135" i="3"/>
  <c r="M132" i="3"/>
  <c r="M131" i="3"/>
  <c r="M109" i="3"/>
  <c r="M125" i="3"/>
  <c r="M112" i="3"/>
  <c r="M110" i="3"/>
  <c r="M123" i="3"/>
  <c r="M128" i="3"/>
  <c r="M111" i="3"/>
  <c r="M124" i="3"/>
  <c r="M120" i="3"/>
  <c r="M134" i="3"/>
  <c r="M138" i="3"/>
  <c r="M122" i="3"/>
  <c r="M133" i="3"/>
  <c r="M117" i="3"/>
  <c r="M114" i="3"/>
  <c r="M107" i="3"/>
  <c r="M121" i="3"/>
  <c r="M119" i="3"/>
  <c r="M137" i="3"/>
  <c r="M118" i="3"/>
  <c r="M115" i="3"/>
  <c r="M136" i="3"/>
  <c r="M126" i="3"/>
  <c r="K139" i="3"/>
  <c r="L139" i="3" s="1"/>
  <c r="M113" i="3"/>
  <c r="M129" i="3"/>
  <c r="M108" i="3"/>
  <c r="M526" i="3"/>
  <c r="M550" i="3"/>
  <c r="M527" i="3"/>
  <c r="M532" i="3"/>
  <c r="M533" i="3"/>
  <c r="M529" i="3"/>
  <c r="M534" i="3"/>
  <c r="M538" i="3"/>
  <c r="M528" i="3"/>
  <c r="M555" i="3"/>
  <c r="M530" i="3"/>
  <c r="M544" i="3"/>
  <c r="M542" i="3"/>
  <c r="M552" i="3"/>
  <c r="M539" i="3"/>
  <c r="M556" i="3"/>
  <c r="M545" i="3"/>
  <c r="M548" i="3"/>
  <c r="M546" i="3"/>
  <c r="M554" i="3"/>
  <c r="M551" i="3"/>
  <c r="M535" i="3"/>
  <c r="M540" i="3"/>
  <c r="M536" i="3"/>
  <c r="M541" i="3"/>
  <c r="M547" i="3"/>
  <c r="M553" i="3"/>
  <c r="M557" i="3"/>
  <c r="M549" i="3"/>
  <c r="M531" i="3"/>
  <c r="M558" i="3"/>
  <c r="M543" i="3"/>
  <c r="M537" i="3"/>
  <c r="K559" i="3"/>
  <c r="L559" i="3" s="1"/>
  <c r="E31" i="3"/>
  <c r="E15" i="3"/>
  <c r="M87" i="3"/>
  <c r="M480" i="3"/>
  <c r="M485" i="3"/>
  <c r="M491" i="3"/>
  <c r="M496" i="3"/>
  <c r="M502" i="3"/>
  <c r="M493" i="3"/>
  <c r="M494" i="3"/>
  <c r="M510" i="3"/>
  <c r="M503" i="3"/>
  <c r="M488" i="3"/>
  <c r="M483" i="3"/>
  <c r="M492" i="3"/>
  <c r="M484" i="3"/>
  <c r="M505" i="3"/>
  <c r="M500" i="3"/>
  <c r="M499" i="3"/>
  <c r="M481" i="3"/>
  <c r="M508" i="3"/>
  <c r="M490" i="3"/>
  <c r="M511" i="3"/>
  <c r="M512" i="3"/>
  <c r="M498" i="3"/>
  <c r="M495" i="3"/>
  <c r="M506" i="3"/>
  <c r="M504" i="3"/>
  <c r="M509" i="3"/>
  <c r="M497" i="3"/>
  <c r="M489" i="3"/>
  <c r="M507" i="3"/>
  <c r="M486" i="3"/>
  <c r="K513" i="3"/>
  <c r="L513" i="3" s="1"/>
  <c r="M487" i="3"/>
  <c r="M482" i="3"/>
  <c r="M501" i="3"/>
  <c r="F16" i="6"/>
  <c r="G16" i="6"/>
  <c r="F17" i="6"/>
  <c r="G17" i="6"/>
  <c r="E23" i="3"/>
  <c r="M596" i="3"/>
  <c r="M583" i="3"/>
  <c r="M579" i="3"/>
  <c r="M585" i="3"/>
  <c r="M601" i="3"/>
  <c r="M575" i="3"/>
  <c r="M598" i="3"/>
  <c r="M594" i="3"/>
  <c r="M580" i="3"/>
  <c r="M590" i="3"/>
  <c r="M587" i="3"/>
  <c r="M576" i="3"/>
  <c r="M574" i="3"/>
  <c r="M591" i="3"/>
  <c r="M597" i="3"/>
  <c r="M589" i="3"/>
  <c r="M584" i="3"/>
  <c r="M600" i="3"/>
  <c r="M573" i="3"/>
  <c r="M595" i="3"/>
  <c r="M582" i="3"/>
  <c r="M586" i="3"/>
  <c r="M578" i="3"/>
  <c r="M588" i="3"/>
  <c r="M593" i="3"/>
  <c r="M592" i="3"/>
  <c r="M602" i="3"/>
  <c r="M577" i="3"/>
  <c r="M581" i="3"/>
  <c r="M599" i="3"/>
  <c r="M603" i="3"/>
  <c r="M604" i="3"/>
  <c r="N43" i="3"/>
  <c r="E32" i="3"/>
  <c r="M69" i="3"/>
  <c r="M85" i="3"/>
  <c r="E17" i="3"/>
  <c r="M73" i="3"/>
  <c r="M62" i="3"/>
  <c r="M315" i="3"/>
  <c r="M323" i="3"/>
  <c r="M296" i="3"/>
  <c r="M311" i="3"/>
  <c r="M294" i="3"/>
  <c r="M309" i="3"/>
  <c r="M316" i="3"/>
  <c r="M305" i="3"/>
  <c r="M301" i="3"/>
  <c r="M317" i="3"/>
  <c r="M319" i="3"/>
  <c r="M306" i="3"/>
  <c r="M322" i="3"/>
  <c r="M295" i="3"/>
  <c r="M312" i="3"/>
  <c r="M299" i="3"/>
  <c r="M303" i="3"/>
  <c r="M313" i="3"/>
  <c r="M304" i="3"/>
  <c r="M314" i="3"/>
  <c r="M318" i="3"/>
  <c r="M298" i="3"/>
  <c r="K326" i="3"/>
  <c r="L326" i="3" s="1"/>
  <c r="M324" i="3"/>
  <c r="M321" i="3"/>
  <c r="M302" i="3"/>
  <c r="M325" i="3"/>
  <c r="M308" i="3"/>
  <c r="M300" i="3"/>
  <c r="M307" i="3"/>
  <c r="M297" i="3"/>
  <c r="M310" i="3"/>
  <c r="M320" i="3"/>
  <c r="E11" i="3"/>
  <c r="G18" i="6"/>
  <c r="F18" i="6"/>
  <c r="F13" i="6"/>
  <c r="G13" i="6"/>
  <c r="E27" i="3"/>
  <c r="E36" i="3"/>
  <c r="M61" i="3"/>
  <c r="K93" i="3"/>
  <c r="L93" i="3" s="1"/>
  <c r="E33" i="3"/>
  <c r="M276" i="3"/>
  <c r="M270" i="3"/>
  <c r="M275" i="3"/>
  <c r="M257" i="3"/>
  <c r="M264" i="3"/>
  <c r="M253" i="3"/>
  <c r="M269" i="3"/>
  <c r="M271" i="3"/>
  <c r="M260" i="3"/>
  <c r="M252" i="3"/>
  <c r="M274" i="3"/>
  <c r="M278" i="3"/>
  <c r="M254" i="3"/>
  <c r="M250" i="3"/>
  <c r="M261" i="3"/>
  <c r="M249" i="3"/>
  <c r="M277" i="3"/>
  <c r="M248" i="3"/>
  <c r="M265" i="3"/>
  <c r="K279" i="3"/>
  <c r="L279" i="3" s="1"/>
  <c r="M247" i="3"/>
  <c r="M267" i="3"/>
  <c r="M268" i="3"/>
  <c r="M263" i="3"/>
  <c r="M256" i="3"/>
  <c r="M273" i="3"/>
  <c r="M259" i="3"/>
  <c r="M255" i="3"/>
  <c r="M272" i="3"/>
  <c r="M262" i="3"/>
  <c r="M258" i="3"/>
  <c r="M251" i="3"/>
  <c r="M266" i="3"/>
  <c r="M84" i="3"/>
  <c r="E22" i="3"/>
  <c r="M68" i="3"/>
  <c r="E20" i="3"/>
  <c r="E13" i="3"/>
  <c r="M434" i="3"/>
  <c r="M458" i="3"/>
  <c r="M465" i="3"/>
  <c r="M459" i="3"/>
  <c r="M450" i="3"/>
  <c r="M461" i="3"/>
  <c r="M460" i="3"/>
  <c r="M455" i="3"/>
  <c r="M441" i="3"/>
  <c r="M448" i="3"/>
  <c r="M444" i="3"/>
  <c r="M464" i="3"/>
  <c r="M454" i="3"/>
  <c r="M442" i="3"/>
  <c r="M451" i="3"/>
  <c r="M463" i="3"/>
  <c r="M439" i="3"/>
  <c r="M462" i="3"/>
  <c r="M466" i="3"/>
  <c r="M440" i="3"/>
  <c r="M438" i="3"/>
  <c r="M456" i="3"/>
  <c r="M446" i="3"/>
  <c r="M443" i="3"/>
  <c r="M457" i="3"/>
  <c r="M435" i="3"/>
  <c r="M447" i="3"/>
  <c r="M437" i="3"/>
  <c r="M436" i="3"/>
  <c r="M452" i="3"/>
  <c r="M445" i="3"/>
  <c r="M453" i="3"/>
  <c r="M449" i="3"/>
  <c r="M340" i="3"/>
  <c r="M357" i="3"/>
  <c r="M344" i="3"/>
  <c r="M354" i="3"/>
  <c r="M358" i="3"/>
  <c r="M356" i="3"/>
  <c r="M347" i="3"/>
  <c r="M364" i="3"/>
  <c r="M345" i="3"/>
  <c r="M369" i="3"/>
  <c r="M355" i="3"/>
  <c r="M363" i="3"/>
  <c r="M360" i="3"/>
  <c r="M350" i="3"/>
  <c r="M367" i="3"/>
  <c r="M368" i="3"/>
  <c r="M349" i="3"/>
  <c r="M351" i="3"/>
  <c r="M370" i="3"/>
  <c r="M365" i="3"/>
  <c r="M352" i="3"/>
  <c r="M361" i="3"/>
  <c r="M343" i="3"/>
  <c r="M371" i="3"/>
  <c r="M372" i="3"/>
  <c r="M341" i="3"/>
  <c r="K373" i="3"/>
  <c r="L373" i="3" s="1"/>
  <c r="M353" i="3"/>
  <c r="M346" i="3"/>
  <c r="M359" i="3"/>
  <c r="M342" i="3"/>
  <c r="M362" i="3"/>
  <c r="M366" i="3"/>
  <c r="M348" i="3"/>
  <c r="E26" i="3"/>
  <c r="E38" i="3"/>
  <c r="B17" i="6" l="1"/>
  <c r="B16" i="6"/>
  <c r="B18" i="6"/>
  <c r="B19" i="6"/>
  <c r="B12" i="6"/>
  <c r="B15" i="6"/>
  <c r="B11" i="6"/>
  <c r="B14" i="6"/>
  <c r="B13" i="6"/>
  <c r="B29" i="8"/>
  <c r="M232" i="3"/>
  <c r="M279" i="3"/>
  <c r="M326" i="3"/>
  <c r="M605" i="3"/>
  <c r="M420" i="3"/>
  <c r="M513" i="3"/>
  <c r="M139" i="3"/>
  <c r="M93" i="3"/>
  <c r="M186" i="3"/>
  <c r="M373" i="3"/>
  <c r="M467" i="3"/>
  <c r="M559" i="3"/>
  <c r="M34" i="3"/>
  <c r="M40" i="3"/>
  <c r="M37" i="3"/>
  <c r="M28" i="3"/>
  <c r="M16" i="3"/>
  <c r="M19" i="3"/>
  <c r="M14" i="3"/>
  <c r="M38" i="3"/>
  <c r="M26" i="3"/>
  <c r="M13" i="3"/>
  <c r="M20" i="3"/>
  <c r="M22" i="3"/>
  <c r="M33" i="3"/>
  <c r="M21" i="3"/>
  <c r="M36" i="3"/>
  <c r="K43" i="3"/>
  <c r="L43" i="3" s="1"/>
  <c r="M27" i="3"/>
  <c r="M17" i="3"/>
  <c r="M32" i="3"/>
  <c r="M23" i="3"/>
  <c r="M30" i="3"/>
  <c r="M11" i="3"/>
  <c r="M15" i="3"/>
  <c r="M31" i="3"/>
  <c r="M25" i="3"/>
  <c r="M24" i="3"/>
  <c r="M41" i="3"/>
  <c r="M10" i="3"/>
  <c r="M35" i="3"/>
  <c r="M29" i="3"/>
  <c r="M18" i="3"/>
  <c r="M12" i="3"/>
  <c r="M39" i="3"/>
  <c r="M43" i="3" l="1"/>
</calcChain>
</file>

<file path=xl/sharedStrings.xml><?xml version="1.0" encoding="utf-8"?>
<sst xmlns="http://schemas.openxmlformats.org/spreadsheetml/2006/main" count="5896" uniqueCount="172">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</sst>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1073381321.14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1300995054.46</c:v>
                </c:pt>
                <c:pt idx="5">
                  <c:v>52727622.209999993</c:v>
                </c:pt>
                <c:pt idx="6">
                  <c:v>56139079.840000011</c:v>
                </c:pt>
                <c:pt idx="7">
                  <c:v>1637644882.4299998</c:v>
                </c:pt>
                <c:pt idx="8">
                  <c:v>51151066.210000001</c:v>
                </c:pt>
                <c:pt idx="9">
                  <c:v>120584916.57999997</c:v>
                </c:pt>
                <c:pt idx="10">
                  <c:v>338817574.11000001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21.880351618371755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8.2585098096952354</c:v>
                </c:pt>
                <c:pt idx="5">
                  <c:v>180.1267497089828</c:v>
                </c:pt>
                <c:pt idx="6">
                  <c:v>32.175611920915692</c:v>
                </c:pt>
                <c:pt idx="7">
                  <c:v>16.84494356009623</c:v>
                </c:pt>
                <c:pt idx="8">
                  <c:v>40.946008966984451</c:v>
                </c:pt>
                <c:pt idx="9">
                  <c:v>-34.154350002930201</c:v>
                </c:pt>
                <c:pt idx="10">
                  <c:v>34.053686828431353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21.880351618371755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8.2585098096952354</c:v>
                </c:pt>
                <c:pt idx="5">
                  <c:v>180.1267497089828</c:v>
                </c:pt>
                <c:pt idx="6">
                  <c:v>32.175611920915692</c:v>
                </c:pt>
                <c:pt idx="7">
                  <c:v>16.84494356009623</c:v>
                </c:pt>
                <c:pt idx="8">
                  <c:v>40.946008966984451</c:v>
                </c:pt>
                <c:pt idx="9">
                  <c:v>-34.154350002930201</c:v>
                </c:pt>
                <c:pt idx="10">
                  <c:v>34.053686828431353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Angloamericana de Seguros,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Aseguradora Agropecuaria Dominicana,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Atrio Seguros S. A.</c:v>
                </c:pt>
                <c:pt idx="22">
                  <c:v>Seguros APS, S.R.L.</c:v>
                </c:pt>
                <c:pt idx="23">
                  <c:v>Bupa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18.327265825912047</c:v>
                </c:pt>
                <c:pt idx="1">
                  <c:v>17.379756136720161</c:v>
                </c:pt>
                <c:pt idx="2">
                  <c:v>11.803694228183703</c:v>
                </c:pt>
                <c:pt idx="3">
                  <c:v>11.436493648388806</c:v>
                </c:pt>
                <c:pt idx="4">
                  <c:v>8.6564298356900853</c:v>
                </c:pt>
                <c:pt idx="5">
                  <c:v>8.1785089595799949</c:v>
                </c:pt>
                <c:pt idx="6">
                  <c:v>3.7005906962979442</c:v>
                </c:pt>
                <c:pt idx="7">
                  <c:v>3.6141211621964446</c:v>
                </c:pt>
                <c:pt idx="8">
                  <c:v>2.2656667000457515</c:v>
                </c:pt>
                <c:pt idx="9">
                  <c:v>1.9437219156112795</c:v>
                </c:pt>
                <c:pt idx="10">
                  <c:v>1.7138993396401223</c:v>
                </c:pt>
                <c:pt idx="11">
                  <c:v>1.5528464248305889</c:v>
                </c:pt>
                <c:pt idx="12">
                  <c:v>0.6103843430030903</c:v>
                </c:pt>
                <c:pt idx="13">
                  <c:v>1.070932664393853</c:v>
                </c:pt>
                <c:pt idx="14">
                  <c:v>0.9651322967246172</c:v>
                </c:pt>
                <c:pt idx="15">
                  <c:v>0.91800433719690899</c:v>
                </c:pt>
                <c:pt idx="16">
                  <c:v>0.65634112326014782</c:v>
                </c:pt>
                <c:pt idx="17">
                  <c:v>0.75074972121804007</c:v>
                </c:pt>
                <c:pt idx="18">
                  <c:v>0.84324656906458462</c:v>
                </c:pt>
                <c:pt idx="19">
                  <c:v>0.57101656068742068</c:v>
                </c:pt>
                <c:pt idx="20">
                  <c:v>0.42447702309698848</c:v>
                </c:pt>
                <c:pt idx="21">
                  <c:v>0.64782368423457604</c:v>
                </c:pt>
                <c:pt idx="22">
                  <c:v>0.2966132404509455</c:v>
                </c:pt>
                <c:pt idx="23">
                  <c:v>0.5146517896169932</c:v>
                </c:pt>
                <c:pt idx="24">
                  <c:v>0.25647656292569776</c:v>
                </c:pt>
                <c:pt idx="25">
                  <c:v>0.46652548153623719</c:v>
                </c:pt>
                <c:pt idx="26">
                  <c:v>0.13208762964617579</c:v>
                </c:pt>
                <c:pt idx="27">
                  <c:v>9.7206097444481498E-2</c:v>
                </c:pt>
                <c:pt idx="28">
                  <c:v>0.10608856136008668</c:v>
                </c:pt>
                <c:pt idx="29">
                  <c:v>1.1731346762522731E-2</c:v>
                </c:pt>
                <c:pt idx="30">
                  <c:v>6.9446765558479936E-2</c:v>
                </c:pt>
                <c:pt idx="31">
                  <c:v>2.255965229068757E-3</c:v>
                </c:pt>
                <c:pt idx="32">
                  <c:v>1.5813363492175204E-2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Cooperativa Nacional De Seguros, Inc </c:v>
                </c:pt>
                <c:pt idx="20">
                  <c:v>Bupa Dominicana, S. A.</c:v>
                </c:pt>
                <c:pt idx="21">
                  <c:v>Atrio Seguros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Cooperativa Nacional De Seguros, Inc </c:v>
                </c:pt>
                <c:pt idx="19">
                  <c:v>Atrio Seguros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18.327265825912047</c:v>
                </c:pt>
                <c:pt idx="1">
                  <c:v>17.379756136720161</c:v>
                </c:pt>
                <c:pt idx="2">
                  <c:v>11.803694228183703</c:v>
                </c:pt>
                <c:pt idx="3">
                  <c:v>11.436493648388806</c:v>
                </c:pt>
                <c:pt idx="4">
                  <c:v>8.6564298356900853</c:v>
                </c:pt>
                <c:pt idx="5">
                  <c:v>8.1785089595799949</c:v>
                </c:pt>
                <c:pt idx="6">
                  <c:v>3.6141211621964446</c:v>
                </c:pt>
                <c:pt idx="7">
                  <c:v>3.7005906962979442</c:v>
                </c:pt>
                <c:pt idx="8">
                  <c:v>2.2656667000457515</c:v>
                </c:pt>
                <c:pt idx="9">
                  <c:v>1.9437219156112795</c:v>
                </c:pt>
                <c:pt idx="10">
                  <c:v>1.7138993396401223</c:v>
                </c:pt>
                <c:pt idx="11">
                  <c:v>1.5528464248305889</c:v>
                </c:pt>
                <c:pt idx="12">
                  <c:v>0.84324656906458462</c:v>
                </c:pt>
                <c:pt idx="13">
                  <c:v>1.070932664393853</c:v>
                </c:pt>
                <c:pt idx="14">
                  <c:v>0.9651322967246172</c:v>
                </c:pt>
                <c:pt idx="15">
                  <c:v>0.91800433719690899</c:v>
                </c:pt>
                <c:pt idx="16">
                  <c:v>0.75074972121804007</c:v>
                </c:pt>
                <c:pt idx="17">
                  <c:v>0.6103843430030903</c:v>
                </c:pt>
                <c:pt idx="18">
                  <c:v>0.65634112326014782</c:v>
                </c:pt>
                <c:pt idx="19">
                  <c:v>0.64782368423457604</c:v>
                </c:pt>
                <c:pt idx="20">
                  <c:v>0.57101656068742068</c:v>
                </c:pt>
                <c:pt idx="21">
                  <c:v>0.42447702309698848</c:v>
                </c:pt>
                <c:pt idx="22">
                  <c:v>0.5146517896169932</c:v>
                </c:pt>
                <c:pt idx="23">
                  <c:v>0.2966132404509455</c:v>
                </c:pt>
                <c:pt idx="24">
                  <c:v>0.46652548153623719</c:v>
                </c:pt>
                <c:pt idx="25">
                  <c:v>0.25647656292569776</c:v>
                </c:pt>
                <c:pt idx="26">
                  <c:v>0.13208762964617579</c:v>
                </c:pt>
                <c:pt idx="27">
                  <c:v>9.7206097444481498E-2</c:v>
                </c:pt>
                <c:pt idx="28">
                  <c:v>0.10608856136008668</c:v>
                </c:pt>
                <c:pt idx="29">
                  <c:v>6.9446765558479936E-2</c:v>
                </c:pt>
                <c:pt idx="30">
                  <c:v>1.1731346762522731E-2</c:v>
                </c:pt>
                <c:pt idx="31">
                  <c:v>2.255965229068757E-3</c:v>
                </c:pt>
                <c:pt idx="32">
                  <c:v>1.5813363492175204E-2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Aseguradora Agropecuaria Dominicana,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 </c:v>
                </c:pt>
                <c:pt idx="18">
                  <c:v>Angloamericana de Seguros, S. A.</c:v>
                </c:pt>
                <c:pt idx="19">
                  <c:v>Atrio Seguros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Confederación del Canadá Dominicana, S. A.</c:v>
                </c:pt>
                <c:pt idx="27">
                  <c:v>Autoseguro,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1073381321.14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1300995054.46</c:v>
                </c:pt>
                <c:pt idx="5">
                  <c:v>52727622.209999993</c:v>
                </c:pt>
                <c:pt idx="6">
                  <c:v>56139079.840000011</c:v>
                </c:pt>
                <c:pt idx="7">
                  <c:v>1637644882.4299998</c:v>
                </c:pt>
                <c:pt idx="8">
                  <c:v>51151066.210000001</c:v>
                </c:pt>
                <c:pt idx="9">
                  <c:v>120584916.57999997</c:v>
                </c:pt>
                <c:pt idx="10">
                  <c:v>338817574.11000001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C. por A.</c:v>
                </c:pt>
                <c:pt idx="13">
                  <c:v>Banesco Seguros</c:v>
                </c:pt>
                <c:pt idx="14">
                  <c:v>Patria, S. A., Compañía de Seguros</c:v>
                </c:pt>
                <c:pt idx="15">
                  <c:v>Aseguradora Agropecuaria Dominicana, S. A.</c:v>
                </c:pt>
                <c:pt idx="16">
                  <c:v>Atlántica Seguros,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1228012750.4600003</c:v>
                </c:pt>
                <c:pt idx="1">
                  <c:v>876188312.95000005</c:v>
                </c:pt>
                <c:pt idx="2">
                  <c:v>661956035.90999997</c:v>
                </c:pt>
                <c:pt idx="3">
                  <c:v>529320840.19999993</c:v>
                </c:pt>
                <c:pt idx="4">
                  <c:v>444436931.04000002</c:v>
                </c:pt>
                <c:pt idx="5">
                  <c:v>389283855.98000002</c:v>
                </c:pt>
                <c:pt idx="6">
                  <c:v>237227006.44</c:v>
                </c:pt>
                <c:pt idx="7">
                  <c:v>176985015.80000001</c:v>
                </c:pt>
                <c:pt idx="8">
                  <c:v>129899925.31</c:v>
                </c:pt>
                <c:pt idx="9">
                  <c:v>111262402.47999999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1172129984.0200002</c:v>
                </c:pt>
                <c:pt idx="1">
                  <c:v>1111531500.46</c:v>
                </c:pt>
                <c:pt idx="2">
                  <c:v>754911510.45000005</c:v>
                </c:pt>
                <c:pt idx="3">
                  <c:v>731427003.06000018</c:v>
                </c:pt>
                <c:pt idx="4">
                  <c:v>553626550.80999994</c:v>
                </c:pt>
                <c:pt idx="5">
                  <c:v>523060868.27999997</c:v>
                </c:pt>
                <c:pt idx="6">
                  <c:v>236673236.20000002</c:v>
                </c:pt>
                <c:pt idx="7">
                  <c:v>231143031.38999999</c:v>
                </c:pt>
                <c:pt idx="8">
                  <c:v>144901912.70999998</c:v>
                </c:pt>
                <c:pt idx="9">
                  <c:v>124311763.66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6395552916.3699999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6395552916.3699989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mel/Documents/RS/SIS/PNC/2022/BD%20PN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 2021"/>
      <sheetName val="Cias x Ramos (4)"/>
      <sheetName val="Cias x Ramos (3)"/>
      <sheetName val="Ramos x Años (3)"/>
      <sheetName val="PNC vs PIB"/>
      <sheetName val="Ramos x Gestión"/>
      <sheetName val="Ramos x Años (2)"/>
      <sheetName val="Cias x Ramos (2)"/>
      <sheetName val="Cias x Ramos"/>
      <sheetName val="Cias x Año"/>
      <sheetName val="Ramos vs AA"/>
      <sheetName val="PNC 2020 (2)"/>
      <sheetName val="PNC 2020 (3)"/>
      <sheetName val="Ramos x Años"/>
      <sheetName val="PNC 2020"/>
      <sheetName val="BD"/>
      <sheetName val="Mes"/>
      <sheetName val="Ramos"/>
      <sheetName val="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Validación</v>
          </cell>
          <cell r="C2" t="str">
            <v>Si</v>
          </cell>
        </row>
        <row r="4">
          <cell r="B4" t="str">
            <v>Sum of TOTAL PNC</v>
          </cell>
          <cell r="D4" t="str">
            <v>AÑO</v>
          </cell>
        </row>
        <row r="5">
          <cell r="B5" t="str">
            <v>MES</v>
          </cell>
          <cell r="C5" t="str">
            <v>Ramos</v>
          </cell>
          <cell r="D5" t="str">
            <v>2021</v>
          </cell>
          <cell r="E5" t="str">
            <v>2022</v>
          </cell>
        </row>
        <row r="6">
          <cell r="A6" t="str">
            <v>AbrilAccidentes Personales</v>
          </cell>
          <cell r="B6" t="str">
            <v>Abril</v>
          </cell>
          <cell r="C6" t="str">
            <v>Accidentes Personales</v>
          </cell>
          <cell r="D6">
            <v>41204574.829999998</v>
          </cell>
        </row>
        <row r="7">
          <cell r="A7" t="str">
            <v>AbrilAgrícola y Pecuario</v>
          </cell>
          <cell r="B7" t="str">
            <v>Abril</v>
          </cell>
          <cell r="C7" t="str">
            <v>Agrícola y Pecuario</v>
          </cell>
          <cell r="D7">
            <v>51122993.240000002</v>
          </cell>
        </row>
        <row r="8">
          <cell r="A8" t="str">
            <v>AbrilFianzas</v>
          </cell>
          <cell r="B8" t="str">
            <v>Abril</v>
          </cell>
          <cell r="C8" t="str">
            <v>Fianzas</v>
          </cell>
          <cell r="D8">
            <v>132272290.40000001</v>
          </cell>
        </row>
        <row r="9">
          <cell r="A9" t="str">
            <v>AbrilIncendio y Aliados</v>
          </cell>
          <cell r="B9" t="str">
            <v>Abril</v>
          </cell>
          <cell r="C9" t="str">
            <v>Incendio y Aliados</v>
          </cell>
          <cell r="D9">
            <v>1609851525.4000001</v>
          </cell>
        </row>
        <row r="10">
          <cell r="A10" t="str">
            <v>AbrilNaves Maritimas y Aéreas</v>
          </cell>
          <cell r="B10" t="str">
            <v>Abril</v>
          </cell>
          <cell r="C10" t="str">
            <v>Naves Maritimas y Aéreas</v>
          </cell>
          <cell r="D10">
            <v>25017862.969999999</v>
          </cell>
        </row>
        <row r="11">
          <cell r="A11" t="str">
            <v>AbrilOtros Seguros</v>
          </cell>
          <cell r="B11" t="str">
            <v>Abril</v>
          </cell>
          <cell r="C11" t="str">
            <v>Otros Seguros</v>
          </cell>
          <cell r="D11">
            <v>362109949.53000003</v>
          </cell>
        </row>
        <row r="12">
          <cell r="A12" t="str">
            <v>AbrilSalud</v>
          </cell>
          <cell r="B12" t="str">
            <v>Abril</v>
          </cell>
          <cell r="C12" t="str">
            <v>Salud</v>
          </cell>
          <cell r="D12">
            <v>1677470350.8099999</v>
          </cell>
        </row>
        <row r="13">
          <cell r="A13" t="str">
            <v>AbrilTransporte de Carga</v>
          </cell>
          <cell r="B13" t="str">
            <v>Abril</v>
          </cell>
          <cell r="C13" t="str">
            <v>Transporte de Carga</v>
          </cell>
          <cell r="D13">
            <v>101743794.79000002</v>
          </cell>
        </row>
        <row r="14">
          <cell r="A14" t="str">
            <v>AbrilVida Colectivo</v>
          </cell>
          <cell r="B14" t="str">
            <v>Abril</v>
          </cell>
          <cell r="C14" t="str">
            <v>Vida Colectivo</v>
          </cell>
          <cell r="D14">
            <v>970547386.34000027</v>
          </cell>
        </row>
        <row r="15">
          <cell r="A15" t="str">
            <v>AbrilVida Individual</v>
          </cell>
          <cell r="B15" t="str">
            <v>Abril</v>
          </cell>
          <cell r="C15" t="str">
            <v>Vida Individual</v>
          </cell>
          <cell r="D15">
            <v>27573391.900000002</v>
          </cell>
        </row>
        <row r="16">
          <cell r="A16" t="str">
            <v>AbrilVehículos de Motor</v>
          </cell>
          <cell r="B16" t="str">
            <v>Abril</v>
          </cell>
          <cell r="C16" t="str">
            <v>Vehículos de Motor</v>
          </cell>
          <cell r="D16">
            <v>1552784449.03</v>
          </cell>
        </row>
        <row r="17">
          <cell r="A17" t="str">
            <v>AgostoAccidentes Personales</v>
          </cell>
          <cell r="B17" t="str">
            <v>Agosto</v>
          </cell>
          <cell r="C17" t="str">
            <v>Accidentes Personales</v>
          </cell>
          <cell r="D17">
            <v>46991339.62999998</v>
          </cell>
        </row>
        <row r="18">
          <cell r="A18" t="str">
            <v>AgostoAgrícola y Pecuario</v>
          </cell>
          <cell r="B18" t="str">
            <v>Agosto</v>
          </cell>
          <cell r="C18" t="str">
            <v>Agrícola y Pecuario</v>
          </cell>
          <cell r="D18">
            <v>54269693.460000001</v>
          </cell>
        </row>
        <row r="19">
          <cell r="A19" t="str">
            <v>AgostoFianzas</v>
          </cell>
          <cell r="B19" t="str">
            <v>Agosto</v>
          </cell>
          <cell r="C19" t="str">
            <v>Fianzas</v>
          </cell>
          <cell r="D19">
            <v>84763340.960000008</v>
          </cell>
        </row>
        <row r="20">
          <cell r="A20" t="str">
            <v>AgostoIncendio y Aliados</v>
          </cell>
          <cell r="B20" t="str">
            <v>Agosto</v>
          </cell>
          <cell r="C20" t="str">
            <v>Incendio y Aliados</v>
          </cell>
          <cell r="D20">
            <v>1908462353.2399995</v>
          </cell>
        </row>
        <row r="21">
          <cell r="A21" t="str">
            <v>AgostoNaves Maritimas y Aéreas</v>
          </cell>
          <cell r="B21" t="str">
            <v>Agosto</v>
          </cell>
          <cell r="C21" t="str">
            <v>Naves Maritimas y Aéreas</v>
          </cell>
          <cell r="D21">
            <v>109563768.51999998</v>
          </cell>
        </row>
        <row r="22">
          <cell r="A22" t="str">
            <v>AgostoOtros Seguros</v>
          </cell>
          <cell r="B22" t="str">
            <v>Agosto</v>
          </cell>
          <cell r="C22" t="str">
            <v>Otros Seguros</v>
          </cell>
          <cell r="D22">
            <v>297698477.52999991</v>
          </cell>
        </row>
        <row r="23">
          <cell r="A23" t="str">
            <v>AgostoSalud</v>
          </cell>
          <cell r="B23" t="str">
            <v>Agosto</v>
          </cell>
          <cell r="C23" t="str">
            <v>Salud</v>
          </cell>
          <cell r="D23">
            <v>1834187950.0000002</v>
          </cell>
        </row>
        <row r="24">
          <cell r="A24" t="str">
            <v>AgostoTransporte de Carga</v>
          </cell>
          <cell r="B24" t="str">
            <v>Agosto</v>
          </cell>
          <cell r="C24" t="str">
            <v>Transporte de Carga</v>
          </cell>
          <cell r="D24">
            <v>85554742.729999989</v>
          </cell>
        </row>
        <row r="25">
          <cell r="A25" t="str">
            <v>AgostoVida Colectivo</v>
          </cell>
          <cell r="B25" t="str">
            <v>Agosto</v>
          </cell>
          <cell r="C25" t="str">
            <v>Vida Colectivo</v>
          </cell>
          <cell r="D25">
            <v>1073666069.53</v>
          </cell>
        </row>
        <row r="26">
          <cell r="A26" t="str">
            <v>AgostoVida Individual</v>
          </cell>
          <cell r="B26" t="str">
            <v>Agosto</v>
          </cell>
          <cell r="C26" t="str">
            <v>Vida Individual</v>
          </cell>
          <cell r="D26">
            <v>26386982.32</v>
          </cell>
        </row>
        <row r="27">
          <cell r="A27" t="str">
            <v>AgostoVehículos de Motor</v>
          </cell>
          <cell r="B27" t="str">
            <v>Agosto</v>
          </cell>
          <cell r="C27" t="str">
            <v>Vehículos de Motor</v>
          </cell>
          <cell r="D27">
            <v>1537401472.6200001</v>
          </cell>
        </row>
        <row r="28">
          <cell r="A28" t="str">
            <v>DiciembreAccidentes Personales</v>
          </cell>
          <cell r="B28" t="str">
            <v>Diciembre</v>
          </cell>
          <cell r="C28" t="str">
            <v>Accidentes Personales</v>
          </cell>
          <cell r="D28">
            <v>60716612.530000009</v>
          </cell>
        </row>
        <row r="29">
          <cell r="A29" t="str">
            <v>DiciembreAgrícola y Pecuario</v>
          </cell>
          <cell r="B29" t="str">
            <v>Diciembre</v>
          </cell>
          <cell r="C29" t="str">
            <v>Agrícola y Pecuario</v>
          </cell>
          <cell r="D29">
            <v>53659241.789999999</v>
          </cell>
        </row>
        <row r="30">
          <cell r="A30" t="str">
            <v>DiciembreFianzas</v>
          </cell>
          <cell r="B30" t="str">
            <v>Diciembre</v>
          </cell>
          <cell r="C30" t="str">
            <v>Fianzas</v>
          </cell>
          <cell r="D30">
            <v>245295077.59999999</v>
          </cell>
        </row>
        <row r="31">
          <cell r="A31" t="str">
            <v>DiciembreIncendio y Aliados</v>
          </cell>
          <cell r="B31" t="str">
            <v>Diciembre</v>
          </cell>
          <cell r="C31" t="str">
            <v>Incendio y Aliados</v>
          </cell>
          <cell r="D31">
            <v>2415339459.73</v>
          </cell>
        </row>
        <row r="32">
          <cell r="A32" t="str">
            <v>DiciembreNaves Maritimas y Aéreas</v>
          </cell>
          <cell r="B32" t="str">
            <v>Diciembre</v>
          </cell>
          <cell r="C32" t="str">
            <v>Naves Maritimas y Aéreas</v>
          </cell>
          <cell r="D32">
            <v>48249173.469999999</v>
          </cell>
        </row>
        <row r="33">
          <cell r="A33" t="str">
            <v>DiciembreOtros Seguros</v>
          </cell>
          <cell r="B33" t="str">
            <v>Diciembre</v>
          </cell>
          <cell r="C33" t="str">
            <v>Otros Seguros</v>
          </cell>
          <cell r="D33">
            <v>379455254.42999995</v>
          </cell>
        </row>
        <row r="34">
          <cell r="A34" t="str">
            <v>DiciembreSalud</v>
          </cell>
          <cell r="B34" t="str">
            <v>Diciembre</v>
          </cell>
          <cell r="C34" t="str">
            <v>Salud</v>
          </cell>
          <cell r="D34">
            <v>2205446828.6600003</v>
          </cell>
        </row>
        <row r="35">
          <cell r="A35" t="str">
            <v>DiciembreTransporte de Carga</v>
          </cell>
          <cell r="B35" t="str">
            <v>Diciembre</v>
          </cell>
          <cell r="C35" t="str">
            <v>Transporte de Carga</v>
          </cell>
          <cell r="D35">
            <v>76777625.890000001</v>
          </cell>
        </row>
        <row r="36">
          <cell r="A36" t="str">
            <v>DiciembreVida Colectivo</v>
          </cell>
          <cell r="B36" t="str">
            <v>Diciembre</v>
          </cell>
          <cell r="C36" t="str">
            <v>Vida Colectivo</v>
          </cell>
          <cell r="D36">
            <v>1230491772.4300001</v>
          </cell>
        </row>
        <row r="37">
          <cell r="A37" t="str">
            <v>DiciembreVida Individual</v>
          </cell>
          <cell r="B37" t="str">
            <v>Diciembre</v>
          </cell>
          <cell r="C37" t="str">
            <v>Vida Individual</v>
          </cell>
          <cell r="D37">
            <v>31685318.449999999</v>
          </cell>
        </row>
        <row r="38">
          <cell r="A38" t="str">
            <v>DiciembreVehículos de Motor</v>
          </cell>
          <cell r="B38" t="str">
            <v>Diciembre</v>
          </cell>
          <cell r="C38" t="str">
            <v>Vehículos de Motor</v>
          </cell>
          <cell r="D38">
            <v>2002054796.6699996</v>
          </cell>
        </row>
        <row r="39">
          <cell r="A39" t="str">
            <v>EneroAccidentes Personales</v>
          </cell>
          <cell r="B39" t="str">
            <v>Enero</v>
          </cell>
          <cell r="C39" t="str">
            <v>Accidentes Personales</v>
          </cell>
          <cell r="D39">
            <v>35381350.739999995</v>
          </cell>
          <cell r="E39">
            <v>43615771.359999999</v>
          </cell>
        </row>
        <row r="40">
          <cell r="A40" t="str">
            <v>EneroAgrícola y Pecuario</v>
          </cell>
          <cell r="B40" t="str">
            <v>Enero</v>
          </cell>
          <cell r="C40" t="str">
            <v>Agrícola y Pecuario</v>
          </cell>
          <cell r="D40">
            <v>36291248.390000001</v>
          </cell>
          <cell r="E40">
            <v>51151066.210000001</v>
          </cell>
        </row>
        <row r="41">
          <cell r="A41" t="str">
            <v>EneroFianzas</v>
          </cell>
          <cell r="B41" t="str">
            <v>Enero</v>
          </cell>
          <cell r="C41" t="str">
            <v>Fianzas</v>
          </cell>
          <cell r="D41">
            <v>183132699.86000004</v>
          </cell>
          <cell r="E41">
            <v>120584916.57999997</v>
          </cell>
        </row>
        <row r="42">
          <cell r="A42" t="str">
            <v>EneroIncendio y Aliados</v>
          </cell>
          <cell r="B42" t="str">
            <v>Enero</v>
          </cell>
          <cell r="C42" t="str">
            <v>Incendio y Aliados</v>
          </cell>
          <cell r="D42">
            <v>1201748533.9000001</v>
          </cell>
          <cell r="E42">
            <v>1300995054.4600003</v>
          </cell>
        </row>
        <row r="43">
          <cell r="A43" t="str">
            <v>EneroNaves Maritimas y Aéreas</v>
          </cell>
          <cell r="B43" t="str">
            <v>Enero</v>
          </cell>
          <cell r="C43" t="str">
            <v>Naves Maritimas y Aéreas</v>
          </cell>
          <cell r="D43">
            <v>18822773</v>
          </cell>
          <cell r="E43">
            <v>52727622.209999993</v>
          </cell>
        </row>
        <row r="44">
          <cell r="A44" t="str">
            <v>EneroOtros Seguros</v>
          </cell>
          <cell r="B44" t="str">
            <v>Enero</v>
          </cell>
          <cell r="C44" t="str">
            <v>Otros Seguros</v>
          </cell>
          <cell r="D44">
            <v>252747673.06</v>
          </cell>
          <cell r="E44">
            <v>338817574.10999995</v>
          </cell>
        </row>
        <row r="45">
          <cell r="A45" t="str">
            <v>EneroSalud</v>
          </cell>
          <cell r="B45" t="str">
            <v>Enero</v>
          </cell>
          <cell r="C45" t="str">
            <v>Salud</v>
          </cell>
          <cell r="D45">
            <v>1455596725.9699998</v>
          </cell>
          <cell r="E45">
            <v>1697958034.1399999</v>
          </cell>
        </row>
        <row r="46">
          <cell r="A46" t="str">
            <v>EneroTransporte de Carga</v>
          </cell>
          <cell r="B46" t="str">
            <v>Enero</v>
          </cell>
          <cell r="C46" t="str">
            <v>Transporte de Carga</v>
          </cell>
          <cell r="D46">
            <v>42473100.010000005</v>
          </cell>
          <cell r="E46">
            <v>56139079.840000011</v>
          </cell>
        </row>
        <row r="47">
          <cell r="A47" t="str">
            <v>EneroVida Colectivo</v>
          </cell>
          <cell r="B47" t="str">
            <v>Enero</v>
          </cell>
          <cell r="C47" t="str">
            <v>Vida Colectivo</v>
          </cell>
          <cell r="D47">
            <v>880684463.80999994</v>
          </cell>
          <cell r="E47">
            <v>1073381321.1399999</v>
          </cell>
        </row>
        <row r="48">
          <cell r="A48" t="str">
            <v>EneroVida Individual</v>
          </cell>
          <cell r="B48" t="str">
            <v>Enero</v>
          </cell>
          <cell r="C48" t="str">
            <v>Vida Individual</v>
          </cell>
          <cell r="D48">
            <v>23524479.580000002</v>
          </cell>
          <cell r="E48">
            <v>22537593.890000001</v>
          </cell>
        </row>
        <row r="49">
          <cell r="A49" t="str">
            <v>EneroVehículos de Motor</v>
          </cell>
          <cell r="B49" t="str">
            <v>Enero</v>
          </cell>
          <cell r="C49" t="str">
            <v>Vehículos de Motor</v>
          </cell>
          <cell r="D49">
            <v>1401553916.27</v>
          </cell>
          <cell r="E49">
            <v>1637644882.4299998</v>
          </cell>
        </row>
        <row r="50">
          <cell r="A50" t="str">
            <v>FebreroAccidentes Personales</v>
          </cell>
          <cell r="B50" t="str">
            <v>Febrero</v>
          </cell>
          <cell r="C50" t="str">
            <v>Accidentes Personales</v>
          </cell>
          <cell r="D50">
            <v>131451675.72000001</v>
          </cell>
        </row>
        <row r="51">
          <cell r="A51" t="str">
            <v>FebreroAgrícola y Pecuario</v>
          </cell>
          <cell r="B51" t="str">
            <v>Febrero</v>
          </cell>
          <cell r="C51" t="str">
            <v>Agrícola y Pecuario</v>
          </cell>
          <cell r="D51">
            <v>69479449.879999995</v>
          </cell>
        </row>
        <row r="52">
          <cell r="A52" t="str">
            <v>FebreroFianzas</v>
          </cell>
          <cell r="B52" t="str">
            <v>Febrero</v>
          </cell>
          <cell r="C52" t="str">
            <v>Fianzas</v>
          </cell>
          <cell r="D52">
            <v>118842747.35999997</v>
          </cell>
        </row>
        <row r="53">
          <cell r="A53" t="str">
            <v>FebreroIncendio y Aliados</v>
          </cell>
          <cell r="B53" t="str">
            <v>Febrero</v>
          </cell>
          <cell r="C53" t="str">
            <v>Incendio y Aliados</v>
          </cell>
          <cell r="D53">
            <v>1946166956.3599999</v>
          </cell>
        </row>
        <row r="54">
          <cell r="A54" t="str">
            <v>FebreroNaves Maritimas y Aéreas</v>
          </cell>
          <cell r="B54" t="str">
            <v>Febrero</v>
          </cell>
          <cell r="C54" t="str">
            <v>Naves Maritimas y Aéreas</v>
          </cell>
          <cell r="D54">
            <v>22156047.18</v>
          </cell>
        </row>
        <row r="55">
          <cell r="A55" t="str">
            <v>FebreroOtros Seguros</v>
          </cell>
          <cell r="B55" t="str">
            <v>Febrero</v>
          </cell>
          <cell r="C55" t="str">
            <v>Otros Seguros</v>
          </cell>
          <cell r="D55">
            <v>283473652.25999999</v>
          </cell>
        </row>
        <row r="56">
          <cell r="A56" t="str">
            <v>FebreroSalud</v>
          </cell>
          <cell r="B56" t="str">
            <v>Febrero</v>
          </cell>
          <cell r="C56" t="str">
            <v>Salud</v>
          </cell>
          <cell r="D56">
            <v>1596601121.6300001</v>
          </cell>
        </row>
        <row r="57">
          <cell r="A57" t="str">
            <v>FebreroTransporte de Carga</v>
          </cell>
          <cell r="B57" t="str">
            <v>Febrero</v>
          </cell>
          <cell r="C57" t="str">
            <v>Transporte de Carga</v>
          </cell>
          <cell r="D57">
            <v>52966673.660000004</v>
          </cell>
        </row>
        <row r="58">
          <cell r="A58" t="str">
            <v>FebreroVida Colectivo</v>
          </cell>
          <cell r="B58" t="str">
            <v>Febrero</v>
          </cell>
          <cell r="C58" t="str">
            <v>Vida Colectivo</v>
          </cell>
          <cell r="D58">
            <v>876393548.98000014</v>
          </cell>
        </row>
        <row r="59">
          <cell r="A59" t="str">
            <v>FebreroVida Individual</v>
          </cell>
          <cell r="B59" t="str">
            <v>Febrero</v>
          </cell>
          <cell r="C59" t="str">
            <v>Vida Individual</v>
          </cell>
          <cell r="D59">
            <v>28181852.59</v>
          </cell>
        </row>
        <row r="60">
          <cell r="A60" t="str">
            <v>FebreroVehículos de Motor</v>
          </cell>
          <cell r="B60" t="str">
            <v>Febrero</v>
          </cell>
          <cell r="C60" t="str">
            <v>Vehículos de Motor</v>
          </cell>
          <cell r="D60">
            <v>1521037066.25</v>
          </cell>
        </row>
        <row r="61">
          <cell r="A61" t="str">
            <v>JulioAccidentes Personales</v>
          </cell>
          <cell r="B61" t="str">
            <v>Julio</v>
          </cell>
          <cell r="C61" t="str">
            <v>Accidentes Personales</v>
          </cell>
          <cell r="D61">
            <v>39727397.649999999</v>
          </cell>
        </row>
        <row r="62">
          <cell r="A62" t="str">
            <v>JulioAgrícola y Pecuario</v>
          </cell>
          <cell r="B62" t="str">
            <v>Julio</v>
          </cell>
          <cell r="C62" t="str">
            <v>Agrícola y Pecuario</v>
          </cell>
          <cell r="D62">
            <v>114881455.83</v>
          </cell>
        </row>
        <row r="63">
          <cell r="A63" t="str">
            <v>JulioFianzas</v>
          </cell>
          <cell r="B63" t="str">
            <v>Julio</v>
          </cell>
          <cell r="C63" t="str">
            <v>Fianzas</v>
          </cell>
          <cell r="D63">
            <v>134434100.31999999</v>
          </cell>
        </row>
        <row r="64">
          <cell r="A64" t="str">
            <v>JulioIncendio y Aliados</v>
          </cell>
          <cell r="B64" t="str">
            <v>Julio</v>
          </cell>
          <cell r="C64" t="str">
            <v>Incendio y Aliados</v>
          </cell>
          <cell r="D64">
            <v>2063174251.9400001</v>
          </cell>
        </row>
        <row r="65">
          <cell r="A65" t="str">
            <v>JulioNaves Maritimas y Aéreas</v>
          </cell>
          <cell r="B65" t="str">
            <v>Julio</v>
          </cell>
          <cell r="C65" t="str">
            <v>Naves Maritimas y Aéreas</v>
          </cell>
          <cell r="D65">
            <v>50956127.840000004</v>
          </cell>
        </row>
        <row r="66">
          <cell r="A66" t="str">
            <v>JulioOtros Seguros</v>
          </cell>
          <cell r="B66" t="str">
            <v>Julio</v>
          </cell>
          <cell r="C66" t="str">
            <v>Otros Seguros</v>
          </cell>
          <cell r="D66">
            <v>378971701.90999997</v>
          </cell>
        </row>
        <row r="67">
          <cell r="A67" t="str">
            <v>JulioSalud</v>
          </cell>
          <cell r="B67" t="str">
            <v>Julio</v>
          </cell>
          <cell r="C67" t="str">
            <v>Salud</v>
          </cell>
          <cell r="D67">
            <v>1973527394.9099998</v>
          </cell>
        </row>
        <row r="68">
          <cell r="A68" t="str">
            <v>JulioTransporte de Carga</v>
          </cell>
          <cell r="B68" t="str">
            <v>Julio</v>
          </cell>
          <cell r="C68" t="str">
            <v>Transporte de Carga</v>
          </cell>
          <cell r="D68">
            <v>109960450.52999999</v>
          </cell>
        </row>
        <row r="69">
          <cell r="A69" t="str">
            <v>JulioVida Colectivo</v>
          </cell>
          <cell r="B69" t="str">
            <v>Julio</v>
          </cell>
          <cell r="C69" t="str">
            <v>Vida Colectivo</v>
          </cell>
          <cell r="D69">
            <v>1070276436.5099999</v>
          </cell>
        </row>
        <row r="70">
          <cell r="A70" t="str">
            <v>JulioVida Individual</v>
          </cell>
          <cell r="B70" t="str">
            <v>Julio</v>
          </cell>
          <cell r="C70" t="str">
            <v>Vida Individual</v>
          </cell>
          <cell r="D70">
            <v>28211756.870000001</v>
          </cell>
        </row>
        <row r="71">
          <cell r="A71" t="str">
            <v>JulioVehículos de Motor</v>
          </cell>
          <cell r="B71" t="str">
            <v>Julio</v>
          </cell>
          <cell r="C71" t="str">
            <v>Vehículos de Motor</v>
          </cell>
          <cell r="D71">
            <v>1742797813.8700001</v>
          </cell>
        </row>
        <row r="72">
          <cell r="A72" t="str">
            <v>JunioAccidentes Personales</v>
          </cell>
          <cell r="B72" t="str">
            <v>Junio</v>
          </cell>
          <cell r="C72" t="str">
            <v>Accidentes Personales</v>
          </cell>
          <cell r="D72">
            <v>51403186.57</v>
          </cell>
        </row>
        <row r="73">
          <cell r="A73" t="str">
            <v>JunioAgrícola y Pecuario</v>
          </cell>
          <cell r="B73" t="str">
            <v>Junio</v>
          </cell>
          <cell r="C73" t="str">
            <v>Agrícola y Pecuario</v>
          </cell>
          <cell r="D73">
            <v>131261066.31</v>
          </cell>
        </row>
        <row r="74">
          <cell r="A74" t="str">
            <v>JunioFianzas</v>
          </cell>
          <cell r="B74" t="str">
            <v>Junio</v>
          </cell>
          <cell r="C74" t="str">
            <v>Fianzas</v>
          </cell>
          <cell r="D74">
            <v>93849074.739999995</v>
          </cell>
        </row>
        <row r="75">
          <cell r="A75" t="str">
            <v>JunioIncendio y Aliados</v>
          </cell>
          <cell r="B75" t="str">
            <v>Junio</v>
          </cell>
          <cell r="C75" t="str">
            <v>Incendio y Aliados</v>
          </cell>
          <cell r="D75">
            <v>1924856459.1599998</v>
          </cell>
        </row>
        <row r="76">
          <cell r="A76" t="str">
            <v>JunioNaves Maritimas y Aéreas</v>
          </cell>
          <cell r="B76" t="str">
            <v>Junio</v>
          </cell>
          <cell r="C76" t="str">
            <v>Naves Maritimas y Aéreas</v>
          </cell>
          <cell r="D76">
            <v>88916789.049999997</v>
          </cell>
        </row>
        <row r="77">
          <cell r="A77" t="str">
            <v>JunioOtros Seguros</v>
          </cell>
          <cell r="B77" t="str">
            <v>Junio</v>
          </cell>
          <cell r="C77" t="str">
            <v>Otros Seguros</v>
          </cell>
          <cell r="D77">
            <v>556065173.11000001</v>
          </cell>
        </row>
        <row r="78">
          <cell r="A78" t="str">
            <v>JunioSalud</v>
          </cell>
          <cell r="B78" t="str">
            <v>Junio</v>
          </cell>
          <cell r="C78" t="str">
            <v>Salud</v>
          </cell>
          <cell r="D78">
            <v>1614920255.0200002</v>
          </cell>
        </row>
        <row r="79">
          <cell r="A79" t="str">
            <v>JunioTransporte de Carga</v>
          </cell>
          <cell r="B79" t="str">
            <v>Junio</v>
          </cell>
          <cell r="C79" t="str">
            <v>Transporte de Carga</v>
          </cell>
          <cell r="D79">
            <v>89698879.779999986</v>
          </cell>
        </row>
        <row r="80">
          <cell r="A80" t="str">
            <v>JunioVida Colectivo</v>
          </cell>
          <cell r="B80" t="str">
            <v>Junio</v>
          </cell>
          <cell r="C80" t="str">
            <v>Vida Colectivo</v>
          </cell>
          <cell r="D80">
            <v>1133571623.3500001</v>
          </cell>
        </row>
        <row r="81">
          <cell r="A81" t="str">
            <v>JunioVida Individual</v>
          </cell>
          <cell r="B81" t="str">
            <v>Junio</v>
          </cell>
          <cell r="C81" t="str">
            <v>Vida Individual</v>
          </cell>
          <cell r="D81">
            <v>25734501.739999998</v>
          </cell>
        </row>
        <row r="82">
          <cell r="A82" t="str">
            <v>JunioVehículos de Motor</v>
          </cell>
          <cell r="B82" t="str">
            <v>Junio</v>
          </cell>
          <cell r="C82" t="str">
            <v>Vehículos de Motor</v>
          </cell>
          <cell r="D82">
            <v>1523486146.1500001</v>
          </cell>
        </row>
        <row r="83">
          <cell r="A83" t="str">
            <v>MarzoAccidentes Personales</v>
          </cell>
          <cell r="B83" t="str">
            <v>Marzo</v>
          </cell>
          <cell r="C83" t="str">
            <v>Accidentes Personales</v>
          </cell>
          <cell r="D83">
            <v>53273951.200000003</v>
          </cell>
        </row>
        <row r="84">
          <cell r="A84" t="str">
            <v>MarzoAgrícola y Pecuario</v>
          </cell>
          <cell r="B84" t="str">
            <v>Marzo</v>
          </cell>
          <cell r="C84" t="str">
            <v>Agrícola y Pecuario</v>
          </cell>
          <cell r="D84">
            <v>91637653.670000002</v>
          </cell>
        </row>
        <row r="85">
          <cell r="A85" t="str">
            <v>MarzoFianzas</v>
          </cell>
          <cell r="B85" t="str">
            <v>Marzo</v>
          </cell>
          <cell r="C85" t="str">
            <v>Fianzas</v>
          </cell>
          <cell r="D85">
            <v>127633237.39000002</v>
          </cell>
        </row>
        <row r="86">
          <cell r="A86" t="str">
            <v>MarzoIncendio y Aliados</v>
          </cell>
          <cell r="B86" t="str">
            <v>Marzo</v>
          </cell>
          <cell r="C86" t="str">
            <v>Incendio y Aliados</v>
          </cell>
          <cell r="D86">
            <v>3656034370.1699991</v>
          </cell>
        </row>
        <row r="87">
          <cell r="A87" t="str">
            <v>MarzoNaves Maritimas y Aéreas</v>
          </cell>
          <cell r="B87" t="str">
            <v>Marzo</v>
          </cell>
          <cell r="C87" t="str">
            <v>Naves Maritimas y Aéreas</v>
          </cell>
          <cell r="D87">
            <v>82704938.239999995</v>
          </cell>
        </row>
        <row r="88">
          <cell r="A88" t="str">
            <v>MarzoOtros Seguros</v>
          </cell>
          <cell r="B88" t="str">
            <v>Marzo</v>
          </cell>
          <cell r="C88" t="str">
            <v>Otros Seguros</v>
          </cell>
          <cell r="D88">
            <v>435843218.5</v>
          </cell>
        </row>
        <row r="89">
          <cell r="A89" t="str">
            <v>MarzoSalud</v>
          </cell>
          <cell r="B89" t="str">
            <v>Marzo</v>
          </cell>
          <cell r="C89" t="str">
            <v>Salud</v>
          </cell>
          <cell r="D89">
            <v>1860653355.4100006</v>
          </cell>
        </row>
        <row r="90">
          <cell r="A90" t="str">
            <v>MarzoTransporte de Carga</v>
          </cell>
          <cell r="B90" t="str">
            <v>Marzo</v>
          </cell>
          <cell r="C90" t="str">
            <v>Transporte de Carga</v>
          </cell>
          <cell r="D90">
            <v>114214890.06999998</v>
          </cell>
        </row>
        <row r="91">
          <cell r="A91" t="str">
            <v>MarzoVida Colectivo</v>
          </cell>
          <cell r="B91" t="str">
            <v>Marzo</v>
          </cell>
          <cell r="C91" t="str">
            <v>Vida Colectivo</v>
          </cell>
          <cell r="D91">
            <v>997050085.85000014</v>
          </cell>
        </row>
        <row r="92">
          <cell r="A92" t="str">
            <v>MarzoVida Individual</v>
          </cell>
          <cell r="B92" t="str">
            <v>Marzo</v>
          </cell>
          <cell r="C92" t="str">
            <v>Vida Individual</v>
          </cell>
          <cell r="D92">
            <v>31253536.859999999</v>
          </cell>
        </row>
        <row r="93">
          <cell r="A93" t="str">
            <v>MarzoVehículos de Motor</v>
          </cell>
          <cell r="B93" t="str">
            <v>Marzo</v>
          </cell>
          <cell r="C93" t="str">
            <v>Vehículos de Motor</v>
          </cell>
          <cell r="D93">
            <v>1852453291.7599998</v>
          </cell>
        </row>
        <row r="94">
          <cell r="A94" t="str">
            <v>MayoAccidentes Personales</v>
          </cell>
          <cell r="B94" t="str">
            <v>Mayo</v>
          </cell>
          <cell r="C94" t="str">
            <v>Accidentes Personales</v>
          </cell>
          <cell r="D94">
            <v>46527408.369999997</v>
          </cell>
        </row>
        <row r="95">
          <cell r="A95" t="str">
            <v>MayoAgrícola y Pecuario</v>
          </cell>
          <cell r="B95" t="str">
            <v>Mayo</v>
          </cell>
          <cell r="C95" t="str">
            <v>Agrícola y Pecuario</v>
          </cell>
          <cell r="D95">
            <v>33376986.140000001</v>
          </cell>
        </row>
        <row r="96">
          <cell r="A96" t="str">
            <v>MayoFianzas</v>
          </cell>
          <cell r="B96" t="str">
            <v>Mayo</v>
          </cell>
          <cell r="C96" t="str">
            <v>Fianzas</v>
          </cell>
          <cell r="D96">
            <v>118511158.99000002</v>
          </cell>
        </row>
        <row r="97">
          <cell r="A97" t="str">
            <v>MayoIncendio y Aliados</v>
          </cell>
          <cell r="B97" t="str">
            <v>Mayo</v>
          </cell>
          <cell r="C97" t="str">
            <v>Incendio y Aliados</v>
          </cell>
          <cell r="D97">
            <v>1796825722.0499997</v>
          </cell>
        </row>
        <row r="98">
          <cell r="A98" t="str">
            <v>MayoNaves Maritimas y Aéreas</v>
          </cell>
          <cell r="B98" t="str">
            <v>Mayo</v>
          </cell>
          <cell r="C98" t="str">
            <v>Naves Maritimas y Aéreas</v>
          </cell>
          <cell r="D98">
            <v>39216022.200000003</v>
          </cell>
        </row>
        <row r="99">
          <cell r="A99" t="str">
            <v>MayoOtros Seguros</v>
          </cell>
          <cell r="B99" t="str">
            <v>Mayo</v>
          </cell>
          <cell r="C99" t="str">
            <v>Otros Seguros</v>
          </cell>
          <cell r="D99">
            <v>333810619.68000001</v>
          </cell>
        </row>
        <row r="100">
          <cell r="A100" t="str">
            <v>MayoSalud</v>
          </cell>
          <cell r="B100" t="str">
            <v>Mayo</v>
          </cell>
          <cell r="C100" t="str">
            <v>Salud</v>
          </cell>
          <cell r="D100">
            <v>1609493729.5799999</v>
          </cell>
        </row>
        <row r="101">
          <cell r="A101" t="str">
            <v>MayoTransporte de Carga</v>
          </cell>
          <cell r="B101" t="str">
            <v>Mayo</v>
          </cell>
          <cell r="C101" t="str">
            <v>Transporte de Carga</v>
          </cell>
          <cell r="D101">
            <v>74776036.469999999</v>
          </cell>
        </row>
        <row r="102">
          <cell r="A102" t="str">
            <v>MayoVida Colectivo</v>
          </cell>
          <cell r="B102" t="str">
            <v>Mayo</v>
          </cell>
          <cell r="C102" t="str">
            <v>Vida Colectivo</v>
          </cell>
          <cell r="D102">
            <v>1049486407.8699998</v>
          </cell>
        </row>
        <row r="103">
          <cell r="A103" t="str">
            <v>MayoVida Individual</v>
          </cell>
          <cell r="B103" t="str">
            <v>Mayo</v>
          </cell>
          <cell r="C103" t="str">
            <v>Vida Individual</v>
          </cell>
          <cell r="D103">
            <v>25339612.849999998</v>
          </cell>
        </row>
        <row r="104">
          <cell r="A104" t="str">
            <v>MayoVehículos de Motor</v>
          </cell>
          <cell r="B104" t="str">
            <v>Mayo</v>
          </cell>
          <cell r="C104" t="str">
            <v>Vehículos de Motor</v>
          </cell>
          <cell r="D104">
            <v>1470116216.0600004</v>
          </cell>
        </row>
        <row r="105">
          <cell r="A105" t="str">
            <v>NoviembreAccidentes Personales</v>
          </cell>
          <cell r="B105" t="str">
            <v>Noviembre</v>
          </cell>
          <cell r="C105" t="str">
            <v>Accidentes Personales</v>
          </cell>
          <cell r="D105">
            <v>55096793.330000013</v>
          </cell>
        </row>
        <row r="106">
          <cell r="A106" t="str">
            <v>NoviembreAgrícola y Pecuario</v>
          </cell>
          <cell r="B106" t="str">
            <v>Noviembre</v>
          </cell>
          <cell r="C106" t="str">
            <v>Agrícola y Pecuario</v>
          </cell>
          <cell r="D106">
            <v>24585989.550000001</v>
          </cell>
        </row>
        <row r="107">
          <cell r="A107" t="str">
            <v>NoviembreFianzas</v>
          </cell>
          <cell r="B107" t="str">
            <v>Noviembre</v>
          </cell>
          <cell r="C107" t="str">
            <v>Fianzas</v>
          </cell>
          <cell r="D107">
            <v>174601014.38</v>
          </cell>
        </row>
        <row r="108">
          <cell r="A108" t="str">
            <v>NoviembreIncendio y Aliados</v>
          </cell>
          <cell r="B108" t="str">
            <v>Noviembre</v>
          </cell>
          <cell r="C108" t="str">
            <v>Incendio y Aliados</v>
          </cell>
          <cell r="D108">
            <v>1541321279.72</v>
          </cell>
        </row>
        <row r="109">
          <cell r="A109" t="str">
            <v>NoviembreNaves Maritimas y Aéreas</v>
          </cell>
          <cell r="B109" t="str">
            <v>Noviembre</v>
          </cell>
          <cell r="C109" t="str">
            <v>Naves Maritimas y Aéreas</v>
          </cell>
          <cell r="D109">
            <v>37324682.729999997</v>
          </cell>
        </row>
        <row r="110">
          <cell r="A110" t="str">
            <v>NoviembreOtros Seguros</v>
          </cell>
          <cell r="B110" t="str">
            <v>Noviembre</v>
          </cell>
          <cell r="C110" t="str">
            <v>Otros Seguros</v>
          </cell>
          <cell r="D110">
            <v>318057732.63999999</v>
          </cell>
        </row>
        <row r="111">
          <cell r="A111" t="str">
            <v>NoviembreSalud</v>
          </cell>
          <cell r="B111" t="str">
            <v>Noviembre</v>
          </cell>
          <cell r="C111" t="str">
            <v>Salud</v>
          </cell>
          <cell r="D111">
            <v>1697804364.8799999</v>
          </cell>
        </row>
        <row r="112">
          <cell r="A112" t="str">
            <v>NoviembreTransporte de Carga</v>
          </cell>
          <cell r="B112" t="str">
            <v>Noviembre</v>
          </cell>
          <cell r="C112" t="str">
            <v>Transporte de Carga</v>
          </cell>
          <cell r="D112">
            <v>85531605.420000002</v>
          </cell>
        </row>
        <row r="113">
          <cell r="A113" t="str">
            <v>NoviembreVida Colectivo</v>
          </cell>
          <cell r="B113" t="str">
            <v>Noviembre</v>
          </cell>
          <cell r="C113" t="str">
            <v>Vida Colectivo</v>
          </cell>
          <cell r="D113">
            <v>1143310183.4800003</v>
          </cell>
        </row>
        <row r="114">
          <cell r="A114" t="str">
            <v>NoviembreVida Individual</v>
          </cell>
          <cell r="B114" t="str">
            <v>Noviembre</v>
          </cell>
          <cell r="C114" t="str">
            <v>Vida Individual</v>
          </cell>
          <cell r="D114">
            <v>28566745.129999999</v>
          </cell>
        </row>
        <row r="115">
          <cell r="A115" t="str">
            <v>NoviembreVehículos de Motor</v>
          </cell>
          <cell r="B115" t="str">
            <v>Noviembre</v>
          </cell>
          <cell r="C115" t="str">
            <v>Vehículos de Motor</v>
          </cell>
          <cell r="D115">
            <v>1771503713.47</v>
          </cell>
        </row>
        <row r="116">
          <cell r="A116" t="str">
            <v>OctubreAccidentes Personales</v>
          </cell>
          <cell r="B116" t="str">
            <v>Octubre</v>
          </cell>
          <cell r="C116" t="str">
            <v>Accidentes Personales</v>
          </cell>
          <cell r="D116">
            <v>49350459.890000008</v>
          </cell>
        </row>
        <row r="117">
          <cell r="A117" t="str">
            <v>OctubreAgrícola y Pecuario</v>
          </cell>
          <cell r="B117" t="str">
            <v>Octubre</v>
          </cell>
          <cell r="C117" t="str">
            <v>Agrícola y Pecuario</v>
          </cell>
          <cell r="D117">
            <v>11502590.9</v>
          </cell>
        </row>
        <row r="118">
          <cell r="A118" t="str">
            <v>OctubreFianzas</v>
          </cell>
          <cell r="B118" t="str">
            <v>Octubre</v>
          </cell>
          <cell r="C118" t="str">
            <v>Fianzas</v>
          </cell>
          <cell r="D118">
            <v>187269324.62</v>
          </cell>
        </row>
        <row r="119">
          <cell r="A119" t="str">
            <v>OctubreIncendio y Aliados</v>
          </cell>
          <cell r="B119" t="str">
            <v>Octubre</v>
          </cell>
          <cell r="C119" t="str">
            <v>Incendio y Aliados</v>
          </cell>
          <cell r="D119">
            <v>1470086986.4400001</v>
          </cell>
        </row>
        <row r="120">
          <cell r="A120" t="str">
            <v>OctubreNaves Maritimas y Aéreas</v>
          </cell>
          <cell r="B120" t="str">
            <v>Octubre</v>
          </cell>
          <cell r="C120" t="str">
            <v>Naves Maritimas y Aéreas</v>
          </cell>
          <cell r="D120">
            <v>80381651</v>
          </cell>
        </row>
        <row r="121">
          <cell r="A121" t="str">
            <v>OctubreOtros Seguros</v>
          </cell>
          <cell r="B121" t="str">
            <v>Octubre</v>
          </cell>
          <cell r="C121" t="str">
            <v>Otros Seguros</v>
          </cell>
          <cell r="D121">
            <v>340703280.23999995</v>
          </cell>
        </row>
        <row r="122">
          <cell r="A122" t="str">
            <v>OctubreSalud</v>
          </cell>
          <cell r="B122" t="str">
            <v>Octubre</v>
          </cell>
          <cell r="C122" t="str">
            <v>Salud</v>
          </cell>
          <cell r="D122">
            <v>1922638749.7400002</v>
          </cell>
        </row>
        <row r="123">
          <cell r="A123" t="str">
            <v>OctubreTransporte de Carga</v>
          </cell>
          <cell r="B123" t="str">
            <v>Octubre</v>
          </cell>
          <cell r="C123" t="str">
            <v>Transporte de Carga</v>
          </cell>
          <cell r="D123">
            <v>59771169.769999988</v>
          </cell>
        </row>
        <row r="124">
          <cell r="A124" t="str">
            <v>OctubreVida Colectivo</v>
          </cell>
          <cell r="B124" t="str">
            <v>Octubre</v>
          </cell>
          <cell r="C124" t="str">
            <v>Vida Colectivo</v>
          </cell>
          <cell r="D124">
            <v>1123363247.8599997</v>
          </cell>
        </row>
        <row r="125">
          <cell r="A125" t="str">
            <v>OctubreVida Individual</v>
          </cell>
          <cell r="B125" t="str">
            <v>Octubre</v>
          </cell>
          <cell r="C125" t="str">
            <v>Vida Individual</v>
          </cell>
          <cell r="D125">
            <v>42118089.659999996</v>
          </cell>
        </row>
        <row r="126">
          <cell r="A126" t="str">
            <v>OctubreVehículos de Motor</v>
          </cell>
          <cell r="B126" t="str">
            <v>Octubre</v>
          </cell>
          <cell r="C126" t="str">
            <v>Vehículos de Motor</v>
          </cell>
          <cell r="D126">
            <v>1555550396.6900003</v>
          </cell>
        </row>
        <row r="127">
          <cell r="A127" t="str">
            <v>SeptiembreAccidentes Personales</v>
          </cell>
          <cell r="B127" t="str">
            <v>Septiembre</v>
          </cell>
          <cell r="C127" t="str">
            <v>Accidentes Personales</v>
          </cell>
          <cell r="D127">
            <v>51034873.830000006</v>
          </cell>
        </row>
        <row r="128">
          <cell r="A128" t="str">
            <v>SeptiembreAgrícola y Pecuario</v>
          </cell>
          <cell r="B128" t="str">
            <v>Septiembre</v>
          </cell>
          <cell r="C128" t="str">
            <v>Agrícola y Pecuario</v>
          </cell>
          <cell r="D128">
            <v>26349944.309999999</v>
          </cell>
        </row>
        <row r="129">
          <cell r="A129" t="str">
            <v>SeptiembreFianzas</v>
          </cell>
          <cell r="B129" t="str">
            <v>Septiembre</v>
          </cell>
          <cell r="C129" t="str">
            <v>Fianzas</v>
          </cell>
          <cell r="D129">
            <v>83019707.340000018</v>
          </cell>
        </row>
        <row r="130">
          <cell r="A130" t="str">
            <v>SeptiembreIncendio y Aliados</v>
          </cell>
          <cell r="B130" t="str">
            <v>Septiembre</v>
          </cell>
          <cell r="C130" t="str">
            <v>Incendio y Aliados</v>
          </cell>
          <cell r="D130">
            <v>1622641415.8000004</v>
          </cell>
        </row>
        <row r="131">
          <cell r="A131" t="str">
            <v>SeptiembreNaves Maritimas y Aéreas</v>
          </cell>
          <cell r="B131" t="str">
            <v>Septiembre</v>
          </cell>
          <cell r="C131" t="str">
            <v>Naves Maritimas y Aéreas</v>
          </cell>
          <cell r="D131">
            <v>26740691.789999992</v>
          </cell>
        </row>
        <row r="132">
          <cell r="A132" t="str">
            <v>SeptiembreOtros Seguros</v>
          </cell>
          <cell r="B132" t="str">
            <v>Septiembre</v>
          </cell>
          <cell r="C132" t="str">
            <v>Otros Seguros</v>
          </cell>
          <cell r="D132">
            <v>409805816.57999998</v>
          </cell>
        </row>
        <row r="133">
          <cell r="A133" t="str">
            <v>SeptiembreSalud</v>
          </cell>
          <cell r="B133" t="str">
            <v>Septiembre</v>
          </cell>
          <cell r="C133" t="str">
            <v>Salud</v>
          </cell>
          <cell r="D133">
            <v>1842472641.7500002</v>
          </cell>
        </row>
        <row r="134">
          <cell r="A134" t="str">
            <v>SeptiembreTransporte de Carga</v>
          </cell>
          <cell r="B134" t="str">
            <v>Septiembre</v>
          </cell>
          <cell r="C134" t="str">
            <v>Transporte de Carga</v>
          </cell>
          <cell r="D134">
            <v>85089447.650000006</v>
          </cell>
        </row>
        <row r="135">
          <cell r="A135" t="str">
            <v>SeptiembreVida Colectivo</v>
          </cell>
          <cell r="B135" t="str">
            <v>Septiembre</v>
          </cell>
          <cell r="C135" t="str">
            <v>Vida Colectivo</v>
          </cell>
          <cell r="D135">
            <v>1142486665.3400002</v>
          </cell>
        </row>
        <row r="136">
          <cell r="A136" t="str">
            <v>SeptiembreVida Individual</v>
          </cell>
          <cell r="B136" t="str">
            <v>Septiembre</v>
          </cell>
          <cell r="C136" t="str">
            <v>Vida Individual</v>
          </cell>
          <cell r="D136">
            <v>28792457.98</v>
          </cell>
        </row>
        <row r="137">
          <cell r="A137" t="str">
            <v>SeptiembreVehículos de Motor</v>
          </cell>
          <cell r="B137" t="str">
            <v>Septiembre</v>
          </cell>
          <cell r="C137" t="str">
            <v>Vehículos de Motor</v>
          </cell>
          <cell r="D137">
            <v>1602240866.7699997</v>
          </cell>
        </row>
        <row r="138">
          <cell r="A138" t="str">
            <v>Total</v>
          </cell>
          <cell r="B138" t="str">
            <v>Total</v>
          </cell>
          <cell r="D138">
            <v>86020552751.110016</v>
          </cell>
          <cell r="E138">
            <v>6395552916.3699989</v>
          </cell>
        </row>
      </sheetData>
      <sheetData sheetId="14">
        <row r="3">
          <cell r="D3" t="str">
            <v>Accidentes PersonalesNo Exoneradas</v>
          </cell>
          <cell r="E3" t="str">
            <v>Accidentes PersonalesExoneradas</v>
          </cell>
          <cell r="F3" t="str">
            <v>Agrícola y PecuarioNo Exoneradas</v>
          </cell>
          <cell r="G3" t="str">
            <v>Agrícola y PecuarioExoneradas</v>
          </cell>
          <cell r="H3" t="str">
            <v>FianzasNo Exoneradas</v>
          </cell>
          <cell r="I3" t="str">
            <v>FianzasExoneradas</v>
          </cell>
          <cell r="J3" t="str">
            <v>Incendio y AliadosNo Exoneradas</v>
          </cell>
          <cell r="K3" t="str">
            <v>Incendio y AliadosExoneradas</v>
          </cell>
          <cell r="L3" t="str">
            <v>Naves Maritimas y AéreasNo Exoneradas</v>
          </cell>
          <cell r="M3" t="str">
            <v>Naves Maritimas y AéreasExoneradas</v>
          </cell>
          <cell r="N3" t="str">
            <v>Otros SegurosNo Exoneradas</v>
          </cell>
          <cell r="O3" t="str">
            <v>Otros SegurosExoneradas</v>
          </cell>
          <cell r="P3" t="str">
            <v>SaludNo Exoneradas</v>
          </cell>
          <cell r="Q3" t="str">
            <v>SaludExoneradas</v>
          </cell>
          <cell r="R3" t="str">
            <v>Transporte de CargaNo Exoneradas</v>
          </cell>
          <cell r="S3" t="str">
            <v>Transporte de CargaExoneradas</v>
          </cell>
          <cell r="T3" t="str">
            <v>Vida ColectivoNo Exoneradas</v>
          </cell>
          <cell r="U3" t="str">
            <v>Vida ColectivoExoneradas</v>
          </cell>
          <cell r="V3" t="str">
            <v>Vida IndividualNo Exoneradas</v>
          </cell>
          <cell r="W3" t="str">
            <v>Vida IndividualExoneradas</v>
          </cell>
          <cell r="X3" t="str">
            <v>Vehículos de MotorNo Exoneradas</v>
          </cell>
          <cell r="Y3" t="str">
            <v>Vehículos de MotorExoneradas</v>
          </cell>
          <cell r="Z3" t="str">
            <v>Total No Exoneradas</v>
          </cell>
          <cell r="AA3" t="str">
            <v>Total No Exoneradas</v>
          </cell>
        </row>
        <row r="4">
          <cell r="D4" t="str">
            <v>RAMO2</v>
          </cell>
          <cell r="E4" t="str">
            <v>Values</v>
          </cell>
        </row>
        <row r="5">
          <cell r="D5" t="str">
            <v>Accidentes Personales</v>
          </cell>
          <cell r="E5" t="str">
            <v>Accidentes Personales</v>
          </cell>
          <cell r="F5" t="str">
            <v>Agrícola y Pecuario</v>
          </cell>
          <cell r="G5" t="str">
            <v>Agrícola y Pecuario</v>
          </cell>
          <cell r="H5" t="str">
            <v>Fianzas</v>
          </cell>
          <cell r="I5" t="str">
            <v>Fianzas</v>
          </cell>
          <cell r="J5" t="str">
            <v>Incendio y Aliados</v>
          </cell>
          <cell r="K5" t="str">
            <v>Incendio y Aliados</v>
          </cell>
          <cell r="L5" t="str">
            <v>Naves Maritimas y Aéreas</v>
          </cell>
          <cell r="M5" t="str">
            <v>Naves Maritimas y Aéreas</v>
          </cell>
          <cell r="N5" t="str">
            <v>Otros Seguros</v>
          </cell>
          <cell r="O5" t="str">
            <v>Otros Seguros</v>
          </cell>
          <cell r="P5" t="str">
            <v>Salud</v>
          </cell>
          <cell r="Q5" t="str">
            <v>Salud</v>
          </cell>
          <cell r="R5" t="str">
            <v>Transporte de Carga</v>
          </cell>
          <cell r="S5" t="str">
            <v>Transporte de Carga</v>
          </cell>
          <cell r="T5" t="str">
            <v>Vida Colectivo</v>
          </cell>
          <cell r="U5" t="str">
            <v>Vida Colectivo</v>
          </cell>
          <cell r="V5" t="str">
            <v>Vida Individual</v>
          </cell>
          <cell r="W5" t="str">
            <v>Vida Individual</v>
          </cell>
          <cell r="X5" t="str">
            <v>Vehículos de Motor</v>
          </cell>
          <cell r="Y5" t="str">
            <v>Vehículos de Motor</v>
          </cell>
          <cell r="Z5" t="str">
            <v>Total No Exoneradas</v>
          </cell>
          <cell r="AA5" t="str">
            <v>Total Exoneradas</v>
          </cell>
        </row>
        <row r="6">
          <cell r="B6" t="str">
            <v>MES</v>
          </cell>
          <cell r="C6" t="str">
            <v>COMPAÑIA2</v>
          </cell>
          <cell r="D6" t="str">
            <v>No Exoneradas</v>
          </cell>
          <cell r="E6" t="str">
            <v>Exoneradas</v>
          </cell>
          <cell r="F6" t="str">
            <v>No Exoneradas</v>
          </cell>
          <cell r="G6" t="str">
            <v>Exoneradas</v>
          </cell>
          <cell r="H6" t="str">
            <v>No Exoneradas</v>
          </cell>
          <cell r="I6" t="str">
            <v>Exoneradas</v>
          </cell>
          <cell r="J6" t="str">
            <v>No Exoneradas</v>
          </cell>
          <cell r="K6" t="str">
            <v>Exoneradas</v>
          </cell>
          <cell r="L6" t="str">
            <v>No Exoneradas</v>
          </cell>
          <cell r="M6" t="str">
            <v>Exoneradas</v>
          </cell>
          <cell r="N6" t="str">
            <v>No Exoneradas</v>
          </cell>
          <cell r="O6" t="str">
            <v>Exoneradas</v>
          </cell>
          <cell r="P6" t="str">
            <v>No Exoneradas</v>
          </cell>
          <cell r="Q6" t="str">
            <v>Exoneradas</v>
          </cell>
          <cell r="R6" t="str">
            <v>No Exoneradas</v>
          </cell>
          <cell r="S6" t="str">
            <v>Exoneradas</v>
          </cell>
          <cell r="T6" t="str">
            <v>No Exoneradas</v>
          </cell>
          <cell r="U6" t="str">
            <v>Exoneradas</v>
          </cell>
          <cell r="V6" t="str">
            <v>No Exoneradas</v>
          </cell>
          <cell r="W6" t="str">
            <v>Exoneradas</v>
          </cell>
          <cell r="X6" t="str">
            <v>No Exoneradas</v>
          </cell>
          <cell r="Y6" t="str">
            <v>Exoneradas</v>
          </cell>
        </row>
        <row r="7">
          <cell r="A7" t="str">
            <v>EneroAngloamericana de Seguros, S. A.</v>
          </cell>
          <cell r="B7" t="str">
            <v>Enero</v>
          </cell>
          <cell r="C7" t="str">
            <v>Angloamericana de Seguros, S. A.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2019019.16</v>
          </cell>
          <cell r="I7">
            <v>0</v>
          </cell>
          <cell r="J7">
            <v>4472486.8600000003</v>
          </cell>
          <cell r="K7">
            <v>282528.67</v>
          </cell>
          <cell r="L7">
            <v>95449.35</v>
          </cell>
          <cell r="M7">
            <v>0</v>
          </cell>
          <cell r="N7">
            <v>4458501.87</v>
          </cell>
          <cell r="O7">
            <v>0</v>
          </cell>
          <cell r="P7">
            <v>0</v>
          </cell>
          <cell r="Q7">
            <v>0</v>
          </cell>
          <cell r="R7">
            <v>45217.46</v>
          </cell>
          <cell r="S7">
            <v>0</v>
          </cell>
          <cell r="T7">
            <v>1865892.42</v>
          </cell>
          <cell r="U7">
            <v>0</v>
          </cell>
          <cell r="V7">
            <v>2362.06</v>
          </cell>
          <cell r="W7">
            <v>0</v>
          </cell>
          <cell r="X7">
            <v>25795995.800000001</v>
          </cell>
          <cell r="Y7">
            <v>0</v>
          </cell>
          <cell r="Z7">
            <v>38754924.980000004</v>
          </cell>
          <cell r="AA7">
            <v>282528.67</v>
          </cell>
        </row>
        <row r="8">
          <cell r="A8" t="str">
            <v>EneroAutoseguro, S. A.</v>
          </cell>
          <cell r="B8" t="str">
            <v>Enero</v>
          </cell>
          <cell r="C8" t="str">
            <v>Autoseguro, S. A.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6784950.0800000001</v>
          </cell>
          <cell r="Y8">
            <v>0</v>
          </cell>
          <cell r="Z8">
            <v>6784950.0800000001</v>
          </cell>
          <cell r="AA8">
            <v>0</v>
          </cell>
        </row>
        <row r="9">
          <cell r="A9" t="str">
            <v>EneroBMI Compañía de Seguros, S. A.</v>
          </cell>
          <cell r="B9" t="str">
            <v>Enero</v>
          </cell>
          <cell r="C9" t="str">
            <v>BMI Compañía de Seguros, S. A.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26623984.41</v>
          </cell>
          <cell r="R9">
            <v>0</v>
          </cell>
          <cell r="S9">
            <v>0</v>
          </cell>
          <cell r="T9">
            <v>523668.22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523668.22</v>
          </cell>
          <cell r="AA9">
            <v>26623984.41</v>
          </cell>
        </row>
        <row r="10">
          <cell r="A10" t="str">
            <v>EneroGeneral de Seguros, S. A.</v>
          </cell>
          <cell r="B10" t="str">
            <v>Enero</v>
          </cell>
          <cell r="C10" t="str">
            <v>General de Seguros, S. A.</v>
          </cell>
          <cell r="D10">
            <v>28734.6</v>
          </cell>
          <cell r="E10">
            <v>98104.8</v>
          </cell>
          <cell r="F10">
            <v>0</v>
          </cell>
          <cell r="G10">
            <v>0</v>
          </cell>
          <cell r="H10">
            <v>9294164.9700000007</v>
          </cell>
          <cell r="I10">
            <v>0</v>
          </cell>
          <cell r="J10">
            <v>5003751.2</v>
          </cell>
          <cell r="K10">
            <v>0</v>
          </cell>
          <cell r="L10">
            <v>9702264.0399999991</v>
          </cell>
          <cell r="M10">
            <v>0</v>
          </cell>
          <cell r="N10">
            <v>3045585.54</v>
          </cell>
          <cell r="O10">
            <v>0</v>
          </cell>
          <cell r="P10">
            <v>0</v>
          </cell>
          <cell r="Q10">
            <v>741716.14</v>
          </cell>
          <cell r="R10">
            <v>136006.34</v>
          </cell>
          <cell r="S10">
            <v>0</v>
          </cell>
          <cell r="T10">
            <v>1924240.82</v>
          </cell>
          <cell r="U10">
            <v>93552978.939999998</v>
          </cell>
          <cell r="V10">
            <v>155623.38</v>
          </cell>
          <cell r="W10">
            <v>0</v>
          </cell>
          <cell r="X10">
            <v>21218741.940000001</v>
          </cell>
          <cell r="Y10">
            <v>0</v>
          </cell>
          <cell r="Z10">
            <v>50509112.829999998</v>
          </cell>
          <cell r="AA10">
            <v>94392799.879999995</v>
          </cell>
        </row>
        <row r="11">
          <cell r="A11" t="str">
            <v>EneroHumano Seguros, S. A.</v>
          </cell>
          <cell r="B11" t="str">
            <v>Enero</v>
          </cell>
          <cell r="C11" t="str">
            <v>Humano Seguros, S. A.</v>
          </cell>
          <cell r="D11">
            <v>596243.41</v>
          </cell>
          <cell r="E11">
            <v>0.06</v>
          </cell>
          <cell r="F11">
            <v>0</v>
          </cell>
          <cell r="G11">
            <v>0</v>
          </cell>
          <cell r="H11">
            <v>912748.94</v>
          </cell>
          <cell r="I11">
            <v>28864.49</v>
          </cell>
          <cell r="J11">
            <v>24459730.829999998</v>
          </cell>
          <cell r="K11">
            <v>789009.19</v>
          </cell>
          <cell r="L11">
            <v>333481.46999999997</v>
          </cell>
          <cell r="M11">
            <v>0</v>
          </cell>
          <cell r="N11">
            <v>5606307.0599999996</v>
          </cell>
          <cell r="O11">
            <v>2828654.9</v>
          </cell>
          <cell r="P11">
            <v>0</v>
          </cell>
          <cell r="Q11">
            <v>987328219.30999994</v>
          </cell>
          <cell r="R11">
            <v>1122377.46</v>
          </cell>
          <cell r="S11">
            <v>99978.83</v>
          </cell>
          <cell r="T11">
            <v>22185154.699999999</v>
          </cell>
          <cell r="U11">
            <v>1304530.26</v>
          </cell>
          <cell r="V11">
            <v>3420103.45</v>
          </cell>
          <cell r="W11">
            <v>0.06</v>
          </cell>
          <cell r="X11">
            <v>60516094.93</v>
          </cell>
          <cell r="Y11">
            <v>1.1100000000000001</v>
          </cell>
          <cell r="Z11">
            <v>119152242.25</v>
          </cell>
          <cell r="AA11">
            <v>992379258.20999992</v>
          </cell>
        </row>
        <row r="12">
          <cell r="A12" t="str">
            <v>EneroLa Monumental de Seguros, S. A.</v>
          </cell>
          <cell r="B12" t="str">
            <v>Enero</v>
          </cell>
          <cell r="C12" t="str">
            <v>La Monumental de Seguros, S. A.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1252335.24</v>
          </cell>
          <cell r="I12">
            <v>0</v>
          </cell>
          <cell r="J12">
            <v>8984737.4299999997</v>
          </cell>
          <cell r="K12">
            <v>0.01</v>
          </cell>
          <cell r="L12">
            <v>318788.57</v>
          </cell>
          <cell r="M12">
            <v>0</v>
          </cell>
          <cell r="N12">
            <v>8512066.1600000001</v>
          </cell>
          <cell r="O12">
            <v>0.33</v>
          </cell>
          <cell r="P12">
            <v>0</v>
          </cell>
          <cell r="Q12">
            <v>0</v>
          </cell>
          <cell r="R12">
            <v>82207.259999999995</v>
          </cell>
          <cell r="S12">
            <v>0</v>
          </cell>
          <cell r="T12">
            <v>340696.47</v>
          </cell>
          <cell r="U12">
            <v>0</v>
          </cell>
          <cell r="V12">
            <v>0</v>
          </cell>
          <cell r="W12">
            <v>0</v>
          </cell>
          <cell r="X12">
            <v>90119882.530000001</v>
          </cell>
          <cell r="Y12">
            <v>2625.2</v>
          </cell>
          <cell r="Z12">
            <v>109610713.66</v>
          </cell>
          <cell r="AA12">
            <v>2625.54</v>
          </cell>
        </row>
        <row r="13">
          <cell r="A13" t="str">
            <v>EneroSeguros Crecer, S. A.</v>
          </cell>
          <cell r="B13" t="str">
            <v>Enero</v>
          </cell>
          <cell r="C13" t="str">
            <v>Seguros Crecer, S. A.</v>
          </cell>
          <cell r="D13">
            <v>78346.55</v>
          </cell>
          <cell r="E13">
            <v>0</v>
          </cell>
          <cell r="F13">
            <v>0</v>
          </cell>
          <cell r="G13">
            <v>0</v>
          </cell>
          <cell r="H13">
            <v>394946.23</v>
          </cell>
          <cell r="I13">
            <v>0</v>
          </cell>
          <cell r="J13">
            <v>18713210.030000001</v>
          </cell>
          <cell r="K13">
            <v>0</v>
          </cell>
          <cell r="L13">
            <v>0</v>
          </cell>
          <cell r="M13">
            <v>0</v>
          </cell>
          <cell r="N13">
            <v>11801474.119999999</v>
          </cell>
          <cell r="O13">
            <v>718498.01</v>
          </cell>
          <cell r="P13">
            <v>0</v>
          </cell>
          <cell r="Q13">
            <v>0</v>
          </cell>
          <cell r="R13">
            <v>170887.59</v>
          </cell>
          <cell r="S13">
            <v>0</v>
          </cell>
          <cell r="T13">
            <v>22953032.969999999</v>
          </cell>
          <cell r="U13">
            <v>176312635.88999999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54111897.489999995</v>
          </cell>
          <cell r="AA13">
            <v>177031133.89999998</v>
          </cell>
        </row>
        <row r="14">
          <cell r="A14" t="str">
            <v>EneroSeguros La Internacional, S. A.</v>
          </cell>
          <cell r="B14" t="str">
            <v>Enero</v>
          </cell>
          <cell r="C14" t="str">
            <v>Seguros La Internacional, S. A.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3189.66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48011406.030000001</v>
          </cell>
          <cell r="Y14">
            <v>0</v>
          </cell>
          <cell r="Z14">
            <v>48014595.689999998</v>
          </cell>
          <cell r="AA14">
            <v>0</v>
          </cell>
        </row>
        <row r="15">
          <cell r="A15" t="str">
            <v>EneroSeguros Reservas, S. A.</v>
          </cell>
          <cell r="B15" t="str">
            <v>Enero</v>
          </cell>
          <cell r="C15" t="str">
            <v>Seguros Reservas, S. A.</v>
          </cell>
          <cell r="D15">
            <v>1857882.91</v>
          </cell>
          <cell r="E15">
            <v>-8567.5</v>
          </cell>
          <cell r="F15">
            <v>0</v>
          </cell>
          <cell r="G15">
            <v>0</v>
          </cell>
          <cell r="H15">
            <v>4252008.38</v>
          </cell>
          <cell r="I15">
            <v>15999.53</v>
          </cell>
          <cell r="J15">
            <v>212734523.22</v>
          </cell>
          <cell r="K15">
            <v>4532943.01</v>
          </cell>
          <cell r="L15">
            <v>12758515.619999999</v>
          </cell>
          <cell r="M15">
            <v>0</v>
          </cell>
          <cell r="N15">
            <v>47750332.840000004</v>
          </cell>
          <cell r="O15">
            <v>117287.59</v>
          </cell>
          <cell r="P15">
            <v>0</v>
          </cell>
          <cell r="Q15">
            <v>22522992.489999998</v>
          </cell>
          <cell r="R15">
            <v>6766837.5800000001</v>
          </cell>
          <cell r="S15">
            <v>4.3899999999999997</v>
          </cell>
          <cell r="T15">
            <v>135582877.40000001</v>
          </cell>
          <cell r="U15">
            <v>70276662.030000001</v>
          </cell>
          <cell r="V15">
            <v>2577618.62</v>
          </cell>
          <cell r="W15">
            <v>0</v>
          </cell>
          <cell r="X15">
            <v>233086424.38</v>
          </cell>
          <cell r="Y15">
            <v>87167.96</v>
          </cell>
          <cell r="Z15">
            <v>657367020.95000005</v>
          </cell>
          <cell r="AA15">
            <v>97544489.499999985</v>
          </cell>
        </row>
        <row r="16">
          <cell r="A16" t="str">
            <v>EneroSeguros Universal, S. A.</v>
          </cell>
          <cell r="B16" t="str">
            <v>Enero</v>
          </cell>
          <cell r="C16" t="str">
            <v>Seguros Universal, S. A.</v>
          </cell>
          <cell r="D16">
            <v>23414701.170000002</v>
          </cell>
          <cell r="E16">
            <v>0</v>
          </cell>
          <cell r="F16">
            <v>0</v>
          </cell>
          <cell r="G16">
            <v>0</v>
          </cell>
          <cell r="H16">
            <v>11041075.59</v>
          </cell>
          <cell r="I16">
            <v>12716.08</v>
          </cell>
          <cell r="J16">
            <v>303764685.24000001</v>
          </cell>
          <cell r="K16">
            <v>3076766.29</v>
          </cell>
          <cell r="L16">
            <v>1326853.79</v>
          </cell>
          <cell r="M16">
            <v>0</v>
          </cell>
          <cell r="N16">
            <v>77882090.620000005</v>
          </cell>
          <cell r="O16">
            <v>136374.29</v>
          </cell>
          <cell r="P16">
            <v>439.66</v>
          </cell>
          <cell r="Q16">
            <v>282510900.52999997</v>
          </cell>
          <cell r="R16">
            <v>19824766.73</v>
          </cell>
          <cell r="S16">
            <v>22522.5</v>
          </cell>
          <cell r="T16">
            <v>81084364.040000007</v>
          </cell>
          <cell r="U16">
            <v>163018332.84999999</v>
          </cell>
          <cell r="V16">
            <v>4509995.3600000003</v>
          </cell>
          <cell r="W16">
            <v>4807.3999999999996</v>
          </cell>
          <cell r="X16">
            <v>200125989.66999999</v>
          </cell>
          <cell r="Y16">
            <v>372602.21</v>
          </cell>
          <cell r="Z16">
            <v>722974961.87000012</v>
          </cell>
          <cell r="AA16">
            <v>449155022.14999992</v>
          </cell>
        </row>
        <row r="17">
          <cell r="A17" t="str">
            <v>EneroCompañía Dominicana de Seguros, C. por A.</v>
          </cell>
          <cell r="B17" t="str">
            <v>Enero</v>
          </cell>
          <cell r="C17" t="str">
            <v>Compañía Dominicana de Seguros, C. por A.</v>
          </cell>
          <cell r="D17">
            <v>33399.32</v>
          </cell>
          <cell r="E17">
            <v>0</v>
          </cell>
          <cell r="F17">
            <v>0</v>
          </cell>
          <cell r="G17">
            <v>0</v>
          </cell>
          <cell r="H17">
            <v>21205581.93</v>
          </cell>
          <cell r="I17">
            <v>113489.2</v>
          </cell>
          <cell r="J17">
            <v>461417.22</v>
          </cell>
          <cell r="K17">
            <v>0</v>
          </cell>
          <cell r="L17">
            <v>30175.79</v>
          </cell>
          <cell r="M17">
            <v>0</v>
          </cell>
          <cell r="N17">
            <v>13202426.43</v>
          </cell>
          <cell r="O17">
            <v>0</v>
          </cell>
          <cell r="P17">
            <v>0</v>
          </cell>
          <cell r="Q17">
            <v>2850753.54</v>
          </cell>
          <cell r="R17">
            <v>25414.35</v>
          </cell>
          <cell r="S17">
            <v>0</v>
          </cell>
          <cell r="T17">
            <v>10274.5</v>
          </cell>
          <cell r="U17">
            <v>0</v>
          </cell>
          <cell r="V17">
            <v>649323.84</v>
          </cell>
          <cell r="W17">
            <v>0</v>
          </cell>
          <cell r="X17">
            <v>60730858.689999998</v>
          </cell>
          <cell r="Y17">
            <v>0</v>
          </cell>
          <cell r="Z17">
            <v>96348872.069999993</v>
          </cell>
          <cell r="AA17">
            <v>2964242.74</v>
          </cell>
        </row>
        <row r="18">
          <cell r="A18" t="str">
            <v>EneroConfederación del Canadá Dominicana, S. A.</v>
          </cell>
          <cell r="B18" t="str">
            <v>Enero</v>
          </cell>
          <cell r="C18" t="str">
            <v>Confederación del Canadá Dominicana, S. A.</v>
          </cell>
          <cell r="D18">
            <v>16448.259999999998</v>
          </cell>
          <cell r="E18">
            <v>0</v>
          </cell>
          <cell r="F18">
            <v>0</v>
          </cell>
          <cell r="G18">
            <v>0</v>
          </cell>
          <cell r="H18">
            <v>111669.02</v>
          </cell>
          <cell r="I18">
            <v>0</v>
          </cell>
          <cell r="J18">
            <v>1057478.95</v>
          </cell>
          <cell r="K18">
            <v>0</v>
          </cell>
          <cell r="L18">
            <v>378232.76</v>
          </cell>
          <cell r="M18">
            <v>0</v>
          </cell>
          <cell r="N18">
            <v>800139.72</v>
          </cell>
          <cell r="O18">
            <v>0</v>
          </cell>
          <cell r="P18">
            <v>0</v>
          </cell>
          <cell r="Q18">
            <v>0</v>
          </cell>
          <cell r="R18">
            <v>152238.79999999999</v>
          </cell>
          <cell r="S18">
            <v>0</v>
          </cell>
          <cell r="T18">
            <v>0</v>
          </cell>
          <cell r="U18">
            <v>0</v>
          </cell>
          <cell r="V18">
            <v>17697.419999999998</v>
          </cell>
          <cell r="W18">
            <v>0</v>
          </cell>
          <cell r="X18">
            <v>3682962.47</v>
          </cell>
          <cell r="Y18">
            <v>0</v>
          </cell>
          <cell r="Z18">
            <v>6216867.4000000004</v>
          </cell>
          <cell r="AA18">
            <v>0</v>
          </cell>
        </row>
        <row r="19">
          <cell r="A19" t="str">
            <v xml:space="preserve">EneroCooperativa Nacional De Seguros, Inc </v>
          </cell>
          <cell r="B19" t="str">
            <v>Enero</v>
          </cell>
          <cell r="C19" t="str">
            <v xml:space="preserve">Cooperativa Nacional De Seguros, Inc 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1367417.47</v>
          </cell>
          <cell r="I19">
            <v>2320</v>
          </cell>
          <cell r="J19">
            <v>5624605.8399999999</v>
          </cell>
          <cell r="K19">
            <v>0</v>
          </cell>
          <cell r="L19">
            <v>0</v>
          </cell>
          <cell r="M19">
            <v>0</v>
          </cell>
          <cell r="N19">
            <v>519879.03</v>
          </cell>
          <cell r="O19">
            <v>0</v>
          </cell>
          <cell r="P19">
            <v>0</v>
          </cell>
          <cell r="Q19">
            <v>0</v>
          </cell>
          <cell r="R19">
            <v>11767.22</v>
          </cell>
          <cell r="S19">
            <v>0</v>
          </cell>
          <cell r="T19">
            <v>14954222.32</v>
          </cell>
          <cell r="U19">
            <v>35146</v>
          </cell>
          <cell r="V19">
            <v>0</v>
          </cell>
          <cell r="W19">
            <v>0</v>
          </cell>
          <cell r="X19">
            <v>19461285.969999999</v>
          </cell>
          <cell r="Y19">
            <v>0</v>
          </cell>
          <cell r="Z19">
            <v>41939177.849999994</v>
          </cell>
          <cell r="AA19">
            <v>37466</v>
          </cell>
        </row>
        <row r="20">
          <cell r="A20" t="str">
            <v>EneroAtlántica Seguros, S. A.</v>
          </cell>
          <cell r="B20" t="str">
            <v>Enero</v>
          </cell>
          <cell r="C20" t="str">
            <v>Atlántica Seguros, S. A.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23524.98</v>
          </cell>
          <cell r="I20">
            <v>0</v>
          </cell>
          <cell r="J20">
            <v>1178598.8999999999</v>
          </cell>
          <cell r="K20">
            <v>0</v>
          </cell>
          <cell r="L20">
            <v>17181.22</v>
          </cell>
          <cell r="M20">
            <v>0</v>
          </cell>
          <cell r="N20">
            <v>330612.67</v>
          </cell>
          <cell r="O20">
            <v>0</v>
          </cell>
          <cell r="P20">
            <v>0</v>
          </cell>
          <cell r="Q20">
            <v>0</v>
          </cell>
          <cell r="R20">
            <v>18560.34</v>
          </cell>
          <cell r="S20">
            <v>0</v>
          </cell>
          <cell r="T20">
            <v>213735.02</v>
          </cell>
          <cell r="U20">
            <v>0</v>
          </cell>
          <cell r="V20">
            <v>3122.91</v>
          </cell>
          <cell r="W20">
            <v>0</v>
          </cell>
          <cell r="X20">
            <v>56926117.119999997</v>
          </cell>
          <cell r="Y20">
            <v>0</v>
          </cell>
          <cell r="Z20">
            <v>58711453.159999996</v>
          </cell>
          <cell r="AA20">
            <v>0</v>
          </cell>
        </row>
        <row r="21">
          <cell r="A21" t="str">
            <v>EneroAseguradora Agropecuaria Dominicana, S. A.</v>
          </cell>
          <cell r="B21" t="str">
            <v>Enero</v>
          </cell>
          <cell r="C21" t="str">
            <v>Aseguradora Agropecuaria Dominicana, S. A.</v>
          </cell>
          <cell r="D21">
            <v>0</v>
          </cell>
          <cell r="E21">
            <v>0</v>
          </cell>
          <cell r="F21">
            <v>0</v>
          </cell>
          <cell r="G21">
            <v>51151066.210000001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171232.53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2607981.7999999998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2779214.3299999996</v>
          </cell>
          <cell r="AA21">
            <v>51151066.210000001</v>
          </cell>
        </row>
        <row r="22">
          <cell r="A22" t="str">
            <v>EneroSeguros APS, S.R.L.</v>
          </cell>
          <cell r="B22" t="str">
            <v>Enero</v>
          </cell>
          <cell r="C22" t="str">
            <v>Seguros APS, S.R.L.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9597153.6899999995</v>
          </cell>
          <cell r="I22">
            <v>0</v>
          </cell>
          <cell r="J22">
            <v>118609.21</v>
          </cell>
          <cell r="K22">
            <v>0</v>
          </cell>
          <cell r="L22">
            <v>31995.18</v>
          </cell>
          <cell r="M22">
            <v>0</v>
          </cell>
          <cell r="N22">
            <v>517444.72</v>
          </cell>
          <cell r="O22">
            <v>0</v>
          </cell>
          <cell r="P22">
            <v>0</v>
          </cell>
          <cell r="Q22">
            <v>447910</v>
          </cell>
          <cell r="R22">
            <v>154419.79</v>
          </cell>
          <cell r="S22">
            <v>0</v>
          </cell>
          <cell r="T22">
            <v>476748.69</v>
          </cell>
          <cell r="U22">
            <v>0</v>
          </cell>
          <cell r="V22">
            <v>0</v>
          </cell>
          <cell r="W22">
            <v>0</v>
          </cell>
          <cell r="X22">
            <v>7625775.4699999997</v>
          </cell>
          <cell r="Y22">
            <v>0</v>
          </cell>
          <cell r="Z22">
            <v>18522146.75</v>
          </cell>
          <cell r="AA22">
            <v>447910</v>
          </cell>
        </row>
        <row r="23">
          <cell r="A23" t="str">
            <v>EneroLa Colonial, S. A., Compañia De Seguros</v>
          </cell>
          <cell r="B23" t="str">
            <v>Enero</v>
          </cell>
          <cell r="C23" t="str">
            <v>La Colonial, S. A., Compañia De Seguros</v>
          </cell>
          <cell r="D23">
            <v>2499211.94</v>
          </cell>
          <cell r="E23">
            <v>0</v>
          </cell>
          <cell r="F23">
            <v>0</v>
          </cell>
          <cell r="G23">
            <v>0</v>
          </cell>
          <cell r="H23">
            <v>14241269.57</v>
          </cell>
          <cell r="I23">
            <v>204487.53</v>
          </cell>
          <cell r="J23">
            <v>149959594.66</v>
          </cell>
          <cell r="K23">
            <v>67573057.349999994</v>
          </cell>
          <cell r="L23">
            <v>3946139.68</v>
          </cell>
          <cell r="M23">
            <v>0</v>
          </cell>
          <cell r="N23">
            <v>35175817.130000003</v>
          </cell>
          <cell r="O23">
            <v>3629677.87</v>
          </cell>
          <cell r="P23">
            <v>1258849.07</v>
          </cell>
          <cell r="Q23">
            <v>71649173.829999998</v>
          </cell>
          <cell r="R23">
            <v>8534476.7899999991</v>
          </cell>
          <cell r="S23">
            <v>131593.68</v>
          </cell>
          <cell r="T23">
            <v>17263869.879999999</v>
          </cell>
          <cell r="U23">
            <v>0</v>
          </cell>
          <cell r="V23">
            <v>83679.5</v>
          </cell>
          <cell r="W23">
            <v>0</v>
          </cell>
          <cell r="X23">
            <v>177282415.88999999</v>
          </cell>
          <cell r="Y23">
            <v>193236.44</v>
          </cell>
          <cell r="Z23">
            <v>410245324.10999995</v>
          </cell>
          <cell r="AA23">
            <v>143381226.69999999</v>
          </cell>
        </row>
        <row r="24">
          <cell r="A24" t="str">
            <v>EneroSeguros Pepín, S. A.</v>
          </cell>
          <cell r="B24" t="str">
            <v>Enero</v>
          </cell>
          <cell r="C24" t="str">
            <v>Seguros Pepín, S. A.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123589.59</v>
          </cell>
          <cell r="I24">
            <v>0</v>
          </cell>
          <cell r="J24">
            <v>305186.53000000003</v>
          </cell>
          <cell r="K24">
            <v>0</v>
          </cell>
          <cell r="L24">
            <v>176387.93</v>
          </cell>
          <cell r="M24">
            <v>0</v>
          </cell>
          <cell r="N24">
            <v>201609.82</v>
          </cell>
          <cell r="O24">
            <v>0</v>
          </cell>
          <cell r="P24">
            <v>0</v>
          </cell>
          <cell r="Q24">
            <v>0</v>
          </cell>
          <cell r="R24">
            <v>1806695.7</v>
          </cell>
          <cell r="S24">
            <v>0</v>
          </cell>
          <cell r="T24">
            <v>34089.31</v>
          </cell>
          <cell r="U24">
            <v>0</v>
          </cell>
          <cell r="V24">
            <v>0</v>
          </cell>
          <cell r="W24">
            <v>0</v>
          </cell>
          <cell r="X24">
            <v>121662311.41</v>
          </cell>
          <cell r="Y24">
            <v>1893.37</v>
          </cell>
          <cell r="Z24">
            <v>124309870.28999999</v>
          </cell>
          <cell r="AA24">
            <v>1893.37</v>
          </cell>
        </row>
        <row r="25">
          <cell r="A25" t="str">
            <v>EneroPatria, S. A., Compañía de Seguros</v>
          </cell>
          <cell r="B25" t="str">
            <v>Enero</v>
          </cell>
          <cell r="C25" t="str">
            <v>Patria, S. A., Compañía de Seguros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2661221.9700000002</v>
          </cell>
          <cell r="I25">
            <v>0</v>
          </cell>
          <cell r="J25">
            <v>178652.88</v>
          </cell>
          <cell r="K25">
            <v>0</v>
          </cell>
          <cell r="L25">
            <v>13645.69</v>
          </cell>
          <cell r="M25">
            <v>0</v>
          </cell>
          <cell r="N25">
            <v>245834.35</v>
          </cell>
          <cell r="O25">
            <v>0</v>
          </cell>
          <cell r="P25">
            <v>0</v>
          </cell>
          <cell r="Q25">
            <v>0</v>
          </cell>
          <cell r="R25">
            <v>326371.09000000003</v>
          </cell>
          <cell r="S25">
            <v>0</v>
          </cell>
          <cell r="T25">
            <v>13771.55</v>
          </cell>
          <cell r="U25">
            <v>0</v>
          </cell>
          <cell r="V25">
            <v>0</v>
          </cell>
          <cell r="W25">
            <v>0</v>
          </cell>
          <cell r="X25">
            <v>65052567.719999999</v>
          </cell>
          <cell r="Y25">
            <v>0</v>
          </cell>
          <cell r="Z25">
            <v>68492065.25</v>
          </cell>
          <cell r="AA25">
            <v>0</v>
          </cell>
        </row>
        <row r="26">
          <cell r="A26" t="str">
            <v>EneroSeguros Sura, S.A.</v>
          </cell>
          <cell r="B26" t="str">
            <v>Enero</v>
          </cell>
          <cell r="C26" t="str">
            <v>Seguros Sura, S.A.</v>
          </cell>
          <cell r="D26">
            <v>736479.89</v>
          </cell>
          <cell r="E26">
            <v>0</v>
          </cell>
          <cell r="F26">
            <v>0</v>
          </cell>
          <cell r="G26">
            <v>0</v>
          </cell>
          <cell r="H26">
            <v>13933492.529999999</v>
          </cell>
          <cell r="I26">
            <v>2381560.23</v>
          </cell>
          <cell r="J26">
            <v>179173763.08000001</v>
          </cell>
          <cell r="K26">
            <v>12117543.189999999</v>
          </cell>
          <cell r="L26">
            <v>22563815.109999999</v>
          </cell>
          <cell r="M26">
            <v>0</v>
          </cell>
          <cell r="N26">
            <v>86212569.730000004</v>
          </cell>
          <cell r="O26">
            <v>705017.6</v>
          </cell>
          <cell r="P26">
            <v>371491.95</v>
          </cell>
          <cell r="Q26">
            <v>15233349.439999999</v>
          </cell>
          <cell r="R26">
            <v>12404296.58</v>
          </cell>
          <cell r="S26">
            <v>55142.19</v>
          </cell>
          <cell r="T26">
            <v>15280379.26</v>
          </cell>
          <cell r="U26">
            <v>105030.7</v>
          </cell>
          <cell r="V26">
            <v>1317215.27</v>
          </cell>
          <cell r="W26">
            <v>0</v>
          </cell>
          <cell r="X26">
            <v>159539839.34999999</v>
          </cell>
          <cell r="Y26">
            <v>929882.18</v>
          </cell>
          <cell r="Z26">
            <v>491533342.75</v>
          </cell>
          <cell r="AA26">
            <v>31527525.530000001</v>
          </cell>
        </row>
        <row r="27">
          <cell r="A27" t="str">
            <v>EneroBanesco Seguros</v>
          </cell>
          <cell r="B27" t="str">
            <v>Enero</v>
          </cell>
          <cell r="C27" t="str">
            <v>Banesco Seguros</v>
          </cell>
          <cell r="D27">
            <v>1931354.13</v>
          </cell>
          <cell r="E27">
            <v>0</v>
          </cell>
          <cell r="F27">
            <v>0</v>
          </cell>
          <cell r="G27">
            <v>0</v>
          </cell>
          <cell r="H27">
            <v>630507.31999999995</v>
          </cell>
          <cell r="I27">
            <v>0</v>
          </cell>
          <cell r="J27">
            <v>22208624.68</v>
          </cell>
          <cell r="K27">
            <v>376498.85</v>
          </cell>
          <cell r="L27">
            <v>129927.51</v>
          </cell>
          <cell r="M27">
            <v>0</v>
          </cell>
          <cell r="N27">
            <v>3003818.38</v>
          </cell>
          <cell r="O27">
            <v>0</v>
          </cell>
          <cell r="P27">
            <v>0</v>
          </cell>
          <cell r="Q27">
            <v>0</v>
          </cell>
          <cell r="R27">
            <v>651594.43999999994</v>
          </cell>
          <cell r="S27">
            <v>0</v>
          </cell>
          <cell r="T27">
            <v>3104370</v>
          </cell>
          <cell r="U27">
            <v>0</v>
          </cell>
          <cell r="V27">
            <v>158890.75</v>
          </cell>
          <cell r="W27">
            <v>0</v>
          </cell>
          <cell r="X27">
            <v>29529960.690000001</v>
          </cell>
          <cell r="Y27">
            <v>0</v>
          </cell>
          <cell r="Z27">
            <v>61349047.900000006</v>
          </cell>
          <cell r="AA27">
            <v>376498.85</v>
          </cell>
        </row>
        <row r="28">
          <cell r="A28" t="str">
            <v>EneroWorldwide Seguros, S. A.</v>
          </cell>
          <cell r="B28" t="str">
            <v>Enero</v>
          </cell>
          <cell r="C28" t="str">
            <v>Worldwide Seguros, S. A.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229143463.84</v>
          </cell>
          <cell r="R28">
            <v>0</v>
          </cell>
          <cell r="S28">
            <v>0</v>
          </cell>
          <cell r="T28">
            <v>362472.28</v>
          </cell>
          <cell r="U28">
            <v>158072.43</v>
          </cell>
          <cell r="V28">
            <v>7009227.6500000004</v>
          </cell>
          <cell r="W28">
            <v>0</v>
          </cell>
          <cell r="X28">
            <v>0</v>
          </cell>
          <cell r="Y28">
            <v>0</v>
          </cell>
          <cell r="Z28">
            <v>7371699.9300000006</v>
          </cell>
          <cell r="AA28">
            <v>229301536.27000001</v>
          </cell>
        </row>
        <row r="29">
          <cell r="A29" t="str">
            <v>EneroMapfre BHD Compañía de Seguros</v>
          </cell>
          <cell r="B29" t="str">
            <v>Enero</v>
          </cell>
          <cell r="C29" t="str">
            <v>Mapfre BHD Compañía de Seguros</v>
          </cell>
          <cell r="D29">
            <v>11793650.41</v>
          </cell>
          <cell r="E29">
            <v>482154.92</v>
          </cell>
          <cell r="F29">
            <v>0</v>
          </cell>
          <cell r="G29">
            <v>0</v>
          </cell>
          <cell r="H29">
            <v>7226944.8700000001</v>
          </cell>
          <cell r="I29">
            <v>397615.33</v>
          </cell>
          <cell r="J29">
            <v>266519831.52000001</v>
          </cell>
          <cell r="K29">
            <v>3353944.44</v>
          </cell>
          <cell r="L29">
            <v>773958.5</v>
          </cell>
          <cell r="M29">
            <v>0</v>
          </cell>
          <cell r="N29">
            <v>25443292.690000001</v>
          </cell>
          <cell r="O29">
            <v>72203.53</v>
          </cell>
          <cell r="P29">
            <v>0</v>
          </cell>
          <cell r="Q29">
            <v>15694082.32</v>
          </cell>
          <cell r="R29">
            <v>3412771.49</v>
          </cell>
          <cell r="S29">
            <v>15625</v>
          </cell>
          <cell r="T29">
            <v>92852108.670000002</v>
          </cell>
          <cell r="U29">
            <v>94850055.370000005</v>
          </cell>
          <cell r="V29">
            <v>2524164.63</v>
          </cell>
          <cell r="W29">
            <v>0</v>
          </cell>
          <cell r="X29">
            <v>205663709.12</v>
          </cell>
          <cell r="Y29">
            <v>350890.25</v>
          </cell>
          <cell r="Z29">
            <v>616210431.9000001</v>
          </cell>
          <cell r="AA29">
            <v>115216571.16</v>
          </cell>
        </row>
        <row r="30">
          <cell r="A30" t="str">
            <v>EneroBupa Dominicana, S. A.</v>
          </cell>
          <cell r="B30" t="str">
            <v>Enero</v>
          </cell>
          <cell r="C30" t="str">
            <v>Bupa Dominicana, S. A.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32914827.539999999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32914827.539999999</v>
          </cell>
        </row>
        <row r="31">
          <cell r="A31" t="str">
            <v>EneroFuturo Seguros</v>
          </cell>
          <cell r="B31" t="str">
            <v>Enero</v>
          </cell>
          <cell r="C31" t="str">
            <v>Futuro Seguros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574671.55000000005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341026.51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79185.72</v>
          </cell>
          <cell r="W31">
            <v>0</v>
          </cell>
          <cell r="X31">
            <v>7452850.4699999997</v>
          </cell>
          <cell r="Y31">
            <v>0</v>
          </cell>
          <cell r="Z31">
            <v>8447734.25</v>
          </cell>
          <cell r="AA31">
            <v>0</v>
          </cell>
        </row>
        <row r="32">
          <cell r="A32" t="str">
            <v xml:space="preserve">EneroRehsa Compañia De Seguros Y Reaseguros, </v>
          </cell>
          <cell r="B32" t="str">
            <v>Enero</v>
          </cell>
          <cell r="C32" t="str">
            <v xml:space="preserve">Rehsa Compañia De Seguros Y Reaseguros,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 t="str">
            <v>EneroCuna Mutual Insurance Society Dominicana</v>
          </cell>
          <cell r="B33" t="str">
            <v>Enero</v>
          </cell>
          <cell r="C33" t="str">
            <v>Cuna Mutual Insurance Society Dominicana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2335519.36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34184146.939999998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36519666.299999997</v>
          </cell>
          <cell r="AA33">
            <v>0</v>
          </cell>
        </row>
        <row r="34">
          <cell r="A34" t="str">
            <v>EneroAtrio Seguros S. A.</v>
          </cell>
          <cell r="B34" t="str">
            <v>Enero</v>
          </cell>
          <cell r="C34" t="str">
            <v>Atrio Seguros S. A.</v>
          </cell>
          <cell r="D34">
            <v>16230.27</v>
          </cell>
          <cell r="E34">
            <v>0</v>
          </cell>
          <cell r="F34">
            <v>0</v>
          </cell>
          <cell r="G34">
            <v>0</v>
          </cell>
          <cell r="H34">
            <v>1345867.42</v>
          </cell>
          <cell r="I34">
            <v>0</v>
          </cell>
          <cell r="J34">
            <v>1318139.8500000001</v>
          </cell>
          <cell r="K34">
            <v>0</v>
          </cell>
          <cell r="L34">
            <v>464.76</v>
          </cell>
          <cell r="M34">
            <v>0</v>
          </cell>
          <cell r="N34">
            <v>1197012.6299999999</v>
          </cell>
          <cell r="O34">
            <v>1513.15</v>
          </cell>
          <cell r="P34">
            <v>0</v>
          </cell>
          <cell r="Q34">
            <v>4258683.55</v>
          </cell>
          <cell r="R34">
            <v>141978.07</v>
          </cell>
          <cell r="S34">
            <v>0</v>
          </cell>
          <cell r="T34">
            <v>66492.350000000006</v>
          </cell>
          <cell r="U34">
            <v>15092663.16</v>
          </cell>
          <cell r="V34">
            <v>0</v>
          </cell>
          <cell r="W34">
            <v>0</v>
          </cell>
          <cell r="X34">
            <v>17928521.280000001</v>
          </cell>
          <cell r="Y34">
            <v>64340.04</v>
          </cell>
          <cell r="Z34">
            <v>22014706.630000003</v>
          </cell>
          <cell r="AA34">
            <v>19417199.899999999</v>
          </cell>
        </row>
        <row r="35">
          <cell r="A35" t="str">
            <v>EneroSeguros Ademi, S.A.</v>
          </cell>
          <cell r="B35" t="str">
            <v>Enero</v>
          </cell>
          <cell r="C35" t="str">
            <v>Seguros Ademi, S.A.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1225</v>
          </cell>
          <cell r="I35">
            <v>1117.71</v>
          </cell>
          <cell r="J35">
            <v>2222892.37</v>
          </cell>
          <cell r="K35">
            <v>156032.95999999999</v>
          </cell>
          <cell r="L35">
            <v>0</v>
          </cell>
          <cell r="M35">
            <v>0</v>
          </cell>
          <cell r="N35">
            <v>3235343.53</v>
          </cell>
          <cell r="O35">
            <v>951.26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10780878.310000001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4653.16</v>
          </cell>
          <cell r="Z35">
            <v>16240339.210000001</v>
          </cell>
          <cell r="AA35">
            <v>162755.09</v>
          </cell>
        </row>
        <row r="36">
          <cell r="A36" t="str">
            <v>EneroMultiseguros Su, S.A.</v>
          </cell>
          <cell r="B36" t="str">
            <v>Enero</v>
          </cell>
          <cell r="C36" t="str">
            <v>Multiseguros Su, S.A.</v>
          </cell>
          <cell r="D36">
            <v>8579.81</v>
          </cell>
          <cell r="E36">
            <v>0</v>
          </cell>
          <cell r="F36">
            <v>0</v>
          </cell>
          <cell r="G36">
            <v>0</v>
          </cell>
          <cell r="H36">
            <v>12387107.85</v>
          </cell>
          <cell r="I36">
            <v>0</v>
          </cell>
          <cell r="J36">
            <v>273020.34000000003</v>
          </cell>
          <cell r="K36">
            <v>0</v>
          </cell>
          <cell r="L36">
            <v>130345.24</v>
          </cell>
          <cell r="M36">
            <v>0</v>
          </cell>
          <cell r="N36">
            <v>639978.53</v>
          </cell>
          <cell r="O36">
            <v>0</v>
          </cell>
          <cell r="P36">
            <v>0</v>
          </cell>
          <cell r="Q36">
            <v>0</v>
          </cell>
          <cell r="R36">
            <v>25328.17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16372524.1</v>
          </cell>
          <cell r="Y36">
            <v>0</v>
          </cell>
          <cell r="Z36">
            <v>29836884.039999999</v>
          </cell>
          <cell r="AA36">
            <v>0</v>
          </cell>
        </row>
        <row r="37">
          <cell r="A37" t="str">
            <v>EneroMidas Seguros, S.A.</v>
          </cell>
          <cell r="B37" t="str">
            <v>Enero</v>
          </cell>
          <cell r="C37" t="str">
            <v>Midas Seguros, S.A.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125993.33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18288.12</v>
          </cell>
          <cell r="Y37">
            <v>0</v>
          </cell>
          <cell r="Z37">
            <v>144281.45000000001</v>
          </cell>
          <cell r="AA37">
            <v>0</v>
          </cell>
        </row>
        <row r="38">
          <cell r="A38" t="str">
            <v>EneroHylseg Seguros S.A</v>
          </cell>
          <cell r="B38" t="str">
            <v>Enero</v>
          </cell>
          <cell r="C38" t="str">
            <v>Hylseg Seguros S.A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367690.52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382593.97</v>
          </cell>
          <cell r="Y38">
            <v>0</v>
          </cell>
          <cell r="Z38">
            <v>750284.49</v>
          </cell>
          <cell r="AA38">
            <v>0</v>
          </cell>
        </row>
        <row r="39">
          <cell r="A39" t="str">
            <v>EneroUnit, S.A.</v>
          </cell>
          <cell r="B39" t="str">
            <v>Enero</v>
          </cell>
          <cell r="C39" t="str">
            <v>Unit, S.A.</v>
          </cell>
          <cell r="D39">
            <v>610.34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302857.51</v>
          </cell>
          <cell r="O39">
            <v>0</v>
          </cell>
          <cell r="P39">
            <v>0</v>
          </cell>
          <cell r="Q39">
            <v>17785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24575.87</v>
          </cell>
          <cell r="W39">
            <v>0</v>
          </cell>
          <cell r="X39">
            <v>665523.31000000006</v>
          </cell>
          <cell r="Y39">
            <v>0</v>
          </cell>
          <cell r="Z39">
            <v>993567.03</v>
          </cell>
          <cell r="AA39">
            <v>17785</v>
          </cell>
        </row>
        <row r="40">
          <cell r="A40" t="str">
            <v>EneroSeguros Yunen, S.A.</v>
          </cell>
          <cell r="B40" t="str">
            <v>Enero</v>
          </cell>
          <cell r="C40" t="str">
            <v>Seguros Yunen, S.A.</v>
          </cell>
          <cell r="D40">
            <v>32206.07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10141.459999999999</v>
          </cell>
          <cell r="O40">
            <v>0</v>
          </cell>
          <cell r="P40">
            <v>0</v>
          </cell>
          <cell r="Q40">
            <v>4389411.5199999996</v>
          </cell>
          <cell r="R40">
            <v>0</v>
          </cell>
          <cell r="S40">
            <v>0</v>
          </cell>
          <cell r="T40">
            <v>9745.59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52093.119999999995</v>
          </cell>
          <cell r="AA40">
            <v>4389411.5199999996</v>
          </cell>
        </row>
        <row r="41">
          <cell r="A41" t="str">
            <v>Enero Total</v>
          </cell>
          <cell r="B41" t="str">
            <v>Enero Total</v>
          </cell>
          <cell r="D41">
            <v>43044079.080000013</v>
          </cell>
          <cell r="E41">
            <v>571692.28</v>
          </cell>
          <cell r="F41">
            <v>0</v>
          </cell>
          <cell r="G41">
            <v>51151066.210000001</v>
          </cell>
          <cell r="H41">
            <v>117426746.47999997</v>
          </cell>
          <cell r="I41">
            <v>3158170.1</v>
          </cell>
          <cell r="J41">
            <v>1208736730.4999998</v>
          </cell>
          <cell r="K41">
            <v>92258323.959999979</v>
          </cell>
          <cell r="L41">
            <v>52727622.209999993</v>
          </cell>
          <cell r="M41">
            <v>0</v>
          </cell>
          <cell r="N41">
            <v>330607395.57999986</v>
          </cell>
          <cell r="O41">
            <v>8210178.5300000003</v>
          </cell>
          <cell r="P41">
            <v>1630780.68</v>
          </cell>
          <cell r="Q41">
            <v>1696327253.4599996</v>
          </cell>
          <cell r="R41">
            <v>55814213.250000007</v>
          </cell>
          <cell r="S41">
            <v>324866.58999999997</v>
          </cell>
          <cell r="T41">
            <v>458675213.50999999</v>
          </cell>
          <cell r="U41">
            <v>614706107.63</v>
          </cell>
          <cell r="V41">
            <v>22532786.43</v>
          </cell>
          <cell r="W41">
            <v>4807.46</v>
          </cell>
          <cell r="X41">
            <v>1635637590.51</v>
          </cell>
          <cell r="Y41">
            <v>2007291.9200000002</v>
          </cell>
          <cell r="Z41">
            <v>3926833158.23</v>
          </cell>
          <cell r="AA41">
            <v>2468719758.1399994</v>
          </cell>
        </row>
        <row r="42">
          <cell r="A42" t="str">
            <v>Grand Total</v>
          </cell>
          <cell r="B42" t="str">
            <v>Grand Total</v>
          </cell>
          <cell r="D42">
            <v>43044079.080000013</v>
          </cell>
          <cell r="E42">
            <v>571692.28</v>
          </cell>
          <cell r="F42">
            <v>0</v>
          </cell>
          <cell r="G42">
            <v>51151066.210000001</v>
          </cell>
          <cell r="H42">
            <v>117426746.47999997</v>
          </cell>
          <cell r="I42">
            <v>3158170.1</v>
          </cell>
          <cell r="J42">
            <v>1208736730.4999998</v>
          </cell>
          <cell r="K42">
            <v>92258323.959999979</v>
          </cell>
          <cell r="L42">
            <v>52727622.209999993</v>
          </cell>
          <cell r="M42">
            <v>0</v>
          </cell>
          <cell r="N42">
            <v>330607395.57999986</v>
          </cell>
          <cell r="O42">
            <v>8210178.5300000003</v>
          </cell>
          <cell r="P42">
            <v>1630780.68</v>
          </cell>
          <cell r="Q42">
            <v>1696327253.4599996</v>
          </cell>
          <cell r="R42">
            <v>55814213.250000007</v>
          </cell>
          <cell r="S42">
            <v>324866.58999999997</v>
          </cell>
          <cell r="T42">
            <v>458675213.50999999</v>
          </cell>
          <cell r="U42">
            <v>614706107.63</v>
          </cell>
          <cell r="V42">
            <v>22532786.43</v>
          </cell>
          <cell r="W42">
            <v>4807.46</v>
          </cell>
          <cell r="X42">
            <v>1635637590.51</v>
          </cell>
          <cell r="Y42">
            <v>2007291.9200000002</v>
          </cell>
          <cell r="Z42">
            <v>3926833158.23</v>
          </cell>
          <cell r="AA42">
            <v>2468719758.1399994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4.85546875" hidden="1" customWidth="1"/>
  </cols>
  <sheetData>
    <row r="1" spans="1:17" ht="8.25" customHeight="1" x14ac:dyDescent="0.2">
      <c r="A1" s="137" t="str">
        <f xml:space="preserve"> " "</f>
        <v xml:space="preserve"> </v>
      </c>
    </row>
    <row r="2" spans="1:17" ht="20.25" x14ac:dyDescent="0.3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7" x14ac:dyDescent="0.2">
      <c r="A3" s="168" t="s">
        <v>56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7" x14ac:dyDescent="0.2">
      <c r="A4" s="170" t="str">
        <f xml:space="preserve"> "Enero"&amp;A1&amp;", 2022"</f>
        <v>Enero , 2022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7" x14ac:dyDescent="0.2">
      <c r="A5" s="168" t="s">
        <v>91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7" x14ac:dyDescent="0.2">
      <c r="A6" s="1"/>
      <c r="B6" s="1"/>
      <c r="C6" s="1"/>
      <c r="O6" s="1"/>
    </row>
    <row r="7" spans="1:17" ht="39.75" customHeight="1" x14ac:dyDescent="0.2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2">
      <c r="A8" s="66"/>
      <c r="B8" s="37" t="s">
        <v>21</v>
      </c>
      <c r="C8" s="67">
        <f t="shared" ref="C8:N8" si="0">SUM(C9:C41)</f>
        <v>6395552916.3699999</v>
      </c>
      <c r="D8" s="67">
        <f t="shared" si="0"/>
        <v>22537593.889999997</v>
      </c>
      <c r="E8" s="67">
        <f t="shared" si="0"/>
        <v>1073381321.14</v>
      </c>
      <c r="F8" s="67">
        <f t="shared" si="0"/>
        <v>1697958034.1400001</v>
      </c>
      <c r="G8" s="67">
        <f t="shared" si="0"/>
        <v>43615771.360000007</v>
      </c>
      <c r="H8" s="67">
        <f t="shared" si="0"/>
        <v>1300995054.46</v>
      </c>
      <c r="I8" s="67">
        <f t="shared" si="0"/>
        <v>52727622.209999993</v>
      </c>
      <c r="J8" s="67">
        <f t="shared" si="0"/>
        <v>56139079.840000011</v>
      </c>
      <c r="K8" s="67">
        <f t="shared" si="0"/>
        <v>1637644882.4299998</v>
      </c>
      <c r="L8" s="67">
        <f t="shared" si="0"/>
        <v>51151066.210000001</v>
      </c>
      <c r="M8" s="67">
        <f t="shared" si="0"/>
        <v>120584916.57999997</v>
      </c>
      <c r="N8" s="67">
        <f t="shared" si="0"/>
        <v>338817574.11000001</v>
      </c>
      <c r="O8" s="60">
        <f>SUM(O9:O41,0)</f>
        <v>100.00000000000001</v>
      </c>
    </row>
    <row r="9" spans="1:17" ht="15.95" customHeight="1" x14ac:dyDescent="0.2">
      <c r="A9" s="47">
        <f t="shared" ref="A9:A41" si="1">RANK(C9,$C$9:$C$41)</f>
        <v>1</v>
      </c>
      <c r="B9" s="87" t="s">
        <v>84</v>
      </c>
      <c r="C9" s="67">
        <f t="shared" ref="C9:C41" si="2">SUM(D9:N9)</f>
        <v>1172129984.0200002</v>
      </c>
      <c r="D9" s="49">
        <f t="shared" ref="D9:N18" si="3">SUMIF($B$43:$B$1435,$B9,D$43:D$1435)</f>
        <v>4514802.7600000007</v>
      </c>
      <c r="E9" s="49">
        <f t="shared" si="3"/>
        <v>244102696.88999999</v>
      </c>
      <c r="F9" s="49">
        <f t="shared" si="3"/>
        <v>282511340.19</v>
      </c>
      <c r="G9" s="49">
        <f t="shared" si="3"/>
        <v>23414701.170000002</v>
      </c>
      <c r="H9" s="49">
        <f t="shared" si="3"/>
        <v>306841451.53000003</v>
      </c>
      <c r="I9" s="49">
        <f t="shared" si="3"/>
        <v>1326853.79</v>
      </c>
      <c r="J9" s="49">
        <f t="shared" si="3"/>
        <v>19847289.23</v>
      </c>
      <c r="K9" s="49">
        <f t="shared" si="3"/>
        <v>200498591.88</v>
      </c>
      <c r="L9" s="49">
        <f t="shared" si="3"/>
        <v>0</v>
      </c>
      <c r="M9" s="49">
        <f t="shared" si="3"/>
        <v>11053791.67</v>
      </c>
      <c r="N9" s="49">
        <f t="shared" si="3"/>
        <v>78018464.910000011</v>
      </c>
      <c r="O9" s="57">
        <f t="shared" ref="O9:O41" si="4">IFERROR(C9/$C$8*100,0)</f>
        <v>18.327265825912047</v>
      </c>
      <c r="P9" s="143">
        <f>VLOOKUP(B9,'PNC Exon. &amp; no Exon.'!B:AJ,2,0)+VLOOKUP(B9,'PNC Exon. &amp; no Exon.'!B:AJ,3,0)</f>
        <v>1172129984.02</v>
      </c>
      <c r="Q9" s="144">
        <f>P9-C9</f>
        <v>0</v>
      </c>
    </row>
    <row r="10" spans="1:17" ht="15.95" customHeight="1" x14ac:dyDescent="0.2">
      <c r="A10" s="47">
        <f t="shared" si="1"/>
        <v>2</v>
      </c>
      <c r="B10" s="51" t="s">
        <v>92</v>
      </c>
      <c r="C10" s="67">
        <f t="shared" si="2"/>
        <v>1111531500.46</v>
      </c>
      <c r="D10" s="49">
        <f t="shared" si="3"/>
        <v>3420103.5100000002</v>
      </c>
      <c r="E10" s="49">
        <f t="shared" si="3"/>
        <v>23489684.960000001</v>
      </c>
      <c r="F10" s="49">
        <f t="shared" si="3"/>
        <v>987328219.30999994</v>
      </c>
      <c r="G10" s="49">
        <f t="shared" si="3"/>
        <v>596243.47000000009</v>
      </c>
      <c r="H10" s="49">
        <f t="shared" si="3"/>
        <v>25248740.02</v>
      </c>
      <c r="I10" s="49">
        <f t="shared" si="3"/>
        <v>333481.46999999997</v>
      </c>
      <c r="J10" s="49">
        <f t="shared" si="3"/>
        <v>1222356.29</v>
      </c>
      <c r="K10" s="49">
        <f t="shared" si="3"/>
        <v>60516096.039999999</v>
      </c>
      <c r="L10" s="49">
        <f t="shared" si="3"/>
        <v>0</v>
      </c>
      <c r="M10" s="49">
        <f t="shared" si="3"/>
        <v>941613.42999999993</v>
      </c>
      <c r="N10" s="49">
        <f t="shared" si="3"/>
        <v>8434961.959999999</v>
      </c>
      <c r="O10" s="57">
        <f t="shared" si="4"/>
        <v>17.379756136720157</v>
      </c>
      <c r="P10" s="143">
        <f>VLOOKUP(B10,'PNC Exon. &amp; no Exon.'!B:AJ,2,0)+VLOOKUP(B10,'PNC Exon. &amp; no Exon.'!B:AJ,3,0)</f>
        <v>1111531500.46</v>
      </c>
      <c r="Q10" s="144">
        <f t="shared" ref="Q10:Q15" si="5">P10-C10</f>
        <v>0</v>
      </c>
    </row>
    <row r="11" spans="1:17" ht="15.95" customHeight="1" x14ac:dyDescent="0.2">
      <c r="A11" s="47">
        <f t="shared" si="1"/>
        <v>3</v>
      </c>
      <c r="B11" s="51" t="s">
        <v>93</v>
      </c>
      <c r="C11" s="67">
        <f t="shared" si="2"/>
        <v>754911510.45000005</v>
      </c>
      <c r="D11" s="49">
        <f t="shared" si="3"/>
        <v>2577618.62</v>
      </c>
      <c r="E11" s="49">
        <f t="shared" si="3"/>
        <v>205859539.43000001</v>
      </c>
      <c r="F11" s="49">
        <f t="shared" si="3"/>
        <v>22522992.489999998</v>
      </c>
      <c r="G11" s="49">
        <f t="shared" si="3"/>
        <v>1849315.41</v>
      </c>
      <c r="H11" s="49">
        <f t="shared" si="3"/>
        <v>217267466.22999999</v>
      </c>
      <c r="I11" s="49">
        <f t="shared" si="3"/>
        <v>12758515.619999999</v>
      </c>
      <c r="J11" s="49">
        <f t="shared" si="3"/>
        <v>6766841.9699999997</v>
      </c>
      <c r="K11" s="49">
        <f t="shared" si="3"/>
        <v>233173592.34</v>
      </c>
      <c r="L11" s="49">
        <f t="shared" si="3"/>
        <v>0</v>
      </c>
      <c r="M11" s="49">
        <f t="shared" si="3"/>
        <v>4268007.91</v>
      </c>
      <c r="N11" s="49">
        <f t="shared" si="3"/>
        <v>47867620.430000007</v>
      </c>
      <c r="O11" s="57">
        <f t="shared" si="4"/>
        <v>11.803694228183701</v>
      </c>
      <c r="P11" s="143">
        <f>VLOOKUP(B11,'PNC Exon. &amp; no Exon.'!B:AJ,2,0)+VLOOKUP(B11,'PNC Exon. &amp; no Exon.'!B:AJ,3,0)</f>
        <v>754911510.45000005</v>
      </c>
      <c r="Q11" s="144">
        <f t="shared" si="5"/>
        <v>0</v>
      </c>
    </row>
    <row r="12" spans="1:17" ht="15.95" customHeight="1" x14ac:dyDescent="0.2">
      <c r="A12" s="47">
        <f t="shared" si="1"/>
        <v>4</v>
      </c>
      <c r="B12" s="51" t="s">
        <v>111</v>
      </c>
      <c r="C12" s="67">
        <f t="shared" si="2"/>
        <v>731427003.06000018</v>
      </c>
      <c r="D12" s="49">
        <f t="shared" si="3"/>
        <v>2524164.63</v>
      </c>
      <c r="E12" s="49">
        <f t="shared" si="3"/>
        <v>187702164.04000002</v>
      </c>
      <c r="F12" s="49">
        <f t="shared" si="3"/>
        <v>15694082.32</v>
      </c>
      <c r="G12" s="49">
        <f t="shared" si="3"/>
        <v>12275805.33</v>
      </c>
      <c r="H12" s="49">
        <f t="shared" si="3"/>
        <v>269873775.96000004</v>
      </c>
      <c r="I12" s="49">
        <f t="shared" si="3"/>
        <v>773958.5</v>
      </c>
      <c r="J12" s="49">
        <f t="shared" si="3"/>
        <v>3428396.49</v>
      </c>
      <c r="K12" s="49">
        <f t="shared" si="3"/>
        <v>206014599.37</v>
      </c>
      <c r="L12" s="49">
        <f t="shared" si="3"/>
        <v>0</v>
      </c>
      <c r="M12" s="49">
        <f t="shared" si="3"/>
        <v>7624560.2000000002</v>
      </c>
      <c r="N12" s="49">
        <f t="shared" si="3"/>
        <v>25515496.220000003</v>
      </c>
      <c r="O12" s="57">
        <f t="shared" si="4"/>
        <v>11.436493648388806</v>
      </c>
      <c r="P12" s="143">
        <f>VLOOKUP(B12,'PNC Exon. &amp; no Exon.'!B:AJ,2,0)+VLOOKUP(B12,'PNC Exon. &amp; no Exon.'!B:AJ,3,0)</f>
        <v>731427003.06000006</v>
      </c>
      <c r="Q12" s="144">
        <f t="shared" si="5"/>
        <v>0</v>
      </c>
    </row>
    <row r="13" spans="1:17" ht="15.95" customHeight="1" x14ac:dyDescent="0.2">
      <c r="A13" s="47">
        <f t="shared" si="1"/>
        <v>5</v>
      </c>
      <c r="B13" s="51" t="s">
        <v>112</v>
      </c>
      <c r="C13" s="67">
        <f t="shared" si="2"/>
        <v>553626550.80999994</v>
      </c>
      <c r="D13" s="49">
        <f t="shared" si="3"/>
        <v>83679.5</v>
      </c>
      <c r="E13" s="49">
        <f t="shared" si="3"/>
        <v>17263869.879999999</v>
      </c>
      <c r="F13" s="49">
        <f t="shared" si="3"/>
        <v>72908022.899999991</v>
      </c>
      <c r="G13" s="49">
        <f t="shared" si="3"/>
        <v>2499211.94</v>
      </c>
      <c r="H13" s="49">
        <f t="shared" si="3"/>
        <v>217532652.00999999</v>
      </c>
      <c r="I13" s="49">
        <f t="shared" si="3"/>
        <v>3946139.68</v>
      </c>
      <c r="J13" s="49">
        <f t="shared" si="3"/>
        <v>8666070.4699999988</v>
      </c>
      <c r="K13" s="49">
        <f t="shared" si="3"/>
        <v>177475652.32999998</v>
      </c>
      <c r="L13" s="49">
        <f t="shared" si="3"/>
        <v>0</v>
      </c>
      <c r="M13" s="49">
        <f t="shared" si="3"/>
        <v>14445757.1</v>
      </c>
      <c r="N13" s="49">
        <f t="shared" si="3"/>
        <v>38805495</v>
      </c>
      <c r="O13" s="57">
        <f t="shared" si="4"/>
        <v>8.6564298356900835</v>
      </c>
      <c r="P13" s="143">
        <f>VLOOKUP(B13,'PNC Exon. &amp; no Exon.'!B:AJ,2,0)+VLOOKUP(B13,'PNC Exon. &amp; no Exon.'!B:AJ,3,0)</f>
        <v>553626550.80999994</v>
      </c>
      <c r="Q13" s="144">
        <f t="shared" si="5"/>
        <v>0</v>
      </c>
    </row>
    <row r="14" spans="1:17" ht="15.95" customHeight="1" x14ac:dyDescent="0.2">
      <c r="A14" s="47">
        <f t="shared" si="1"/>
        <v>6</v>
      </c>
      <c r="B14" s="51" t="s">
        <v>113</v>
      </c>
      <c r="C14" s="67">
        <f t="shared" si="2"/>
        <v>523060868.27999997</v>
      </c>
      <c r="D14" s="49">
        <f t="shared" si="3"/>
        <v>1317215.27</v>
      </c>
      <c r="E14" s="49">
        <f t="shared" si="3"/>
        <v>15385409.959999999</v>
      </c>
      <c r="F14" s="49">
        <f t="shared" si="3"/>
        <v>15604841.389999999</v>
      </c>
      <c r="G14" s="49">
        <f t="shared" si="3"/>
        <v>736479.89</v>
      </c>
      <c r="H14" s="49">
        <f t="shared" si="3"/>
        <v>191291306.27000001</v>
      </c>
      <c r="I14" s="49">
        <f t="shared" si="3"/>
        <v>22563815.109999999</v>
      </c>
      <c r="J14" s="49">
        <f t="shared" si="3"/>
        <v>12459438.77</v>
      </c>
      <c r="K14" s="49">
        <f t="shared" si="3"/>
        <v>160469721.53</v>
      </c>
      <c r="L14" s="49">
        <f t="shared" si="3"/>
        <v>0</v>
      </c>
      <c r="M14" s="49">
        <f t="shared" si="3"/>
        <v>16315052.76</v>
      </c>
      <c r="N14" s="49">
        <f t="shared" si="3"/>
        <v>86917587.329999998</v>
      </c>
      <c r="O14" s="57">
        <f t="shared" si="4"/>
        <v>8.1785089595799931</v>
      </c>
      <c r="P14" s="143">
        <f>VLOOKUP(B14,'PNC Exon. &amp; no Exon.'!B:AJ,2,0)+VLOOKUP(B14,'PNC Exon. &amp; no Exon.'!B:AJ,3,0)</f>
        <v>523060868.27999997</v>
      </c>
      <c r="Q14" s="144">
        <f t="shared" si="5"/>
        <v>0</v>
      </c>
    </row>
    <row r="15" spans="1:17" ht="15.95" customHeight="1" x14ac:dyDescent="0.2">
      <c r="A15" s="47">
        <f t="shared" si="1"/>
        <v>8</v>
      </c>
      <c r="B15" s="51" t="s">
        <v>94</v>
      </c>
      <c r="C15" s="67">
        <f t="shared" si="2"/>
        <v>231143031.38999999</v>
      </c>
      <c r="D15" s="49">
        <f t="shared" si="3"/>
        <v>0</v>
      </c>
      <c r="E15" s="49">
        <f t="shared" si="3"/>
        <v>199265668.85999998</v>
      </c>
      <c r="F15" s="49">
        <f t="shared" si="3"/>
        <v>0</v>
      </c>
      <c r="G15" s="49">
        <f t="shared" si="3"/>
        <v>78346.55</v>
      </c>
      <c r="H15" s="49">
        <f t="shared" si="3"/>
        <v>18713210.030000001</v>
      </c>
      <c r="I15" s="49">
        <f t="shared" si="3"/>
        <v>0</v>
      </c>
      <c r="J15" s="49">
        <f t="shared" si="3"/>
        <v>170887.59</v>
      </c>
      <c r="K15" s="49">
        <f t="shared" si="3"/>
        <v>0</v>
      </c>
      <c r="L15" s="49">
        <f t="shared" si="3"/>
        <v>0</v>
      </c>
      <c r="M15" s="49">
        <f t="shared" si="3"/>
        <v>394946.23</v>
      </c>
      <c r="N15" s="49">
        <f t="shared" si="3"/>
        <v>12519972.129999999</v>
      </c>
      <c r="O15" s="57">
        <f t="shared" si="4"/>
        <v>3.6141211621964437</v>
      </c>
      <c r="P15" s="143">
        <f>VLOOKUP(B15,'PNC Exon. &amp; no Exon.'!B:AJ,2,0)+VLOOKUP(B15,'PNC Exon. &amp; no Exon.'!B:AJ,3,0)</f>
        <v>231143031.38999999</v>
      </c>
      <c r="Q15" s="144">
        <f t="shared" si="5"/>
        <v>0</v>
      </c>
    </row>
    <row r="16" spans="1:17" ht="15.95" customHeight="1" x14ac:dyDescent="0.2">
      <c r="A16" s="47">
        <f t="shared" si="1"/>
        <v>7</v>
      </c>
      <c r="B16" s="51" t="s">
        <v>114</v>
      </c>
      <c r="C16" s="67">
        <f t="shared" si="2"/>
        <v>236673236.20000002</v>
      </c>
      <c r="D16" s="49">
        <f t="shared" si="3"/>
        <v>7009227.6500000004</v>
      </c>
      <c r="E16" s="49">
        <f t="shared" si="3"/>
        <v>520544.71</v>
      </c>
      <c r="F16" s="49">
        <f t="shared" si="3"/>
        <v>229143463.84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3.7005906962979438</v>
      </c>
      <c r="P16" s="143">
        <f>VLOOKUP(B16,'PNC Exon. &amp; no Exon.'!B:AJ,2,0)+VLOOKUP(B16,'PNC Exon. &amp; no Exon.'!B:AJ,3,0)</f>
        <v>236673236.20000002</v>
      </c>
      <c r="Q16" s="144">
        <f t="shared" ref="Q16:Q42" si="6">P16-C16</f>
        <v>0</v>
      </c>
    </row>
    <row r="17" spans="1:17" ht="15.95" customHeight="1" x14ac:dyDescent="0.2">
      <c r="A17" s="47">
        <f t="shared" si="1"/>
        <v>9</v>
      </c>
      <c r="B17" s="51" t="s">
        <v>77</v>
      </c>
      <c r="C17" s="67">
        <f t="shared" si="2"/>
        <v>144901912.70999998</v>
      </c>
      <c r="D17" s="49">
        <f t="shared" si="3"/>
        <v>155623.38</v>
      </c>
      <c r="E17" s="49">
        <f t="shared" si="3"/>
        <v>95477219.75999999</v>
      </c>
      <c r="F17" s="49">
        <f t="shared" si="3"/>
        <v>741716.14</v>
      </c>
      <c r="G17" s="49">
        <f t="shared" si="3"/>
        <v>126839.4</v>
      </c>
      <c r="H17" s="49">
        <f t="shared" si="3"/>
        <v>5003751.2</v>
      </c>
      <c r="I17" s="49">
        <f t="shared" si="3"/>
        <v>9702264.0399999991</v>
      </c>
      <c r="J17" s="49">
        <f t="shared" si="3"/>
        <v>136006.34</v>
      </c>
      <c r="K17" s="49">
        <f t="shared" si="3"/>
        <v>21218741.940000001</v>
      </c>
      <c r="L17" s="49">
        <f t="shared" si="3"/>
        <v>0</v>
      </c>
      <c r="M17" s="49">
        <f t="shared" si="3"/>
        <v>9294164.9700000007</v>
      </c>
      <c r="N17" s="49">
        <f t="shared" si="3"/>
        <v>3045585.54</v>
      </c>
      <c r="O17" s="57">
        <f t="shared" si="4"/>
        <v>2.2656667000457511</v>
      </c>
      <c r="P17" s="143">
        <f>VLOOKUP(B17,'PNC Exon. &amp; no Exon.'!B:AJ,2,0)+VLOOKUP(B17,'PNC Exon. &amp; no Exon.'!B:AJ,3,0)</f>
        <v>144901912.70999998</v>
      </c>
      <c r="Q17" s="144">
        <f t="shared" si="6"/>
        <v>0</v>
      </c>
    </row>
    <row r="18" spans="1:17" ht="15.95" customHeight="1" x14ac:dyDescent="0.2">
      <c r="A18" s="47">
        <f t="shared" si="1"/>
        <v>10</v>
      </c>
      <c r="B18" s="51" t="s">
        <v>115</v>
      </c>
      <c r="C18" s="67">
        <f t="shared" si="2"/>
        <v>124311763.66</v>
      </c>
      <c r="D18" s="49">
        <f t="shared" si="3"/>
        <v>0</v>
      </c>
      <c r="E18" s="49">
        <f t="shared" si="3"/>
        <v>34089.31</v>
      </c>
      <c r="F18" s="49">
        <f t="shared" si="3"/>
        <v>0</v>
      </c>
      <c r="G18" s="49">
        <f t="shared" si="3"/>
        <v>0</v>
      </c>
      <c r="H18" s="49">
        <f t="shared" si="3"/>
        <v>305186.53000000003</v>
      </c>
      <c r="I18" s="49">
        <f t="shared" si="3"/>
        <v>176387.93</v>
      </c>
      <c r="J18" s="49">
        <f t="shared" si="3"/>
        <v>1806695.7</v>
      </c>
      <c r="K18" s="49">
        <f t="shared" si="3"/>
        <v>121664204.78</v>
      </c>
      <c r="L18" s="49">
        <f t="shared" si="3"/>
        <v>0</v>
      </c>
      <c r="M18" s="49">
        <f t="shared" si="3"/>
        <v>123589.59</v>
      </c>
      <c r="N18" s="49">
        <f t="shared" si="3"/>
        <v>201609.82</v>
      </c>
      <c r="O18" s="57">
        <f t="shared" si="4"/>
        <v>1.943721915611279</v>
      </c>
      <c r="P18" s="143">
        <f>VLOOKUP(B18,'PNC Exon. &amp; no Exon.'!B:AJ,2,0)+VLOOKUP(B18,'PNC Exon. &amp; no Exon.'!B:AJ,3,0)</f>
        <v>124311763.66</v>
      </c>
      <c r="Q18" s="144">
        <f t="shared" si="6"/>
        <v>0</v>
      </c>
    </row>
    <row r="19" spans="1:17" ht="15.95" customHeight="1" x14ac:dyDescent="0.2">
      <c r="A19" s="47">
        <f t="shared" si="1"/>
        <v>11</v>
      </c>
      <c r="B19" s="51" t="s">
        <v>85</v>
      </c>
      <c r="C19" s="67">
        <f t="shared" si="2"/>
        <v>109613339.19999999</v>
      </c>
      <c r="D19" s="49">
        <f t="shared" ref="D19:N28" si="7">SUMIF($B$43:$B$1435,$B19,D$43:D$1435)</f>
        <v>0</v>
      </c>
      <c r="E19" s="49">
        <f t="shared" si="7"/>
        <v>340696.47</v>
      </c>
      <c r="F19" s="49">
        <f t="shared" si="7"/>
        <v>0</v>
      </c>
      <c r="G19" s="49">
        <f t="shared" si="7"/>
        <v>0</v>
      </c>
      <c r="H19" s="49">
        <f t="shared" si="7"/>
        <v>8984737.4399999995</v>
      </c>
      <c r="I19" s="49">
        <f t="shared" si="7"/>
        <v>318788.57</v>
      </c>
      <c r="J19" s="49">
        <f t="shared" si="7"/>
        <v>82207.259999999995</v>
      </c>
      <c r="K19" s="49">
        <f t="shared" si="7"/>
        <v>90122507.730000004</v>
      </c>
      <c r="L19" s="49">
        <f t="shared" si="7"/>
        <v>0</v>
      </c>
      <c r="M19" s="49">
        <f t="shared" si="7"/>
        <v>1252335.24</v>
      </c>
      <c r="N19" s="49">
        <f t="shared" si="7"/>
        <v>8512066.4900000002</v>
      </c>
      <c r="O19" s="57">
        <f t="shared" si="4"/>
        <v>1.7138993396401219</v>
      </c>
      <c r="P19" s="143">
        <f>VLOOKUP(B19,'PNC Exon. &amp; no Exon.'!B:AJ,2,0)+VLOOKUP(B19,'PNC Exon. &amp; no Exon.'!B:AJ,3,0)</f>
        <v>109613339.2</v>
      </c>
      <c r="Q19" s="144">
        <f t="shared" si="6"/>
        <v>0</v>
      </c>
    </row>
    <row r="20" spans="1:17" ht="15.95" customHeight="1" x14ac:dyDescent="0.2">
      <c r="A20" s="47">
        <f t="shared" si="1"/>
        <v>16</v>
      </c>
      <c r="B20" s="51" t="s">
        <v>118</v>
      </c>
      <c r="C20" s="67">
        <f t="shared" si="2"/>
        <v>53930280.539999999</v>
      </c>
      <c r="D20" s="49">
        <f t="shared" si="7"/>
        <v>0</v>
      </c>
      <c r="E20" s="49">
        <f t="shared" si="7"/>
        <v>2607981.7999999998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51151066.210000001</v>
      </c>
      <c r="M20" s="49">
        <f t="shared" si="7"/>
        <v>0</v>
      </c>
      <c r="N20" s="49">
        <f t="shared" si="7"/>
        <v>171232.53</v>
      </c>
      <c r="O20" s="57">
        <f t="shared" si="4"/>
        <v>0.84324656906458439</v>
      </c>
      <c r="P20" s="143">
        <f>VLOOKUP(B20,'PNC Exon. &amp; no Exon.'!B:AJ,2,0)+VLOOKUP(B20,'PNC Exon. &amp; no Exon.'!B:AJ,3,0)</f>
        <v>53930280.539999999</v>
      </c>
      <c r="Q20" s="144">
        <f t="shared" si="6"/>
        <v>0</v>
      </c>
    </row>
    <row r="21" spans="1:17" ht="15.95" customHeight="1" x14ac:dyDescent="0.2">
      <c r="A21" s="47">
        <f t="shared" si="1"/>
        <v>12</v>
      </c>
      <c r="B21" s="51" t="s">
        <v>116</v>
      </c>
      <c r="C21" s="67">
        <f t="shared" si="2"/>
        <v>99313114.810000002</v>
      </c>
      <c r="D21" s="49">
        <f t="shared" si="7"/>
        <v>649323.84</v>
      </c>
      <c r="E21" s="49">
        <f t="shared" si="7"/>
        <v>10274.5</v>
      </c>
      <c r="F21" s="49">
        <f t="shared" si="7"/>
        <v>2850753.54</v>
      </c>
      <c r="G21" s="49">
        <f t="shared" si="7"/>
        <v>33399.32</v>
      </c>
      <c r="H21" s="49">
        <f t="shared" si="7"/>
        <v>461417.22</v>
      </c>
      <c r="I21" s="49">
        <f t="shared" si="7"/>
        <v>30175.79</v>
      </c>
      <c r="J21" s="49">
        <f t="shared" si="7"/>
        <v>25414.35</v>
      </c>
      <c r="K21" s="49">
        <f t="shared" si="7"/>
        <v>60730858.689999998</v>
      </c>
      <c r="L21" s="49">
        <f t="shared" si="7"/>
        <v>0</v>
      </c>
      <c r="M21" s="49">
        <f t="shared" si="7"/>
        <v>21319071.129999999</v>
      </c>
      <c r="N21" s="49">
        <f t="shared" si="7"/>
        <v>13202426.43</v>
      </c>
      <c r="O21" s="57">
        <f t="shared" si="4"/>
        <v>1.5528464248305889</v>
      </c>
      <c r="P21" s="143">
        <f>VLOOKUP(B21,'PNC Exon. &amp; no Exon.'!B:AJ,2,0)+VLOOKUP(B21,'PNC Exon. &amp; no Exon.'!B:AJ,3,0)</f>
        <v>99313114.809999987</v>
      </c>
      <c r="Q21" s="144">
        <f t="shared" si="6"/>
        <v>0</v>
      </c>
    </row>
    <row r="22" spans="1:17" ht="15.95" customHeight="1" x14ac:dyDescent="0.2">
      <c r="A22" s="47">
        <f t="shared" si="1"/>
        <v>13</v>
      </c>
      <c r="B22" s="51" t="s">
        <v>117</v>
      </c>
      <c r="C22" s="67">
        <f t="shared" si="2"/>
        <v>68492065.25</v>
      </c>
      <c r="D22" s="49">
        <f t="shared" si="7"/>
        <v>0</v>
      </c>
      <c r="E22" s="49">
        <f t="shared" si="7"/>
        <v>13771.55</v>
      </c>
      <c r="F22" s="49">
        <f t="shared" si="7"/>
        <v>0</v>
      </c>
      <c r="G22" s="49">
        <f t="shared" si="7"/>
        <v>0</v>
      </c>
      <c r="H22" s="49">
        <f t="shared" si="7"/>
        <v>178652.88</v>
      </c>
      <c r="I22" s="49">
        <f t="shared" si="7"/>
        <v>13645.69</v>
      </c>
      <c r="J22" s="49">
        <f t="shared" si="7"/>
        <v>326371.09000000003</v>
      </c>
      <c r="K22" s="49">
        <f t="shared" si="7"/>
        <v>65052567.719999999</v>
      </c>
      <c r="L22" s="49">
        <f t="shared" si="7"/>
        <v>0</v>
      </c>
      <c r="M22" s="49">
        <f t="shared" si="7"/>
        <v>2661221.9700000002</v>
      </c>
      <c r="N22" s="49">
        <f t="shared" si="7"/>
        <v>245834.35</v>
      </c>
      <c r="O22" s="57">
        <f t="shared" si="4"/>
        <v>1.0709326643938528</v>
      </c>
      <c r="P22" s="143">
        <f>VLOOKUP(B22,'PNC Exon. &amp; no Exon.'!B:AJ,2,0)+VLOOKUP(B22,'PNC Exon. &amp; no Exon.'!B:AJ,3,0)</f>
        <v>68492065.25</v>
      </c>
      <c r="Q22" s="144">
        <f t="shared" si="6"/>
        <v>0</v>
      </c>
    </row>
    <row r="23" spans="1:17" ht="15.95" customHeight="1" x14ac:dyDescent="0.2">
      <c r="A23" s="47">
        <f t="shared" si="1"/>
        <v>14</v>
      </c>
      <c r="B23" s="51" t="s">
        <v>119</v>
      </c>
      <c r="C23" s="67">
        <f t="shared" si="2"/>
        <v>61725546.750000007</v>
      </c>
      <c r="D23" s="49">
        <f t="shared" si="7"/>
        <v>158890.75</v>
      </c>
      <c r="E23" s="49">
        <f t="shared" si="7"/>
        <v>3104370</v>
      </c>
      <c r="F23" s="49">
        <f t="shared" si="7"/>
        <v>0</v>
      </c>
      <c r="G23" s="49">
        <f t="shared" si="7"/>
        <v>1931354.13</v>
      </c>
      <c r="H23" s="49">
        <f t="shared" si="7"/>
        <v>22585123.530000001</v>
      </c>
      <c r="I23" s="49">
        <f t="shared" si="7"/>
        <v>129927.51</v>
      </c>
      <c r="J23" s="49">
        <f t="shared" si="7"/>
        <v>651594.43999999994</v>
      </c>
      <c r="K23" s="49">
        <f t="shared" si="7"/>
        <v>29529960.690000001</v>
      </c>
      <c r="L23" s="49">
        <f t="shared" si="7"/>
        <v>0</v>
      </c>
      <c r="M23" s="49">
        <f t="shared" si="7"/>
        <v>630507.31999999995</v>
      </c>
      <c r="N23" s="49">
        <f t="shared" si="7"/>
        <v>3003818.38</v>
      </c>
      <c r="O23" s="68">
        <f t="shared" si="4"/>
        <v>0.96513229672461709</v>
      </c>
      <c r="P23" s="143">
        <f>VLOOKUP(B23,'PNC Exon. &amp; no Exon.'!B:AJ,2,0)+VLOOKUP(B23,'PNC Exon. &amp; no Exon.'!B:AJ,3,0)</f>
        <v>61725546.750000007</v>
      </c>
      <c r="Q23" s="144">
        <f t="shared" si="6"/>
        <v>0</v>
      </c>
    </row>
    <row r="24" spans="1:17" ht="15.95" customHeight="1" x14ac:dyDescent="0.2">
      <c r="A24" s="47">
        <f t="shared" si="1"/>
        <v>15</v>
      </c>
      <c r="B24" s="50" t="s">
        <v>120</v>
      </c>
      <c r="C24" s="67">
        <f t="shared" si="2"/>
        <v>58711453.159999996</v>
      </c>
      <c r="D24" s="49">
        <f t="shared" si="7"/>
        <v>3122.91</v>
      </c>
      <c r="E24" s="49">
        <f t="shared" si="7"/>
        <v>213735.02</v>
      </c>
      <c r="F24" s="49">
        <f t="shared" si="7"/>
        <v>0</v>
      </c>
      <c r="G24" s="49">
        <f t="shared" si="7"/>
        <v>0</v>
      </c>
      <c r="H24" s="49">
        <f t="shared" si="7"/>
        <v>1178598.8999999999</v>
      </c>
      <c r="I24" s="49">
        <f t="shared" si="7"/>
        <v>17181.22</v>
      </c>
      <c r="J24" s="49">
        <f t="shared" si="7"/>
        <v>18560.34</v>
      </c>
      <c r="K24" s="49">
        <f t="shared" si="7"/>
        <v>56926117.119999997</v>
      </c>
      <c r="L24" s="49">
        <f t="shared" si="7"/>
        <v>0</v>
      </c>
      <c r="M24" s="49">
        <f t="shared" si="7"/>
        <v>23524.98</v>
      </c>
      <c r="N24" s="49">
        <f t="shared" si="7"/>
        <v>330612.67</v>
      </c>
      <c r="O24" s="57">
        <f t="shared" si="4"/>
        <v>0.91800433719690899</v>
      </c>
      <c r="P24" s="143">
        <f>VLOOKUP(B24,'PNC Exon. &amp; no Exon.'!B:AJ,2,0)+VLOOKUP(B24,'PNC Exon. &amp; no Exon.'!B:AJ,3,0)</f>
        <v>58711453.159999996</v>
      </c>
      <c r="Q24" s="144">
        <f t="shared" si="6"/>
        <v>0</v>
      </c>
    </row>
    <row r="25" spans="1:17" ht="15.95" customHeight="1" x14ac:dyDescent="0.2">
      <c r="A25" s="47">
        <f t="shared" si="1"/>
        <v>20</v>
      </c>
      <c r="B25" s="51" t="s">
        <v>78</v>
      </c>
      <c r="C25" s="67">
        <f t="shared" si="2"/>
        <v>39037453.649999999</v>
      </c>
      <c r="D25" s="49">
        <f t="shared" si="7"/>
        <v>2362.06</v>
      </c>
      <c r="E25" s="49">
        <f t="shared" si="7"/>
        <v>1865892.42</v>
      </c>
      <c r="F25" s="49">
        <f t="shared" si="7"/>
        <v>0</v>
      </c>
      <c r="G25" s="49">
        <f t="shared" si="7"/>
        <v>0</v>
      </c>
      <c r="H25" s="49">
        <f t="shared" si="7"/>
        <v>4755015.53</v>
      </c>
      <c r="I25" s="49">
        <f t="shared" si="7"/>
        <v>95449.35</v>
      </c>
      <c r="J25" s="49">
        <f t="shared" si="7"/>
        <v>45217.46</v>
      </c>
      <c r="K25" s="49">
        <f t="shared" si="7"/>
        <v>25795995.800000001</v>
      </c>
      <c r="L25" s="49">
        <f t="shared" si="7"/>
        <v>0</v>
      </c>
      <c r="M25" s="49">
        <f t="shared" si="7"/>
        <v>2019019.16</v>
      </c>
      <c r="N25" s="49">
        <f t="shared" si="7"/>
        <v>4458501.87</v>
      </c>
      <c r="O25" s="57">
        <f t="shared" si="4"/>
        <v>0.61038434300309019</v>
      </c>
      <c r="P25" s="143">
        <f>VLOOKUP(B25,'PNC Exon. &amp; no Exon.'!B:AJ,2,0)+VLOOKUP(B25,'PNC Exon. &amp; no Exon.'!B:AJ,3,0)</f>
        <v>39037453.649999999</v>
      </c>
      <c r="Q25" s="144">
        <f t="shared" si="6"/>
        <v>0</v>
      </c>
    </row>
    <row r="26" spans="1:17" ht="15.95" customHeight="1" x14ac:dyDescent="0.2">
      <c r="A26" s="47">
        <f t="shared" si="1"/>
        <v>17</v>
      </c>
      <c r="B26" s="51" t="s">
        <v>80</v>
      </c>
      <c r="C26" s="67">
        <f t="shared" si="2"/>
        <v>48014595.689999998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0</v>
      </c>
      <c r="H26" s="49">
        <f t="shared" si="7"/>
        <v>3189.66</v>
      </c>
      <c r="I26" s="49">
        <f t="shared" si="7"/>
        <v>0</v>
      </c>
      <c r="J26" s="49">
        <f t="shared" si="7"/>
        <v>0</v>
      </c>
      <c r="K26" s="49">
        <f t="shared" si="7"/>
        <v>48011406.030000001</v>
      </c>
      <c r="L26" s="49">
        <f t="shared" si="7"/>
        <v>0</v>
      </c>
      <c r="M26" s="49">
        <f t="shared" si="7"/>
        <v>0</v>
      </c>
      <c r="N26" s="49">
        <f t="shared" si="7"/>
        <v>0</v>
      </c>
      <c r="O26" s="57">
        <f t="shared" si="4"/>
        <v>0.75074972121803996</v>
      </c>
      <c r="P26" s="143">
        <f>VLOOKUP(B26,'PNC Exon. &amp; no Exon.'!B:AJ,2,0)+VLOOKUP(B26,'PNC Exon. &amp; no Exon.'!B:AJ,3,0)</f>
        <v>48014595.689999998</v>
      </c>
      <c r="Q26" s="144">
        <f t="shared" si="6"/>
        <v>0</v>
      </c>
    </row>
    <row r="27" spans="1:17" ht="15.95" customHeight="1" x14ac:dyDescent="0.2">
      <c r="A27" s="47">
        <f t="shared" si="1"/>
        <v>18</v>
      </c>
      <c r="B27" s="51" t="s">
        <v>121</v>
      </c>
      <c r="C27" s="67">
        <f t="shared" si="2"/>
        <v>41976643.849999994</v>
      </c>
      <c r="D27" s="49">
        <f t="shared" si="7"/>
        <v>0</v>
      </c>
      <c r="E27" s="49">
        <f t="shared" si="7"/>
        <v>14989368.32</v>
      </c>
      <c r="F27" s="49">
        <f t="shared" si="7"/>
        <v>0</v>
      </c>
      <c r="G27" s="49">
        <f t="shared" si="7"/>
        <v>0</v>
      </c>
      <c r="H27" s="49">
        <f t="shared" si="7"/>
        <v>5624605.8399999999</v>
      </c>
      <c r="I27" s="49">
        <f t="shared" si="7"/>
        <v>0</v>
      </c>
      <c r="J27" s="49">
        <f t="shared" si="7"/>
        <v>11767.22</v>
      </c>
      <c r="K27" s="49">
        <f t="shared" si="7"/>
        <v>19461285.969999999</v>
      </c>
      <c r="L27" s="49">
        <f t="shared" si="7"/>
        <v>0</v>
      </c>
      <c r="M27" s="49">
        <f t="shared" si="7"/>
        <v>1369737.47</v>
      </c>
      <c r="N27" s="49">
        <f t="shared" si="7"/>
        <v>519879.03</v>
      </c>
      <c r="O27" s="57">
        <f t="shared" si="4"/>
        <v>0.65634112326014771</v>
      </c>
      <c r="P27" s="143">
        <f>VLOOKUP(B27,'PNC Exon. &amp; no Exon.'!B:AJ,2,0)+VLOOKUP(B27,'PNC Exon. &amp; no Exon.'!B:AJ,3,0)</f>
        <v>41976643.849999994</v>
      </c>
      <c r="Q27" s="144">
        <f t="shared" si="6"/>
        <v>0</v>
      </c>
    </row>
    <row r="28" spans="1:17" ht="15.95" customHeight="1" x14ac:dyDescent="0.2">
      <c r="A28" s="47">
        <f t="shared" si="1"/>
        <v>19</v>
      </c>
      <c r="B28" s="51" t="s">
        <v>122</v>
      </c>
      <c r="C28" s="67">
        <f t="shared" si="2"/>
        <v>41431906.530000001</v>
      </c>
      <c r="D28" s="49">
        <f t="shared" si="7"/>
        <v>0</v>
      </c>
      <c r="E28" s="49">
        <f t="shared" si="7"/>
        <v>15159155.51</v>
      </c>
      <c r="F28" s="49">
        <f t="shared" si="7"/>
        <v>4258683.55</v>
      </c>
      <c r="G28" s="49">
        <f t="shared" si="7"/>
        <v>16230.27</v>
      </c>
      <c r="H28" s="49">
        <f t="shared" si="7"/>
        <v>1318139.8500000001</v>
      </c>
      <c r="I28" s="49">
        <f t="shared" si="7"/>
        <v>464.76</v>
      </c>
      <c r="J28" s="49">
        <f t="shared" si="7"/>
        <v>141978.07</v>
      </c>
      <c r="K28" s="49">
        <f t="shared" si="7"/>
        <v>17992861.32</v>
      </c>
      <c r="L28" s="49">
        <f t="shared" si="7"/>
        <v>0</v>
      </c>
      <c r="M28" s="49">
        <f t="shared" si="7"/>
        <v>1345867.42</v>
      </c>
      <c r="N28" s="49">
        <f t="shared" si="7"/>
        <v>1198525.7799999998</v>
      </c>
      <c r="O28" s="57">
        <f t="shared" si="4"/>
        <v>0.64782368423457592</v>
      </c>
      <c r="P28" s="143">
        <f>VLOOKUP(B28,'PNC Exon. &amp; no Exon.'!B:AJ,2,0)+VLOOKUP(B28,'PNC Exon. &amp; no Exon.'!B:AJ,3,0)</f>
        <v>41431906.530000001</v>
      </c>
      <c r="Q28" s="144">
        <f t="shared" si="6"/>
        <v>0</v>
      </c>
    </row>
    <row r="29" spans="1:17" ht="15.95" customHeight="1" x14ac:dyDescent="0.2">
      <c r="A29" s="47">
        <f t="shared" si="1"/>
        <v>21</v>
      </c>
      <c r="B29" s="51" t="s">
        <v>123</v>
      </c>
      <c r="C29" s="67">
        <f t="shared" si="2"/>
        <v>36519666.299999997</v>
      </c>
      <c r="D29" s="49">
        <f t="shared" ref="D29:N41" si="8">SUMIF($B$43:$B$1435,$B29,D$43:D$1435)</f>
        <v>0</v>
      </c>
      <c r="E29" s="49">
        <f t="shared" si="8"/>
        <v>34184146.939999998</v>
      </c>
      <c r="F29" s="49">
        <f t="shared" si="8"/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2335519.36</v>
      </c>
      <c r="N29" s="49">
        <f t="shared" si="8"/>
        <v>0</v>
      </c>
      <c r="O29" s="57">
        <f t="shared" si="4"/>
        <v>0.57101656068742057</v>
      </c>
      <c r="P29" s="143">
        <f>VLOOKUP(B29,'PNC Exon. &amp; no Exon.'!B:AJ,2,0)+VLOOKUP(B29,'PNC Exon. &amp; no Exon.'!B:AJ,3,0)</f>
        <v>36519666.299999997</v>
      </c>
      <c r="Q29" s="144">
        <f t="shared" si="6"/>
        <v>0</v>
      </c>
    </row>
    <row r="30" spans="1:17" ht="15.95" customHeight="1" x14ac:dyDescent="0.2">
      <c r="A30" s="47">
        <f t="shared" si="1"/>
        <v>24</v>
      </c>
      <c r="B30" s="51" t="s">
        <v>87</v>
      </c>
      <c r="C30" s="67">
        <f t="shared" si="2"/>
        <v>27147652.629999999</v>
      </c>
      <c r="D30" s="49">
        <f t="shared" si="8"/>
        <v>0</v>
      </c>
      <c r="E30" s="49">
        <f t="shared" si="8"/>
        <v>523668.22</v>
      </c>
      <c r="F30" s="49">
        <f t="shared" si="8"/>
        <v>26623984.41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0.42447702309698843</v>
      </c>
      <c r="P30" s="143">
        <f>VLOOKUP(B30,'PNC Exon. &amp; no Exon.'!B:AJ,2,0)+VLOOKUP(B30,'PNC Exon. &amp; no Exon.'!B:AJ,3,0)</f>
        <v>27147652.629999999</v>
      </c>
      <c r="Q30" s="144">
        <f t="shared" si="6"/>
        <v>0</v>
      </c>
    </row>
    <row r="31" spans="1:17" ht="15.95" customHeight="1" x14ac:dyDescent="0.2">
      <c r="A31" s="47">
        <f t="shared" si="1"/>
        <v>22</v>
      </c>
      <c r="B31" s="50" t="s">
        <v>124</v>
      </c>
      <c r="C31" s="67">
        <f t="shared" si="2"/>
        <v>32914827.539999999</v>
      </c>
      <c r="D31" s="49">
        <f t="shared" si="8"/>
        <v>0</v>
      </c>
      <c r="E31" s="49">
        <f t="shared" si="8"/>
        <v>0</v>
      </c>
      <c r="F31" s="49">
        <f t="shared" si="8"/>
        <v>32914827.539999999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0.51465178961699309</v>
      </c>
      <c r="P31" s="143">
        <f>VLOOKUP(B31,'PNC Exon. &amp; no Exon.'!B:AJ,2,0)+VLOOKUP(B31,'PNC Exon. &amp; no Exon.'!B:AJ,3,0)</f>
        <v>32914827.539999999</v>
      </c>
      <c r="Q31" s="144">
        <f t="shared" si="6"/>
        <v>0</v>
      </c>
    </row>
    <row r="32" spans="1:17" ht="15.95" customHeight="1" x14ac:dyDescent="0.2">
      <c r="A32" s="47">
        <f t="shared" si="1"/>
        <v>25</v>
      </c>
      <c r="B32" s="51" t="s">
        <v>125</v>
      </c>
      <c r="C32" s="67">
        <f t="shared" si="2"/>
        <v>18970056.75</v>
      </c>
      <c r="D32" s="49">
        <f t="shared" si="8"/>
        <v>0</v>
      </c>
      <c r="E32" s="49">
        <f t="shared" si="8"/>
        <v>476748.69</v>
      </c>
      <c r="F32" s="49">
        <f t="shared" si="8"/>
        <v>447910</v>
      </c>
      <c r="G32" s="49">
        <f t="shared" si="8"/>
        <v>0</v>
      </c>
      <c r="H32" s="49">
        <f t="shared" si="8"/>
        <v>118609.21</v>
      </c>
      <c r="I32" s="49">
        <f t="shared" si="8"/>
        <v>31995.18</v>
      </c>
      <c r="J32" s="49">
        <f t="shared" si="8"/>
        <v>154419.79</v>
      </c>
      <c r="K32" s="49">
        <f t="shared" si="8"/>
        <v>7625775.4699999997</v>
      </c>
      <c r="L32" s="49">
        <f t="shared" si="8"/>
        <v>0</v>
      </c>
      <c r="M32" s="49">
        <f t="shared" si="8"/>
        <v>9597153.6899999995</v>
      </c>
      <c r="N32" s="49">
        <f t="shared" si="8"/>
        <v>517444.72</v>
      </c>
      <c r="O32" s="57">
        <f t="shared" si="4"/>
        <v>0.29661324045094545</v>
      </c>
      <c r="P32" s="143">
        <f>VLOOKUP(B32,'PNC Exon. &amp; no Exon.'!B:AJ,2,0)+VLOOKUP(B32,'PNC Exon. &amp; no Exon.'!B:AJ,3,0)</f>
        <v>18970056.75</v>
      </c>
      <c r="Q32" s="144">
        <f t="shared" si="6"/>
        <v>0</v>
      </c>
    </row>
    <row r="33" spans="1:17" ht="15.95" customHeight="1" x14ac:dyDescent="0.2">
      <c r="A33" s="47">
        <f t="shared" si="1"/>
        <v>23</v>
      </c>
      <c r="B33" s="51" t="s">
        <v>126</v>
      </c>
      <c r="C33" s="67">
        <f t="shared" si="2"/>
        <v>29836884.039999999</v>
      </c>
      <c r="D33" s="49">
        <f t="shared" si="8"/>
        <v>0</v>
      </c>
      <c r="E33" s="49">
        <f t="shared" si="8"/>
        <v>0</v>
      </c>
      <c r="F33" s="49">
        <f t="shared" si="8"/>
        <v>0</v>
      </c>
      <c r="G33" s="49">
        <f t="shared" si="8"/>
        <v>8579.81</v>
      </c>
      <c r="H33" s="49">
        <f t="shared" si="8"/>
        <v>273020.34000000003</v>
      </c>
      <c r="I33" s="49">
        <f t="shared" si="8"/>
        <v>130345.24</v>
      </c>
      <c r="J33" s="49">
        <f t="shared" si="8"/>
        <v>25328.17</v>
      </c>
      <c r="K33" s="49">
        <f t="shared" si="8"/>
        <v>16372524.1</v>
      </c>
      <c r="L33" s="49">
        <f t="shared" si="8"/>
        <v>0</v>
      </c>
      <c r="M33" s="49">
        <f t="shared" si="8"/>
        <v>12387107.85</v>
      </c>
      <c r="N33" s="49">
        <f t="shared" si="8"/>
        <v>639978.53</v>
      </c>
      <c r="O33" s="57">
        <f t="shared" si="4"/>
        <v>0.46652548153623713</v>
      </c>
      <c r="P33" s="143">
        <f>VLOOKUP(B33,'PNC Exon. &amp; no Exon.'!B:AJ,2,0)+VLOOKUP(B33,'PNC Exon. &amp; no Exon.'!B:AJ,3,0)</f>
        <v>29836884.039999999</v>
      </c>
      <c r="Q33" s="144">
        <f t="shared" si="6"/>
        <v>0</v>
      </c>
    </row>
    <row r="34" spans="1:17" s="30" customFormat="1" ht="15.95" customHeight="1" x14ac:dyDescent="0.2">
      <c r="A34" s="47">
        <f t="shared" si="1"/>
        <v>26</v>
      </c>
      <c r="B34" s="51" t="s">
        <v>127</v>
      </c>
      <c r="C34" s="67">
        <f t="shared" si="2"/>
        <v>16403094.300000001</v>
      </c>
      <c r="D34" s="49">
        <f t="shared" si="8"/>
        <v>0</v>
      </c>
      <c r="E34" s="49">
        <f t="shared" si="8"/>
        <v>10780878.310000001</v>
      </c>
      <c r="F34" s="49">
        <f t="shared" si="8"/>
        <v>0</v>
      </c>
      <c r="G34" s="49">
        <f t="shared" si="8"/>
        <v>0</v>
      </c>
      <c r="H34" s="49">
        <f t="shared" si="8"/>
        <v>2378925.33</v>
      </c>
      <c r="I34" s="49">
        <f t="shared" si="8"/>
        <v>0</v>
      </c>
      <c r="J34" s="49">
        <f t="shared" si="8"/>
        <v>0</v>
      </c>
      <c r="K34" s="49">
        <f t="shared" si="8"/>
        <v>4653.16</v>
      </c>
      <c r="L34" s="49">
        <f t="shared" si="8"/>
        <v>0</v>
      </c>
      <c r="M34" s="49">
        <f t="shared" si="8"/>
        <v>2342.71</v>
      </c>
      <c r="N34" s="49">
        <f t="shared" si="8"/>
        <v>3236294.7899999996</v>
      </c>
      <c r="O34" s="57">
        <f t="shared" si="4"/>
        <v>0.25647656292569776</v>
      </c>
      <c r="P34" s="143">
        <f>VLOOKUP(B34,'PNC Exon. &amp; no Exon.'!B:AJ,2,0)+VLOOKUP(B34,'PNC Exon. &amp; no Exon.'!B:AJ,3,0)</f>
        <v>16403094.299999999</v>
      </c>
      <c r="Q34" s="144">
        <f t="shared" si="6"/>
        <v>0</v>
      </c>
    </row>
    <row r="35" spans="1:17" ht="15.95" customHeight="1" x14ac:dyDescent="0.2">
      <c r="A35" s="47">
        <f t="shared" si="1"/>
        <v>27</v>
      </c>
      <c r="B35" s="51" t="s">
        <v>110</v>
      </c>
      <c r="C35" s="67">
        <f t="shared" si="2"/>
        <v>8447734.25</v>
      </c>
      <c r="D35" s="49">
        <f t="shared" si="8"/>
        <v>79185.72</v>
      </c>
      <c r="E35" s="49">
        <f t="shared" si="8"/>
        <v>0</v>
      </c>
      <c r="F35" s="49">
        <f t="shared" si="8"/>
        <v>0</v>
      </c>
      <c r="G35" s="49">
        <f t="shared" si="8"/>
        <v>0</v>
      </c>
      <c r="H35" s="49">
        <f t="shared" si="8"/>
        <v>0</v>
      </c>
      <c r="I35" s="49">
        <f t="shared" si="8"/>
        <v>0</v>
      </c>
      <c r="J35" s="49">
        <f t="shared" si="8"/>
        <v>0</v>
      </c>
      <c r="K35" s="49">
        <f t="shared" si="8"/>
        <v>7452850.4699999997</v>
      </c>
      <c r="L35" s="49">
        <f t="shared" si="8"/>
        <v>0</v>
      </c>
      <c r="M35" s="49">
        <f t="shared" si="8"/>
        <v>574671.55000000005</v>
      </c>
      <c r="N35" s="49">
        <f t="shared" si="8"/>
        <v>341026.51</v>
      </c>
      <c r="O35" s="57">
        <f t="shared" si="4"/>
        <v>0.13208762964617579</v>
      </c>
      <c r="P35" s="143">
        <f>VLOOKUP(B35,'PNC Exon. &amp; no Exon.'!B:AJ,2,0)+VLOOKUP(B35,'PNC Exon. &amp; no Exon.'!B:AJ,3,0)</f>
        <v>8447734.25</v>
      </c>
      <c r="Q35" s="144">
        <f t="shared" si="6"/>
        <v>0</v>
      </c>
    </row>
    <row r="36" spans="1:17" ht="15.95" customHeight="1" x14ac:dyDescent="0.2">
      <c r="A36" s="47">
        <f t="shared" si="1"/>
        <v>29</v>
      </c>
      <c r="B36" s="51" t="s">
        <v>128</v>
      </c>
      <c r="C36" s="67">
        <f t="shared" si="2"/>
        <v>6216867.3999999994</v>
      </c>
      <c r="D36" s="49">
        <f t="shared" si="8"/>
        <v>17697.419999999998</v>
      </c>
      <c r="E36" s="49">
        <f t="shared" si="8"/>
        <v>0</v>
      </c>
      <c r="F36" s="49">
        <f t="shared" si="8"/>
        <v>0</v>
      </c>
      <c r="G36" s="49">
        <f t="shared" si="8"/>
        <v>16448.259999999998</v>
      </c>
      <c r="H36" s="49">
        <f t="shared" si="8"/>
        <v>1057478.95</v>
      </c>
      <c r="I36" s="49">
        <f t="shared" si="8"/>
        <v>378232.76</v>
      </c>
      <c r="J36" s="49">
        <f t="shared" si="8"/>
        <v>152238.79999999999</v>
      </c>
      <c r="K36" s="49">
        <f t="shared" si="8"/>
        <v>3682962.47</v>
      </c>
      <c r="L36" s="49">
        <f t="shared" si="8"/>
        <v>0</v>
      </c>
      <c r="M36" s="49">
        <f t="shared" si="8"/>
        <v>111669.02</v>
      </c>
      <c r="N36" s="49">
        <f t="shared" si="8"/>
        <v>800139.72</v>
      </c>
      <c r="O36" s="57">
        <f t="shared" si="4"/>
        <v>9.7206097444481485E-2</v>
      </c>
      <c r="P36" s="143">
        <f>VLOOKUP(B36,'PNC Exon. &amp; no Exon.'!B:AJ,2,0)+VLOOKUP(B36,'PNC Exon. &amp; no Exon.'!B:AJ,3,0)</f>
        <v>6216867.3999999994</v>
      </c>
      <c r="Q36" s="144">
        <f t="shared" si="6"/>
        <v>0</v>
      </c>
    </row>
    <row r="37" spans="1:17" ht="15.95" customHeight="1" x14ac:dyDescent="0.2">
      <c r="A37" s="47">
        <f t="shared" si="1"/>
        <v>28</v>
      </c>
      <c r="B37" s="51" t="s">
        <v>79</v>
      </c>
      <c r="C37" s="67">
        <f t="shared" si="2"/>
        <v>6784950.0800000001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6784950.0800000001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0.10608856136008667</v>
      </c>
      <c r="P37" s="143">
        <f>VLOOKUP(B37,'PNC Exon. &amp; no Exon.'!B:AJ,2,0)+VLOOKUP(B37,'PNC Exon. &amp; no Exon.'!B:AJ,3,0)</f>
        <v>6784950.0800000001</v>
      </c>
      <c r="Q37" s="144">
        <f t="shared" si="6"/>
        <v>0</v>
      </c>
    </row>
    <row r="38" spans="1:17" ht="15.95" customHeight="1" x14ac:dyDescent="0.2">
      <c r="A38" s="47">
        <f t="shared" si="1"/>
        <v>30</v>
      </c>
      <c r="B38" s="51" t="s">
        <v>129</v>
      </c>
      <c r="C38" s="67">
        <f t="shared" si="2"/>
        <v>4441504.6399999997</v>
      </c>
      <c r="D38" s="49">
        <f t="shared" si="8"/>
        <v>0</v>
      </c>
      <c r="E38" s="49">
        <f t="shared" si="8"/>
        <v>9745.59</v>
      </c>
      <c r="F38" s="49">
        <f t="shared" si="8"/>
        <v>4389411.5199999996</v>
      </c>
      <c r="G38" s="49">
        <f t="shared" si="8"/>
        <v>32206.07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10141.459999999999</v>
      </c>
      <c r="O38" s="57">
        <f t="shared" si="4"/>
        <v>6.9446765558479923E-2</v>
      </c>
      <c r="P38" s="143">
        <f>VLOOKUP(B38,'PNC Exon. &amp; no Exon.'!B:AJ,2,0)+VLOOKUP(B38,'PNC Exon. &amp; no Exon.'!B:AJ,3,0)</f>
        <v>4441504.6399999997</v>
      </c>
      <c r="Q38" s="144">
        <f t="shared" si="6"/>
        <v>0</v>
      </c>
    </row>
    <row r="39" spans="1:17" ht="15.95" customHeight="1" x14ac:dyDescent="0.2">
      <c r="A39" s="47">
        <f t="shared" si="1"/>
        <v>32</v>
      </c>
      <c r="B39" s="51" t="s">
        <v>130</v>
      </c>
      <c r="C39" s="67">
        <f t="shared" si="2"/>
        <v>750284.49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382593.97</v>
      </c>
      <c r="L39" s="49">
        <f t="shared" si="8"/>
        <v>0</v>
      </c>
      <c r="M39" s="49">
        <f t="shared" si="8"/>
        <v>367690.52</v>
      </c>
      <c r="N39" s="49">
        <f t="shared" si="8"/>
        <v>0</v>
      </c>
      <c r="O39" s="57">
        <f t="shared" si="4"/>
        <v>1.1731346762522729E-2</v>
      </c>
      <c r="P39" s="143">
        <f>VLOOKUP(B39,'PNC Exon. &amp; no Exon.'!B:AJ,2,0)+VLOOKUP(B39,'PNC Exon. &amp; no Exon.'!B:AJ,3,0)</f>
        <v>750284.49</v>
      </c>
      <c r="Q39" s="144">
        <f t="shared" si="6"/>
        <v>0</v>
      </c>
    </row>
    <row r="40" spans="1:17" ht="15.95" customHeight="1" x14ac:dyDescent="0.2">
      <c r="A40" s="47">
        <f t="shared" si="1"/>
        <v>33</v>
      </c>
      <c r="B40" s="51" t="s">
        <v>131</v>
      </c>
      <c r="C40" s="67">
        <f t="shared" si="2"/>
        <v>144281.45000000001</v>
      </c>
      <c r="D40" s="49">
        <f t="shared" si="8"/>
        <v>0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18288.12</v>
      </c>
      <c r="L40" s="49">
        <f t="shared" si="8"/>
        <v>0</v>
      </c>
      <c r="M40" s="49">
        <f t="shared" si="8"/>
        <v>125993.33</v>
      </c>
      <c r="N40" s="49">
        <f t="shared" si="8"/>
        <v>0</v>
      </c>
      <c r="O40" s="57">
        <f t="shared" si="4"/>
        <v>2.2559652290687566E-3</v>
      </c>
      <c r="P40" s="143">
        <f>VLOOKUP(B40,'PNC Exon. &amp; no Exon.'!B:AJ,2,0)+VLOOKUP(B40,'PNC Exon. &amp; no Exon.'!B:AJ,3,0)</f>
        <v>144281.45000000001</v>
      </c>
      <c r="Q40" s="144">
        <f t="shared" si="6"/>
        <v>0</v>
      </c>
    </row>
    <row r="41" spans="1:17" ht="15.95" customHeight="1" x14ac:dyDescent="0.2">
      <c r="A41" s="47">
        <f t="shared" si="1"/>
        <v>31</v>
      </c>
      <c r="B41" s="51" t="s">
        <v>132</v>
      </c>
      <c r="C41" s="67">
        <f t="shared" si="2"/>
        <v>1011352.03</v>
      </c>
      <c r="D41" s="49">
        <f t="shared" si="8"/>
        <v>24575.87</v>
      </c>
      <c r="E41" s="49">
        <f t="shared" si="8"/>
        <v>0</v>
      </c>
      <c r="F41" s="49">
        <f t="shared" si="8"/>
        <v>17785</v>
      </c>
      <c r="G41" s="49">
        <f t="shared" si="8"/>
        <v>610.34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665523.31000000006</v>
      </c>
      <c r="L41" s="49">
        <f t="shared" si="8"/>
        <v>0</v>
      </c>
      <c r="M41" s="49">
        <f t="shared" si="8"/>
        <v>0</v>
      </c>
      <c r="N41" s="49">
        <f t="shared" si="8"/>
        <v>302857.51</v>
      </c>
      <c r="O41" s="57">
        <f t="shared" si="4"/>
        <v>1.5813363492175204E-2</v>
      </c>
      <c r="P41" s="143">
        <f>VLOOKUP(B41,'PNC Exon. &amp; no Exon.'!B:AJ,2,0)+VLOOKUP(B41,'PNC Exon. &amp; no Exon.'!B:AJ,3,0)</f>
        <v>1011352.03</v>
      </c>
      <c r="Q41" s="144">
        <f t="shared" si="6"/>
        <v>0</v>
      </c>
    </row>
    <row r="42" spans="1:17" x14ac:dyDescent="0.2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2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2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2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2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2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3">
      <c r="A62" s="167" t="s">
        <v>42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</row>
    <row r="63" spans="1:15" ht="12.75" customHeight="1" x14ac:dyDescent="0.2">
      <c r="A63" s="168" t="s">
        <v>56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</row>
    <row r="64" spans="1:15" ht="12.75" customHeight="1" x14ac:dyDescent="0.2">
      <c r="A64" s="170" t="s">
        <v>134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</row>
    <row r="65" spans="1:17" ht="12.75" customHeight="1" x14ac:dyDescent="0.2">
      <c r="A65" s="168" t="s">
        <v>91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</row>
    <row r="66" spans="1:17" x14ac:dyDescent="0.2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2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2">
      <c r="A68" s="140">
        <v>0</v>
      </c>
      <c r="B68" s="66" t="s">
        <v>21</v>
      </c>
      <c r="C68" s="76">
        <f t="shared" ref="C68:N68" si="10">SUM(C69:C101)</f>
        <v>6395552916.3699999</v>
      </c>
      <c r="D68" s="76">
        <f t="shared" si="10"/>
        <v>22537593.889999997</v>
      </c>
      <c r="E68" s="76">
        <f t="shared" si="10"/>
        <v>1073381321.14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1300995054.46</v>
      </c>
      <c r="I68" s="76">
        <f t="shared" si="10"/>
        <v>52727622.209999993</v>
      </c>
      <c r="J68" s="76">
        <f t="shared" si="10"/>
        <v>56139079.840000011</v>
      </c>
      <c r="K68" s="76">
        <f t="shared" si="10"/>
        <v>1637644882.4299998</v>
      </c>
      <c r="L68" s="76">
        <f t="shared" si="10"/>
        <v>51151066.210000001</v>
      </c>
      <c r="M68" s="76">
        <f t="shared" si="10"/>
        <v>120584916.57999997</v>
      </c>
      <c r="N68" s="76">
        <f t="shared" si="10"/>
        <v>338817574.11000001</v>
      </c>
      <c r="O68" s="60">
        <f>SUM(O69:O101,0)</f>
        <v>100.00000000000003</v>
      </c>
    </row>
    <row r="69" spans="1:17" ht="15.95" customHeight="1" x14ac:dyDescent="0.2">
      <c r="A69" s="47">
        <f t="shared" ref="A69:A101" si="11">RANK(C69,$C$69:$C$101)</f>
        <v>1</v>
      </c>
      <c r="B69" s="87" t="s">
        <v>84</v>
      </c>
      <c r="C69" s="59">
        <f t="shared" ref="C69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" si="13">IFERROR(C69/$C$68*100,0)</f>
        <v>18.327265825912047</v>
      </c>
      <c r="Q69" s="137" t="s">
        <v>23</v>
      </c>
    </row>
    <row r="70" spans="1:17" ht="15.95" customHeight="1" x14ac:dyDescent="0.2">
      <c r="A70" s="47">
        <f t="shared" si="11"/>
        <v>2</v>
      </c>
      <c r="B70" s="51" t="s">
        <v>92</v>
      </c>
      <c r="C70" s="59">
        <f t="shared" ref="C70:C101" si="14">SUM(D70:N70)</f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ref="O70:O101" si="15">IFERROR(C70/$C$68*100,0)</f>
        <v>17.379756136720157</v>
      </c>
      <c r="Q70" s="137" t="s">
        <v>23</v>
      </c>
    </row>
    <row r="71" spans="1:17" ht="15.95" customHeight="1" x14ac:dyDescent="0.2">
      <c r="A71" s="47">
        <f t="shared" si="11"/>
        <v>3</v>
      </c>
      <c r="B71" s="51" t="s">
        <v>93</v>
      </c>
      <c r="C71" s="59">
        <f t="shared" si="14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5"/>
        <v>11.803694228183701</v>
      </c>
      <c r="Q71" s="137" t="s">
        <v>23</v>
      </c>
    </row>
    <row r="72" spans="1:17" ht="15.95" customHeight="1" x14ac:dyDescent="0.2">
      <c r="A72" s="47">
        <f t="shared" si="11"/>
        <v>4</v>
      </c>
      <c r="B72" s="51" t="s">
        <v>111</v>
      </c>
      <c r="C72" s="59">
        <f t="shared" si="14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5"/>
        <v>11.436493648388806</v>
      </c>
      <c r="Q72" s="137" t="s">
        <v>23</v>
      </c>
    </row>
    <row r="73" spans="1:17" ht="15.95" customHeight="1" x14ac:dyDescent="0.2">
      <c r="A73" s="47">
        <f t="shared" si="11"/>
        <v>5</v>
      </c>
      <c r="B73" s="51" t="s">
        <v>112</v>
      </c>
      <c r="C73" s="59">
        <f t="shared" si="14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5"/>
        <v>8.6564298356900835</v>
      </c>
      <c r="Q73" s="137" t="s">
        <v>23</v>
      </c>
    </row>
    <row r="74" spans="1:17" ht="15.95" customHeight="1" x14ac:dyDescent="0.2">
      <c r="A74" s="47">
        <f t="shared" si="11"/>
        <v>6</v>
      </c>
      <c r="B74" s="51" t="s">
        <v>113</v>
      </c>
      <c r="C74" s="59">
        <f t="shared" si="14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5"/>
        <v>8.1785089595799931</v>
      </c>
      <c r="Q74" s="137" t="s">
        <v>23</v>
      </c>
    </row>
    <row r="75" spans="1:17" ht="15.95" customHeight="1" x14ac:dyDescent="0.2">
      <c r="A75" s="47">
        <f t="shared" si="11"/>
        <v>7</v>
      </c>
      <c r="B75" s="51" t="s">
        <v>114</v>
      </c>
      <c r="C75" s="59">
        <f t="shared" si="14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3.7005906962979438</v>
      </c>
      <c r="Q75" s="137" t="s">
        <v>23</v>
      </c>
    </row>
    <row r="76" spans="1:17" ht="15.95" customHeight="1" x14ac:dyDescent="0.2">
      <c r="A76" s="47">
        <f t="shared" si="11"/>
        <v>8</v>
      </c>
      <c r="B76" s="51" t="s">
        <v>94</v>
      </c>
      <c r="C76" s="59">
        <f t="shared" si="14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5"/>
        <v>3.6141211621964437</v>
      </c>
      <c r="Q76" s="137" t="s">
        <v>23</v>
      </c>
    </row>
    <row r="77" spans="1:17" ht="15.95" customHeight="1" x14ac:dyDescent="0.2">
      <c r="A77" s="47">
        <f t="shared" si="11"/>
        <v>9</v>
      </c>
      <c r="B77" s="51" t="s">
        <v>77</v>
      </c>
      <c r="C77" s="59">
        <f t="shared" si="14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5"/>
        <v>2.2656667000457511</v>
      </c>
      <c r="Q77" s="137" t="s">
        <v>23</v>
      </c>
    </row>
    <row r="78" spans="1:17" ht="15.95" customHeight="1" x14ac:dyDescent="0.2">
      <c r="A78" s="47">
        <f t="shared" si="11"/>
        <v>10</v>
      </c>
      <c r="B78" s="51" t="s">
        <v>115</v>
      </c>
      <c r="C78" s="59">
        <f t="shared" si="14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5"/>
        <v>1.943721915611279</v>
      </c>
      <c r="Q78" s="137" t="s">
        <v>23</v>
      </c>
    </row>
    <row r="79" spans="1:17" ht="15.95" customHeight="1" x14ac:dyDescent="0.2">
      <c r="A79" s="47">
        <f t="shared" si="11"/>
        <v>11</v>
      </c>
      <c r="B79" s="51" t="s">
        <v>85</v>
      </c>
      <c r="C79" s="59">
        <f t="shared" si="14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5"/>
        <v>1.7138993396401219</v>
      </c>
      <c r="Q79" s="137" t="s">
        <v>23</v>
      </c>
    </row>
    <row r="80" spans="1:17" ht="15.95" customHeight="1" x14ac:dyDescent="0.2">
      <c r="A80" s="47">
        <f t="shared" si="11"/>
        <v>12</v>
      </c>
      <c r="B80" s="51" t="s">
        <v>116</v>
      </c>
      <c r="C80" s="59">
        <f t="shared" si="14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5"/>
        <v>1.5528464248305889</v>
      </c>
      <c r="Q80" s="137" t="s">
        <v>23</v>
      </c>
    </row>
    <row r="81" spans="1:17" ht="15.95" customHeight="1" x14ac:dyDescent="0.2">
      <c r="A81" s="47">
        <f t="shared" si="11"/>
        <v>20</v>
      </c>
      <c r="B81" s="51" t="s">
        <v>78</v>
      </c>
      <c r="C81" s="59">
        <f t="shared" si="14"/>
        <v>39037453.649999999</v>
      </c>
      <c r="D81" s="48">
        <f>VLOOKUP($Q81&amp;$B81,'PNC Exon. &amp; no Exon.'!$A:$AL,'P.N.C. x Comp. x Ramos'!D$66,0)</f>
        <v>2362.06</v>
      </c>
      <c r="E81" s="48">
        <f>VLOOKUP($Q81&amp;$B81,'PNC Exon. &amp; no Exon.'!$A:$AL,'P.N.C. x Comp. x Ramos'!E$66,0)</f>
        <v>1865892.42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4755015.53</v>
      </c>
      <c r="I81" s="48">
        <f>VLOOKUP($Q81&amp;$B81,'PNC Exon. &amp; no Exon.'!$A:$AL,'P.N.C. x Comp. x Ramos'!I$66,0)</f>
        <v>95449.35</v>
      </c>
      <c r="J81" s="48">
        <f>VLOOKUP($Q81&amp;$B81,'PNC Exon. &amp; no Exon.'!$A:$AL,'P.N.C. x Comp. x Ramos'!J$66,0)</f>
        <v>45217.46</v>
      </c>
      <c r="K81" s="48">
        <f>VLOOKUP($Q81&amp;$B81,'PNC Exon. &amp; no Exon.'!$A:$AL,'P.N.C. x Comp. x Ramos'!K$66,0)</f>
        <v>25795995.800000001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2019019.16</v>
      </c>
      <c r="N81" s="48">
        <f>VLOOKUP($Q81&amp;$B81,'PNC Exon. &amp; no Exon.'!$A:$AL,'P.N.C. x Comp. x Ramos'!N$66,0)</f>
        <v>4458501.87</v>
      </c>
      <c r="O81" s="57">
        <f t="shared" si="15"/>
        <v>0.61038434300309019</v>
      </c>
      <c r="Q81" s="137" t="s">
        <v>23</v>
      </c>
    </row>
    <row r="82" spans="1:17" ht="15.95" customHeight="1" x14ac:dyDescent="0.2">
      <c r="A82" s="47">
        <f t="shared" si="11"/>
        <v>13</v>
      </c>
      <c r="B82" s="51" t="s">
        <v>117</v>
      </c>
      <c r="C82" s="59">
        <f t="shared" si="14"/>
        <v>68492065.25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13771.55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178652.88</v>
      </c>
      <c r="I82" s="48">
        <f>VLOOKUP($Q82&amp;$B82,'PNC Exon. &amp; no Exon.'!$A:$AL,'P.N.C. x Comp. x Ramos'!I$66,0)</f>
        <v>13645.69</v>
      </c>
      <c r="J82" s="48">
        <f>VLOOKUP($Q82&amp;$B82,'PNC Exon. &amp; no Exon.'!$A:$AL,'P.N.C. x Comp. x Ramos'!J$66,0)</f>
        <v>326371.09000000003</v>
      </c>
      <c r="K82" s="48">
        <f>VLOOKUP($Q82&amp;$B82,'PNC Exon. &amp; no Exon.'!$A:$AL,'P.N.C. x Comp. x Ramos'!K$66,0)</f>
        <v>65052567.719999999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2661221.9700000002</v>
      </c>
      <c r="N82" s="48">
        <f>VLOOKUP($Q82&amp;$B82,'PNC Exon. &amp; no Exon.'!$A:$AL,'P.N.C. x Comp. x Ramos'!N$66,0)</f>
        <v>245834.35</v>
      </c>
      <c r="O82" s="57">
        <f t="shared" si="15"/>
        <v>1.0709326643938528</v>
      </c>
      <c r="Q82" s="137" t="s">
        <v>23</v>
      </c>
    </row>
    <row r="83" spans="1:17" ht="15.95" customHeight="1" x14ac:dyDescent="0.2">
      <c r="A83" s="47">
        <f t="shared" si="11"/>
        <v>14</v>
      </c>
      <c r="B83" s="51" t="s">
        <v>119</v>
      </c>
      <c r="C83" s="59">
        <f t="shared" si="14"/>
        <v>61725546.750000007</v>
      </c>
      <c r="D83" s="48">
        <f>VLOOKUP($Q83&amp;$B83,'PNC Exon. &amp; no Exon.'!$A:$AL,'P.N.C. x Comp. x Ramos'!D$66,0)</f>
        <v>158890.75</v>
      </c>
      <c r="E83" s="48">
        <f>VLOOKUP($Q83&amp;$B83,'PNC Exon. &amp; no Exon.'!$A:$AL,'P.N.C. x Comp. x Ramos'!E$66,0)</f>
        <v>3104370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1931354.13</v>
      </c>
      <c r="H83" s="48">
        <f>VLOOKUP($Q83&amp;$B83,'PNC Exon. &amp; no Exon.'!$A:$AL,'P.N.C. x Comp. x Ramos'!H$66,0)</f>
        <v>22585123.530000001</v>
      </c>
      <c r="I83" s="48">
        <f>VLOOKUP($Q83&amp;$B83,'PNC Exon. &amp; no Exon.'!$A:$AL,'P.N.C. x Comp. x Ramos'!I$66,0)</f>
        <v>129927.51</v>
      </c>
      <c r="J83" s="48">
        <f>VLOOKUP($Q83&amp;$B83,'PNC Exon. &amp; no Exon.'!$A:$AL,'P.N.C. x Comp. x Ramos'!J$66,0)</f>
        <v>651594.43999999994</v>
      </c>
      <c r="K83" s="48">
        <f>VLOOKUP($Q83&amp;$B83,'PNC Exon. &amp; no Exon.'!$A:$AL,'P.N.C. x Comp. x Ramos'!K$66,0)</f>
        <v>29529960.690000001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630507.31999999995</v>
      </c>
      <c r="N83" s="48">
        <f>VLOOKUP($Q83&amp;$B83,'PNC Exon. &amp; no Exon.'!$A:$AL,'P.N.C. x Comp. x Ramos'!N$66,0)</f>
        <v>3003818.38</v>
      </c>
      <c r="O83" s="57">
        <f t="shared" si="15"/>
        <v>0.96513229672461709</v>
      </c>
      <c r="Q83" s="137" t="s">
        <v>23</v>
      </c>
    </row>
    <row r="84" spans="1:17" ht="15.95" customHeight="1" x14ac:dyDescent="0.2">
      <c r="A84" s="47">
        <f t="shared" si="11"/>
        <v>15</v>
      </c>
      <c r="B84" s="50" t="s">
        <v>120</v>
      </c>
      <c r="C84" s="59">
        <f t="shared" si="14"/>
        <v>58711453.159999996</v>
      </c>
      <c r="D84" s="48">
        <f>VLOOKUP($Q84&amp;$B84,'PNC Exon. &amp; no Exon.'!$A:$AL,'P.N.C. x Comp. x Ramos'!D$66,0)</f>
        <v>3122.91</v>
      </c>
      <c r="E84" s="48">
        <f>VLOOKUP($Q84&amp;$B84,'PNC Exon. &amp; no Exon.'!$A:$AL,'P.N.C. x Comp. x Ramos'!E$66,0)</f>
        <v>213735.02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1178598.8999999999</v>
      </c>
      <c r="I84" s="48">
        <f>VLOOKUP($Q84&amp;$B84,'PNC Exon. &amp; no Exon.'!$A:$AL,'P.N.C. x Comp. x Ramos'!I$66,0)</f>
        <v>17181.22</v>
      </c>
      <c r="J84" s="48">
        <f>VLOOKUP($Q84&amp;$B84,'PNC Exon. &amp; no Exon.'!$A:$AL,'P.N.C. x Comp. x Ramos'!J$66,0)</f>
        <v>18560.34</v>
      </c>
      <c r="K84" s="48">
        <f>VLOOKUP($Q84&amp;$B84,'PNC Exon. &amp; no Exon.'!$A:$AL,'P.N.C. x Comp. x Ramos'!K$66,0)</f>
        <v>56926117.119999997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23524.98</v>
      </c>
      <c r="N84" s="48">
        <f>VLOOKUP($Q84&amp;$B84,'PNC Exon. &amp; no Exon.'!$A:$AL,'P.N.C. x Comp. x Ramos'!N$66,0)</f>
        <v>330612.67</v>
      </c>
      <c r="O84" s="57">
        <f t="shared" si="15"/>
        <v>0.91800433719690899</v>
      </c>
      <c r="Q84" s="137" t="s">
        <v>23</v>
      </c>
    </row>
    <row r="85" spans="1:17" ht="15.95" customHeight="1" x14ac:dyDescent="0.2">
      <c r="A85" s="47">
        <f t="shared" si="11"/>
        <v>18</v>
      </c>
      <c r="B85" s="51" t="s">
        <v>121</v>
      </c>
      <c r="C85" s="59">
        <f t="shared" si="14"/>
        <v>41976643.849999994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14989368.32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5624605.8399999999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11767.22</v>
      </c>
      <c r="K85" s="48">
        <f>VLOOKUP($Q85&amp;$B85,'PNC Exon. &amp; no Exon.'!$A:$AL,'P.N.C. x Comp. x Ramos'!K$66,0)</f>
        <v>19461285.969999999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1369737.47</v>
      </c>
      <c r="N85" s="48">
        <f>VLOOKUP($Q85&amp;$B85,'PNC Exon. &amp; no Exon.'!$A:$AL,'P.N.C. x Comp. x Ramos'!N$66,0)</f>
        <v>519879.03</v>
      </c>
      <c r="O85" s="57">
        <f t="shared" si="15"/>
        <v>0.65634112326014771</v>
      </c>
      <c r="Q85" s="137" t="s">
        <v>23</v>
      </c>
    </row>
    <row r="86" spans="1:17" ht="15.95" customHeight="1" x14ac:dyDescent="0.2">
      <c r="A86" s="47">
        <f t="shared" si="11"/>
        <v>17</v>
      </c>
      <c r="B86" s="51" t="s">
        <v>80</v>
      </c>
      <c r="C86" s="59">
        <f t="shared" si="14"/>
        <v>48014595.689999998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3189.66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48011406.030000001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0.75074972121803996</v>
      </c>
      <c r="Q86" s="137" t="s">
        <v>23</v>
      </c>
    </row>
    <row r="87" spans="1:17" ht="15.95" customHeight="1" x14ac:dyDescent="0.2">
      <c r="A87" s="47">
        <f t="shared" si="11"/>
        <v>16</v>
      </c>
      <c r="B87" s="51" t="s">
        <v>118</v>
      </c>
      <c r="C87" s="59">
        <f t="shared" si="14"/>
        <v>53930280.539999999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2607981.7999999998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51151066.210000001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171232.53</v>
      </c>
      <c r="O87" s="57">
        <f t="shared" si="15"/>
        <v>0.84324656906458439</v>
      </c>
      <c r="Q87" s="137" t="s">
        <v>23</v>
      </c>
    </row>
    <row r="88" spans="1:17" ht="15.95" customHeight="1" x14ac:dyDescent="0.2">
      <c r="A88" s="47">
        <f t="shared" si="11"/>
        <v>21</v>
      </c>
      <c r="B88" s="51" t="s">
        <v>123</v>
      </c>
      <c r="C88" s="59">
        <f t="shared" si="14"/>
        <v>36519666.299999997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34184146.939999998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2335519.36</v>
      </c>
      <c r="N88" s="48">
        <f>VLOOKUP($Q88&amp;$B88,'PNC Exon. &amp; no Exon.'!$A:$AL,'P.N.C. x Comp. x Ramos'!N$66,0)</f>
        <v>0</v>
      </c>
      <c r="O88" s="57">
        <f t="shared" si="15"/>
        <v>0.57101656068742057</v>
      </c>
      <c r="Q88" s="137" t="s">
        <v>23</v>
      </c>
    </row>
    <row r="89" spans="1:17" ht="15.95" customHeight="1" x14ac:dyDescent="0.2">
      <c r="A89" s="47">
        <f t="shared" si="11"/>
        <v>24</v>
      </c>
      <c r="B89" s="51" t="s">
        <v>87</v>
      </c>
      <c r="C89" s="59">
        <f t="shared" si="14"/>
        <v>27147652.629999999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523668.22</v>
      </c>
      <c r="F89" s="48">
        <f>VLOOKUP($Q89&amp;$B89,'PNC Exon. &amp; no Exon.'!$A:$AL,'P.N.C. x Comp. x Ramos'!F$66,0)</f>
        <v>26623984.41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0.42447702309698843</v>
      </c>
      <c r="Q89" s="137" t="s">
        <v>23</v>
      </c>
    </row>
    <row r="90" spans="1:17" ht="15.95" customHeight="1" x14ac:dyDescent="0.2">
      <c r="A90" s="47">
        <f t="shared" si="11"/>
        <v>19</v>
      </c>
      <c r="B90" s="51" t="s">
        <v>122</v>
      </c>
      <c r="C90" s="59">
        <f t="shared" si="14"/>
        <v>41431906.530000001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15159155.51</v>
      </c>
      <c r="F90" s="48">
        <f>VLOOKUP($Q90&amp;$B90,'PNC Exon. &amp; no Exon.'!$A:$AL,'P.N.C. x Comp. x Ramos'!F$66,0)</f>
        <v>4258683.55</v>
      </c>
      <c r="G90" s="48">
        <f>VLOOKUP($Q90&amp;$B90,'PNC Exon. &amp; no Exon.'!$A:$AL,'P.N.C. x Comp. x Ramos'!G$66,0)</f>
        <v>16230.27</v>
      </c>
      <c r="H90" s="48">
        <f>VLOOKUP($Q90&amp;$B90,'PNC Exon. &amp; no Exon.'!$A:$AL,'P.N.C. x Comp. x Ramos'!H$66,0)</f>
        <v>1318139.8500000001</v>
      </c>
      <c r="I90" s="48">
        <f>VLOOKUP($Q90&amp;$B90,'PNC Exon. &amp; no Exon.'!$A:$AL,'P.N.C. x Comp. x Ramos'!I$66,0)</f>
        <v>464.76</v>
      </c>
      <c r="J90" s="48">
        <f>VLOOKUP($Q90&amp;$B90,'PNC Exon. &amp; no Exon.'!$A:$AL,'P.N.C. x Comp. x Ramos'!J$66,0)</f>
        <v>141978.07</v>
      </c>
      <c r="K90" s="48">
        <f>VLOOKUP($Q90&amp;$B90,'PNC Exon. &amp; no Exon.'!$A:$AL,'P.N.C. x Comp. x Ramos'!K$66,0)</f>
        <v>17992861.32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1345867.42</v>
      </c>
      <c r="N90" s="48">
        <f>VLOOKUP($Q90&amp;$B90,'PNC Exon. &amp; no Exon.'!$A:$AL,'P.N.C. x Comp. x Ramos'!N$66,0)</f>
        <v>1198525.7799999998</v>
      </c>
      <c r="O90" s="57">
        <f t="shared" si="15"/>
        <v>0.64782368423457592</v>
      </c>
      <c r="Q90" s="137" t="s">
        <v>23</v>
      </c>
    </row>
    <row r="91" spans="1:17" ht="15.95" customHeight="1" x14ac:dyDescent="0.2">
      <c r="A91" s="47">
        <f t="shared" si="11"/>
        <v>25</v>
      </c>
      <c r="B91" s="51" t="s">
        <v>125</v>
      </c>
      <c r="C91" s="59">
        <f t="shared" si="14"/>
        <v>18970056.75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476748.69</v>
      </c>
      <c r="F91" s="48">
        <f>VLOOKUP($Q91&amp;$B91,'PNC Exon. &amp; no Exon.'!$A:$AL,'P.N.C. x Comp. x Ramos'!F$66,0)</f>
        <v>447910</v>
      </c>
      <c r="G91" s="48">
        <f>VLOOKUP($Q91&amp;$B91,'PNC Exon. &amp; no Exon.'!$A:$AL,'P.N.C. x Comp. x Ramos'!G$66,0)</f>
        <v>0</v>
      </c>
      <c r="H91" s="48">
        <f>VLOOKUP($Q91&amp;$B91,'PNC Exon. &amp; no Exon.'!$A:$AL,'P.N.C. x Comp. x Ramos'!H$66,0)</f>
        <v>118609.21</v>
      </c>
      <c r="I91" s="48">
        <f>VLOOKUP($Q91&amp;$B91,'PNC Exon. &amp; no Exon.'!$A:$AL,'P.N.C. x Comp. x Ramos'!I$66,0)</f>
        <v>31995.18</v>
      </c>
      <c r="J91" s="48">
        <f>VLOOKUP($Q91&amp;$B91,'PNC Exon. &amp; no Exon.'!$A:$AL,'P.N.C. x Comp. x Ramos'!J$66,0)</f>
        <v>154419.79</v>
      </c>
      <c r="K91" s="48">
        <f>VLOOKUP($Q91&amp;$B91,'PNC Exon. &amp; no Exon.'!$A:$AL,'P.N.C. x Comp. x Ramos'!K$66,0)</f>
        <v>7625775.4699999997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9597153.6899999995</v>
      </c>
      <c r="N91" s="48">
        <f>VLOOKUP($Q91&amp;$B91,'PNC Exon. &amp; no Exon.'!$A:$AL,'P.N.C. x Comp. x Ramos'!N$66,0)</f>
        <v>517444.72</v>
      </c>
      <c r="O91" s="57">
        <f t="shared" si="15"/>
        <v>0.29661324045094545</v>
      </c>
      <c r="Q91" s="137" t="s">
        <v>23</v>
      </c>
    </row>
    <row r="92" spans="1:17" ht="15.95" customHeight="1" x14ac:dyDescent="0.2">
      <c r="A92" s="47">
        <f t="shared" si="11"/>
        <v>22</v>
      </c>
      <c r="B92" s="50" t="s">
        <v>124</v>
      </c>
      <c r="C92" s="59">
        <f t="shared" si="14"/>
        <v>32914827.539999999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32914827.539999999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0.51465178961699309</v>
      </c>
      <c r="Q92" s="137" t="s">
        <v>23</v>
      </c>
    </row>
    <row r="93" spans="1:17" ht="15.95" customHeight="1" x14ac:dyDescent="0.2">
      <c r="A93" s="47">
        <f t="shared" si="11"/>
        <v>26</v>
      </c>
      <c r="B93" s="51" t="s">
        <v>127</v>
      </c>
      <c r="C93" s="59">
        <f t="shared" si="14"/>
        <v>16403094.300000001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10780878.310000001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2378925.33</v>
      </c>
      <c r="I93" s="48">
        <f>VLOOKUP($Q93&amp;$B93,'PNC Exon. &amp; no Exon.'!$A:$AL,'P.N.C. x Comp. x Ramos'!I$66,0)</f>
        <v>0</v>
      </c>
      <c r="J93" s="48">
        <f>VLOOKUP($Q93&amp;$B93,'PNC Exon. &amp; no Exon.'!$A:$AL,'P.N.C. x Comp. x Ramos'!J$66,0)</f>
        <v>0</v>
      </c>
      <c r="K93" s="48">
        <f>VLOOKUP($Q93&amp;$B93,'PNC Exon. &amp; no Exon.'!$A:$AL,'P.N.C. x Comp. x Ramos'!K$66,0)</f>
        <v>4653.16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2342.71</v>
      </c>
      <c r="N93" s="48">
        <f>VLOOKUP($Q93&amp;$B93,'PNC Exon. &amp; no Exon.'!$A:$AL,'P.N.C. x Comp. x Ramos'!N$66,0)</f>
        <v>3236294.7899999996</v>
      </c>
      <c r="O93" s="57">
        <f t="shared" si="15"/>
        <v>0.25647656292569776</v>
      </c>
      <c r="Q93" s="137" t="s">
        <v>23</v>
      </c>
    </row>
    <row r="94" spans="1:17" ht="15.95" customHeight="1" x14ac:dyDescent="0.2">
      <c r="A94" s="47">
        <f t="shared" si="11"/>
        <v>23</v>
      </c>
      <c r="B94" s="51" t="s">
        <v>126</v>
      </c>
      <c r="C94" s="59">
        <f t="shared" si="14"/>
        <v>29836884.039999999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0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8579.81</v>
      </c>
      <c r="H94" s="48">
        <f>VLOOKUP($Q94&amp;$B94,'PNC Exon. &amp; no Exon.'!$A:$AL,'P.N.C. x Comp. x Ramos'!H$66,0)</f>
        <v>273020.34000000003</v>
      </c>
      <c r="I94" s="48">
        <f>VLOOKUP($Q94&amp;$B94,'PNC Exon. &amp; no Exon.'!$A:$AL,'P.N.C. x Comp. x Ramos'!I$66,0)</f>
        <v>130345.24</v>
      </c>
      <c r="J94" s="48">
        <f>VLOOKUP($Q94&amp;$B94,'PNC Exon. &amp; no Exon.'!$A:$AL,'P.N.C. x Comp. x Ramos'!J$66,0)</f>
        <v>25328.17</v>
      </c>
      <c r="K94" s="48">
        <f>VLOOKUP($Q94&amp;$B94,'PNC Exon. &amp; no Exon.'!$A:$AL,'P.N.C. x Comp. x Ramos'!K$66,0)</f>
        <v>16372524.1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12387107.85</v>
      </c>
      <c r="N94" s="48">
        <f>VLOOKUP($Q94&amp;$B94,'PNC Exon. &amp; no Exon.'!$A:$AL,'P.N.C. x Comp. x Ramos'!N$66,0)</f>
        <v>639978.53</v>
      </c>
      <c r="O94" s="57">
        <f t="shared" si="15"/>
        <v>0.46652548153623713</v>
      </c>
      <c r="Q94" s="137" t="s">
        <v>23</v>
      </c>
    </row>
    <row r="95" spans="1:17" ht="15.95" customHeight="1" x14ac:dyDescent="0.2">
      <c r="A95" s="47">
        <f t="shared" si="11"/>
        <v>27</v>
      </c>
      <c r="B95" s="51" t="s">
        <v>110</v>
      </c>
      <c r="C95" s="59">
        <f t="shared" si="14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5"/>
        <v>0.13208762964617579</v>
      </c>
      <c r="Q95" s="137" t="s">
        <v>23</v>
      </c>
    </row>
    <row r="96" spans="1:17" ht="15.95" customHeight="1" x14ac:dyDescent="0.2">
      <c r="A96" s="47">
        <f t="shared" si="11"/>
        <v>29</v>
      </c>
      <c r="B96" s="51" t="s">
        <v>128</v>
      </c>
      <c r="C96" s="59">
        <f t="shared" si="14"/>
        <v>6216867.3999999994</v>
      </c>
      <c r="D96" s="48">
        <f>VLOOKUP($Q96&amp;$B96,'PNC Exon. &amp; no Exon.'!$A:$AL,'P.N.C. x Comp. x Ramos'!D$66,0)</f>
        <v>17697.419999999998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16448.259999999998</v>
      </c>
      <c r="H96" s="48">
        <f>VLOOKUP($Q96&amp;$B96,'PNC Exon. &amp; no Exon.'!$A:$AL,'P.N.C. x Comp. x Ramos'!H$66,0)</f>
        <v>1057478.95</v>
      </c>
      <c r="I96" s="48">
        <f>VLOOKUP($Q96&amp;$B96,'PNC Exon. &amp; no Exon.'!$A:$AL,'P.N.C. x Comp. x Ramos'!I$66,0)</f>
        <v>378232.76</v>
      </c>
      <c r="J96" s="48">
        <f>VLOOKUP($Q96&amp;$B96,'PNC Exon. &amp; no Exon.'!$A:$AL,'P.N.C. x Comp. x Ramos'!J$66,0)</f>
        <v>152238.79999999999</v>
      </c>
      <c r="K96" s="48">
        <f>VLOOKUP($Q96&amp;$B96,'PNC Exon. &amp; no Exon.'!$A:$AL,'P.N.C. x Comp. x Ramos'!K$66,0)</f>
        <v>3682962.47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111669.02</v>
      </c>
      <c r="N96" s="48">
        <f>VLOOKUP($Q96&amp;$B96,'PNC Exon. &amp; no Exon.'!$A:$AL,'P.N.C. x Comp. x Ramos'!N$66,0)</f>
        <v>800139.72</v>
      </c>
      <c r="O96" s="57">
        <f t="shared" si="15"/>
        <v>9.7206097444481485E-2</v>
      </c>
      <c r="Q96" s="137" t="s">
        <v>23</v>
      </c>
    </row>
    <row r="97" spans="1:17" ht="15.95" customHeight="1" x14ac:dyDescent="0.2">
      <c r="A97" s="47">
        <f t="shared" si="11"/>
        <v>28</v>
      </c>
      <c r="B97" s="51" t="s">
        <v>79</v>
      </c>
      <c r="C97" s="59">
        <f t="shared" si="14"/>
        <v>6784950.0800000001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6784950.0800000001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0.10608856136008667</v>
      </c>
      <c r="Q97" s="137" t="s">
        <v>23</v>
      </c>
    </row>
    <row r="98" spans="1:17" ht="15.95" customHeight="1" x14ac:dyDescent="0.2">
      <c r="A98" s="47">
        <f t="shared" si="11"/>
        <v>32</v>
      </c>
      <c r="B98" s="51" t="s">
        <v>130</v>
      </c>
      <c r="C98" s="59">
        <f t="shared" si="14"/>
        <v>750284.49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382593.97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367690.52</v>
      </c>
      <c r="N98" s="48">
        <f>VLOOKUP($Q98&amp;$B98,'PNC Exon. &amp; no Exon.'!$A:$AL,'P.N.C. x Comp. x Ramos'!N$66,0)</f>
        <v>0</v>
      </c>
      <c r="O98" s="57">
        <f t="shared" si="15"/>
        <v>1.1731346762522729E-2</v>
      </c>
      <c r="Q98" s="137" t="s">
        <v>23</v>
      </c>
    </row>
    <row r="99" spans="1:17" ht="15.95" customHeight="1" x14ac:dyDescent="0.2">
      <c r="A99" s="47">
        <f t="shared" si="11"/>
        <v>30</v>
      </c>
      <c r="B99" s="51" t="s">
        <v>129</v>
      </c>
      <c r="C99" s="59">
        <f t="shared" si="14"/>
        <v>4441504.6399999997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9745.59</v>
      </c>
      <c r="F99" s="48">
        <f>VLOOKUP($Q99&amp;$B99,'PNC Exon. &amp; no Exon.'!$A:$AL,'P.N.C. x Comp. x Ramos'!F$66,0)</f>
        <v>4389411.5199999996</v>
      </c>
      <c r="G99" s="48">
        <f>VLOOKUP($Q99&amp;$B99,'PNC Exon. &amp; no Exon.'!$A:$AL,'P.N.C. x Comp. x Ramos'!G$66,0)</f>
        <v>32206.07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10141.459999999999</v>
      </c>
      <c r="O99" s="57">
        <f t="shared" si="15"/>
        <v>6.9446765558479923E-2</v>
      </c>
      <c r="Q99" s="137" t="s">
        <v>23</v>
      </c>
    </row>
    <row r="100" spans="1:17" ht="15.95" customHeight="1" x14ac:dyDescent="0.2">
      <c r="A100" s="47">
        <f t="shared" si="11"/>
        <v>33</v>
      </c>
      <c r="B100" s="51" t="s">
        <v>131</v>
      </c>
      <c r="C100" s="59">
        <f t="shared" si="14"/>
        <v>144281.45000000001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18288.12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125993.33</v>
      </c>
      <c r="N100" s="48">
        <f>VLOOKUP($Q100&amp;$B100,'PNC Exon. &amp; no Exon.'!$A:$AL,'P.N.C. x Comp. x Ramos'!N$66,0)</f>
        <v>0</v>
      </c>
      <c r="O100" s="57">
        <f t="shared" si="15"/>
        <v>2.2559652290687566E-3</v>
      </c>
      <c r="Q100" s="137" t="s">
        <v>23</v>
      </c>
    </row>
    <row r="101" spans="1:17" ht="15.95" customHeight="1" x14ac:dyDescent="0.2">
      <c r="A101" s="47">
        <f t="shared" si="11"/>
        <v>31</v>
      </c>
      <c r="B101" s="51" t="s">
        <v>132</v>
      </c>
      <c r="C101" s="59">
        <f t="shared" si="14"/>
        <v>1011352.03</v>
      </c>
      <c r="D101" s="48">
        <f>VLOOKUP($Q101&amp;$B101,'PNC Exon. &amp; no Exon.'!$A:$AL,'P.N.C. x Comp. x Ramos'!D$66,0)</f>
        <v>24575.87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17785</v>
      </c>
      <c r="G101" s="48">
        <f>VLOOKUP($Q101&amp;$B101,'PNC Exon. &amp; no Exon.'!$A:$AL,'P.N.C. x Comp. x Ramos'!G$66,0)</f>
        <v>610.34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665523.31000000006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302857.51</v>
      </c>
      <c r="O101" s="57">
        <f t="shared" si="15"/>
        <v>1.5813363492175204E-2</v>
      </c>
      <c r="Q101" s="137" t="s">
        <v>23</v>
      </c>
    </row>
    <row r="102" spans="1:17" x14ac:dyDescent="0.2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2"/>
    <row r="122" spans="1:17" ht="20.25" x14ac:dyDescent="0.3">
      <c r="A122" s="167" t="s">
        <v>42</v>
      </c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</row>
    <row r="123" spans="1:17" ht="15.75" customHeight="1" x14ac:dyDescent="0.2">
      <c r="A123" s="168" t="s">
        <v>56</v>
      </c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</row>
    <row r="124" spans="1:17" ht="14.25" customHeight="1" x14ac:dyDescent="0.2">
      <c r="A124" s="169" t="s">
        <v>135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spans="1:17" x14ac:dyDescent="0.2">
      <c r="A125" s="168" t="s">
        <v>91</v>
      </c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2">
      <c r="A128" s="66"/>
      <c r="B128" s="66" t="s">
        <v>21</v>
      </c>
      <c r="C128" s="76">
        <f t="shared" ref="C128:N128" si="16">SUM(C129:C161)</f>
        <v>0</v>
      </c>
      <c r="D128" s="76">
        <f t="shared" si="16"/>
        <v>0</v>
      </c>
      <c r="E128" s="76">
        <f t="shared" si="16"/>
        <v>0</v>
      </c>
      <c r="F128" s="76">
        <f t="shared" si="16"/>
        <v>0</v>
      </c>
      <c r="G128" s="76">
        <f t="shared" si="16"/>
        <v>0</v>
      </c>
      <c r="H128" s="76">
        <f t="shared" si="16"/>
        <v>0</v>
      </c>
      <c r="I128" s="76">
        <f t="shared" si="16"/>
        <v>0</v>
      </c>
      <c r="J128" s="76">
        <f t="shared" si="16"/>
        <v>0</v>
      </c>
      <c r="K128" s="76">
        <f t="shared" si="16"/>
        <v>0</v>
      </c>
      <c r="L128" s="76">
        <f t="shared" si="16"/>
        <v>0</v>
      </c>
      <c r="M128" s="76">
        <f t="shared" si="16"/>
        <v>0</v>
      </c>
      <c r="N128" s="76">
        <f t="shared" si="16"/>
        <v>0</v>
      </c>
      <c r="O128" s="60">
        <f>SUM(O129:O161,0)</f>
        <v>0</v>
      </c>
      <c r="Q128" s="137" t="s">
        <v>1</v>
      </c>
    </row>
    <row r="129" spans="1:17" ht="15.95" customHeight="1" x14ac:dyDescent="0.2">
      <c r="A129" s="47">
        <f t="shared" ref="A129:A161" si="17">RANK(C129,$C$129:$C$161,0)</f>
        <v>1</v>
      </c>
      <c r="B129" s="87" t="s">
        <v>84</v>
      </c>
      <c r="C129" s="59">
        <f t="shared" ref="C129:C161" si="18">SUM(D129:N129)</f>
        <v>0</v>
      </c>
      <c r="D129" s="48">
        <f>VLOOKUP($Q129&amp;$B129,'PNC Exon. &amp; no Exon.'!$A:$AL,'P.N.C. x Comp. x Ramos'!D$66,0)</f>
        <v>0</v>
      </c>
      <c r="E129" s="48">
        <f>VLOOKUP($Q129&amp;$B129,'PNC Exon. &amp; no Exon.'!$A:$AL,'P.N.C. x Comp. x Ramos'!E$66,0)</f>
        <v>0</v>
      </c>
      <c r="F129" s="48">
        <f>VLOOKUP($Q129&amp;$B129,'PNC Exon. &amp; no Exon.'!$A:$AL,'P.N.C. x Comp. x Ramos'!F$66,0)</f>
        <v>0</v>
      </c>
      <c r="G129" s="48">
        <f>VLOOKUP($Q129&amp;$B129,'PNC Exon. &amp; no Exon.'!$A:$AL,'P.N.C. x Comp. x Ramos'!G$66,0)</f>
        <v>0</v>
      </c>
      <c r="H129" s="48">
        <f>VLOOKUP($Q129&amp;$B129,'PNC Exon. &amp; no Exon.'!$A:$AL,'P.N.C. x Comp. x Ramos'!H$66,0)</f>
        <v>0</v>
      </c>
      <c r="I129" s="48">
        <f>VLOOKUP($Q129&amp;$B129,'PNC Exon. &amp; no Exon.'!$A:$AL,'P.N.C. x Comp. x Ramos'!I$66,0)</f>
        <v>0</v>
      </c>
      <c r="J129" s="48">
        <f>VLOOKUP($Q129&amp;$B129,'PNC Exon. &amp; no Exon.'!$A:$AL,'P.N.C. x Comp. x Ramos'!J$66,0)</f>
        <v>0</v>
      </c>
      <c r="K129" s="48">
        <f>VLOOKUP($Q129&amp;$B129,'PNC Exon. &amp; no Exon.'!$A:$AL,'P.N.C. x Comp. x Ramos'!K$66,0)</f>
        <v>0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0</v>
      </c>
      <c r="N129" s="48">
        <f>VLOOKUP($Q129&amp;$B129,'PNC Exon. &amp; no Exon.'!$A:$AL,'P.N.C. x Comp. x Ramos'!N$66,0)</f>
        <v>0</v>
      </c>
      <c r="O129" s="57">
        <f t="shared" ref="O129:O161" si="19">IFERROR(C129/$C$128*100,0)</f>
        <v>0</v>
      </c>
      <c r="Q129" s="137" t="s">
        <v>1</v>
      </c>
    </row>
    <row r="130" spans="1:17" ht="15.95" customHeight="1" x14ac:dyDescent="0.2">
      <c r="A130" s="47">
        <f t="shared" si="17"/>
        <v>1</v>
      </c>
      <c r="B130" s="51" t="s">
        <v>93</v>
      </c>
      <c r="C130" s="59">
        <f t="shared" si="18"/>
        <v>0</v>
      </c>
      <c r="D130" s="48">
        <f>VLOOKUP($Q130&amp;$B130,'PNC Exon. &amp; no Exon.'!$A:$AL,'P.N.C. x Comp. x Ramos'!D$66,0)</f>
        <v>0</v>
      </c>
      <c r="E130" s="48">
        <f>VLOOKUP($Q130&amp;$B130,'PNC Exon. &amp; no Exon.'!$A:$AL,'P.N.C. x Comp. x Ramos'!E$66,0)</f>
        <v>0</v>
      </c>
      <c r="F130" s="48">
        <f>VLOOKUP($Q130&amp;$B130,'PNC Exon. &amp; no Exon.'!$A:$AL,'P.N.C. x Comp. x Ramos'!F$66,0)</f>
        <v>0</v>
      </c>
      <c r="G130" s="48">
        <f>VLOOKUP($Q130&amp;$B130,'PNC Exon. &amp; no Exon.'!$A:$AL,'P.N.C. x Comp. x Ramos'!G$66,0)</f>
        <v>0</v>
      </c>
      <c r="H130" s="48">
        <f>VLOOKUP($Q130&amp;$B130,'PNC Exon. &amp; no Exon.'!$A:$AL,'P.N.C. x Comp. x Ramos'!H$66,0)</f>
        <v>0</v>
      </c>
      <c r="I130" s="48">
        <f>VLOOKUP($Q130&amp;$B130,'PNC Exon. &amp; no Exon.'!$A:$AL,'P.N.C. x Comp. x Ramos'!I$66,0)</f>
        <v>0</v>
      </c>
      <c r="J130" s="48">
        <f>VLOOKUP($Q130&amp;$B130,'PNC Exon. &amp; no Exon.'!$A:$AL,'P.N.C. x Comp. x Ramos'!J$66,0)</f>
        <v>0</v>
      </c>
      <c r="K130" s="48">
        <f>VLOOKUP($Q130&amp;$B130,'PNC Exon. &amp; no Exon.'!$A:$AL,'P.N.C. x Comp. x Ramos'!K$66,0)</f>
        <v>0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0</v>
      </c>
      <c r="N130" s="48">
        <f>VLOOKUP($Q130&amp;$B130,'PNC Exon. &amp; no Exon.'!$A:$AL,'P.N.C. x Comp. x Ramos'!N$66,0)</f>
        <v>0</v>
      </c>
      <c r="O130" s="57">
        <f t="shared" si="19"/>
        <v>0</v>
      </c>
      <c r="Q130" s="137" t="s">
        <v>1</v>
      </c>
    </row>
    <row r="131" spans="1:17" ht="15.95" customHeight="1" x14ac:dyDescent="0.2">
      <c r="A131" s="47">
        <f t="shared" si="17"/>
        <v>1</v>
      </c>
      <c r="B131" s="51" t="s">
        <v>92</v>
      </c>
      <c r="C131" s="59">
        <f t="shared" si="18"/>
        <v>0</v>
      </c>
      <c r="D131" s="48">
        <f>VLOOKUP($Q131&amp;$B131,'PNC Exon. &amp; no Exon.'!$A:$AL,'P.N.C. x Comp. x Ramos'!D$66,0)</f>
        <v>0</v>
      </c>
      <c r="E131" s="48">
        <f>VLOOKUP($Q131&amp;$B131,'PNC Exon. &amp; no Exon.'!$A:$AL,'P.N.C. x Comp. x Ramos'!E$66,0)</f>
        <v>0</v>
      </c>
      <c r="F131" s="48">
        <f>VLOOKUP($Q131&amp;$B131,'PNC Exon. &amp; no Exon.'!$A:$AL,'P.N.C. x Comp. x Ramos'!F$66,0)</f>
        <v>0</v>
      </c>
      <c r="G131" s="48">
        <f>VLOOKUP($Q131&amp;$B131,'PNC Exon. &amp; no Exon.'!$A:$AL,'P.N.C. x Comp. x Ramos'!G$66,0)</f>
        <v>0</v>
      </c>
      <c r="H131" s="48">
        <f>VLOOKUP($Q131&amp;$B131,'PNC Exon. &amp; no Exon.'!$A:$AL,'P.N.C. x Comp. x Ramos'!H$66,0)</f>
        <v>0</v>
      </c>
      <c r="I131" s="48">
        <f>VLOOKUP($Q131&amp;$B131,'PNC Exon. &amp; no Exon.'!$A:$AL,'P.N.C. x Comp. x Ramos'!I$66,0)</f>
        <v>0</v>
      </c>
      <c r="J131" s="48">
        <f>VLOOKUP($Q131&amp;$B131,'PNC Exon. &amp; no Exon.'!$A:$AL,'P.N.C. x Comp. x Ramos'!J$66,0)</f>
        <v>0</v>
      </c>
      <c r="K131" s="48">
        <f>VLOOKUP($Q131&amp;$B131,'PNC Exon. &amp; no Exon.'!$A:$AL,'P.N.C. x Comp. x Ramos'!K$66,0)</f>
        <v>0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0</v>
      </c>
      <c r="N131" s="48">
        <f>VLOOKUP($Q131&amp;$B131,'PNC Exon. &amp; no Exon.'!$A:$AL,'P.N.C. x Comp. x Ramos'!N$66,0)</f>
        <v>0</v>
      </c>
      <c r="O131" s="57">
        <f t="shared" si="19"/>
        <v>0</v>
      </c>
      <c r="Q131" s="137" t="s">
        <v>1</v>
      </c>
    </row>
    <row r="132" spans="1:17" ht="15.95" customHeight="1" x14ac:dyDescent="0.2">
      <c r="A132" s="47">
        <f t="shared" si="17"/>
        <v>1</v>
      </c>
      <c r="B132" s="51" t="s">
        <v>111</v>
      </c>
      <c r="C132" s="59">
        <f t="shared" si="18"/>
        <v>0</v>
      </c>
      <c r="D132" s="48">
        <f>VLOOKUP($Q132&amp;$B132,'PNC Exon. &amp; no Exon.'!$A:$AL,'P.N.C. x Comp. x Ramos'!D$66,0)</f>
        <v>0</v>
      </c>
      <c r="E132" s="48">
        <f>VLOOKUP($Q132&amp;$B132,'PNC Exon. &amp; no Exon.'!$A:$AL,'P.N.C. x Comp. x Ramos'!E$66,0)</f>
        <v>0</v>
      </c>
      <c r="F132" s="48">
        <f>VLOOKUP($Q132&amp;$B132,'PNC Exon. &amp; no Exon.'!$A:$AL,'P.N.C. x Comp. x Ramos'!F$66,0)</f>
        <v>0</v>
      </c>
      <c r="G132" s="48">
        <f>VLOOKUP($Q132&amp;$B132,'PNC Exon. &amp; no Exon.'!$A:$AL,'P.N.C. x Comp. x Ramos'!G$66,0)</f>
        <v>0</v>
      </c>
      <c r="H132" s="48">
        <f>VLOOKUP($Q132&amp;$B132,'PNC Exon. &amp; no Exon.'!$A:$AL,'P.N.C. x Comp. x Ramos'!H$66,0)</f>
        <v>0</v>
      </c>
      <c r="I132" s="48">
        <f>VLOOKUP($Q132&amp;$B132,'PNC Exon. &amp; no Exon.'!$A:$AL,'P.N.C. x Comp. x Ramos'!I$66,0)</f>
        <v>0</v>
      </c>
      <c r="J132" s="48">
        <f>VLOOKUP($Q132&amp;$B132,'PNC Exon. &amp; no Exon.'!$A:$AL,'P.N.C. x Comp. x Ramos'!J$66,0)</f>
        <v>0</v>
      </c>
      <c r="K132" s="48">
        <f>VLOOKUP($Q132&amp;$B132,'PNC Exon. &amp; no Exon.'!$A:$AL,'P.N.C. x Comp. x Ramos'!K$66,0)</f>
        <v>0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0</v>
      </c>
      <c r="N132" s="48">
        <f>VLOOKUP($Q132&amp;$B132,'PNC Exon. &amp; no Exon.'!$A:$AL,'P.N.C. x Comp. x Ramos'!N$66,0)</f>
        <v>0</v>
      </c>
      <c r="O132" s="57">
        <f t="shared" si="19"/>
        <v>0</v>
      </c>
      <c r="Q132" s="137" t="s">
        <v>1</v>
      </c>
    </row>
    <row r="133" spans="1:17" ht="15.95" customHeight="1" x14ac:dyDescent="0.2">
      <c r="A133" s="47">
        <f t="shared" si="17"/>
        <v>1</v>
      </c>
      <c r="B133" s="51" t="s">
        <v>113</v>
      </c>
      <c r="C133" s="59">
        <f t="shared" si="18"/>
        <v>0</v>
      </c>
      <c r="D133" s="48">
        <f>VLOOKUP($Q133&amp;$B133,'PNC Exon. &amp; no Exon.'!$A:$AL,'P.N.C. x Comp. x Ramos'!D$66,0)</f>
        <v>0</v>
      </c>
      <c r="E133" s="48">
        <f>VLOOKUP($Q133&amp;$B133,'PNC Exon. &amp; no Exon.'!$A:$AL,'P.N.C. x Comp. x Ramos'!E$66,0)</f>
        <v>0</v>
      </c>
      <c r="F133" s="48">
        <f>VLOOKUP($Q133&amp;$B133,'PNC Exon. &amp; no Exon.'!$A:$AL,'P.N.C. x Comp. x Ramos'!F$66,0)</f>
        <v>0</v>
      </c>
      <c r="G133" s="48">
        <f>VLOOKUP($Q133&amp;$B133,'PNC Exon. &amp; no Exon.'!$A:$AL,'P.N.C. x Comp. x Ramos'!G$66,0)</f>
        <v>0</v>
      </c>
      <c r="H133" s="48">
        <f>VLOOKUP($Q133&amp;$B133,'PNC Exon. &amp; no Exon.'!$A:$AL,'P.N.C. x Comp. x Ramos'!H$66,0)</f>
        <v>0</v>
      </c>
      <c r="I133" s="48">
        <f>VLOOKUP($Q133&amp;$B133,'PNC Exon. &amp; no Exon.'!$A:$AL,'P.N.C. x Comp. x Ramos'!I$66,0)</f>
        <v>0</v>
      </c>
      <c r="J133" s="48">
        <f>VLOOKUP($Q133&amp;$B133,'PNC Exon. &amp; no Exon.'!$A:$AL,'P.N.C. x Comp. x Ramos'!J$66,0)</f>
        <v>0</v>
      </c>
      <c r="K133" s="48">
        <f>VLOOKUP($Q133&amp;$B133,'PNC Exon. &amp; no Exon.'!$A:$AL,'P.N.C. x Comp. x Ramos'!K$66,0)</f>
        <v>0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0</v>
      </c>
      <c r="N133" s="48">
        <f>VLOOKUP($Q133&amp;$B133,'PNC Exon. &amp; no Exon.'!$A:$AL,'P.N.C. x Comp. x Ramos'!N$66,0)</f>
        <v>0</v>
      </c>
      <c r="O133" s="57">
        <f t="shared" si="19"/>
        <v>0</v>
      </c>
      <c r="Q133" s="137" t="s">
        <v>1</v>
      </c>
    </row>
    <row r="134" spans="1:17" ht="15.95" customHeight="1" x14ac:dyDescent="0.2">
      <c r="A134" s="47">
        <f t="shared" si="17"/>
        <v>1</v>
      </c>
      <c r="B134" s="51" t="s">
        <v>112</v>
      </c>
      <c r="C134" s="59">
        <f t="shared" si="18"/>
        <v>0</v>
      </c>
      <c r="D134" s="48">
        <f>VLOOKUP($Q134&amp;$B134,'PNC Exon. &amp; no Exon.'!$A:$AL,'P.N.C. x Comp. x Ramos'!D$66,0)</f>
        <v>0</v>
      </c>
      <c r="E134" s="48">
        <f>VLOOKUP($Q134&amp;$B134,'PNC Exon. &amp; no Exon.'!$A:$AL,'P.N.C. x Comp. x Ramos'!E$66,0)</f>
        <v>0</v>
      </c>
      <c r="F134" s="48">
        <f>VLOOKUP($Q134&amp;$B134,'PNC Exon. &amp; no Exon.'!$A:$AL,'P.N.C. x Comp. x Ramos'!F$66,0)</f>
        <v>0</v>
      </c>
      <c r="G134" s="48">
        <f>VLOOKUP($Q134&amp;$B134,'PNC Exon. &amp; no Exon.'!$A:$AL,'P.N.C. x Comp. x Ramos'!G$66,0)</f>
        <v>0</v>
      </c>
      <c r="H134" s="48">
        <f>VLOOKUP($Q134&amp;$B134,'PNC Exon. &amp; no Exon.'!$A:$AL,'P.N.C. x Comp. x Ramos'!H$66,0)</f>
        <v>0</v>
      </c>
      <c r="I134" s="48">
        <f>VLOOKUP($Q134&amp;$B134,'PNC Exon. &amp; no Exon.'!$A:$AL,'P.N.C. x Comp. x Ramos'!I$66,0)</f>
        <v>0</v>
      </c>
      <c r="J134" s="48">
        <f>VLOOKUP($Q134&amp;$B134,'PNC Exon. &amp; no Exon.'!$A:$AL,'P.N.C. x Comp. x Ramos'!J$66,0)</f>
        <v>0</v>
      </c>
      <c r="K134" s="48">
        <f>VLOOKUP($Q134&amp;$B134,'PNC Exon. &amp; no Exon.'!$A:$AL,'P.N.C. x Comp. x Ramos'!K$66,0)</f>
        <v>0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0</v>
      </c>
      <c r="N134" s="48">
        <f>VLOOKUP($Q134&amp;$B134,'PNC Exon. &amp; no Exon.'!$A:$AL,'P.N.C. x Comp. x Ramos'!N$66,0)</f>
        <v>0</v>
      </c>
      <c r="O134" s="57">
        <f t="shared" si="19"/>
        <v>0</v>
      </c>
      <c r="Q134" s="137" t="s">
        <v>1</v>
      </c>
    </row>
    <row r="135" spans="1:17" ht="15.95" customHeight="1" x14ac:dyDescent="0.2">
      <c r="A135" s="47">
        <f t="shared" si="17"/>
        <v>1</v>
      </c>
      <c r="B135" s="51" t="s">
        <v>114</v>
      </c>
      <c r="C135" s="59">
        <f t="shared" si="18"/>
        <v>0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0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0</v>
      </c>
      <c r="H135" s="48">
        <f>VLOOKUP($Q135&amp;$B135,'PNC Exon. &amp; no Exon.'!$A:$AL,'P.N.C. x Comp. x Ramos'!H$66,0)</f>
        <v>0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0</v>
      </c>
      <c r="K135" s="48">
        <f>VLOOKUP($Q135&amp;$B135,'PNC Exon. &amp; no Exon.'!$A:$AL,'P.N.C. x Comp. x Ramos'!K$66,0)</f>
        <v>0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0</v>
      </c>
      <c r="N135" s="48">
        <f>VLOOKUP($Q135&amp;$B135,'PNC Exon. &amp; no Exon.'!$A:$AL,'P.N.C. x Comp. x Ramos'!N$66,0)</f>
        <v>0</v>
      </c>
      <c r="O135" s="57">
        <f t="shared" si="19"/>
        <v>0</v>
      </c>
      <c r="Q135" s="137" t="s">
        <v>1</v>
      </c>
    </row>
    <row r="136" spans="1:17" ht="15.95" customHeight="1" x14ac:dyDescent="0.2">
      <c r="A136" s="47">
        <f t="shared" si="17"/>
        <v>1</v>
      </c>
      <c r="B136" s="51" t="s">
        <v>94</v>
      </c>
      <c r="C136" s="59">
        <f t="shared" si="18"/>
        <v>0</v>
      </c>
      <c r="D136" s="48">
        <f>VLOOKUP($Q136&amp;$B136,'PNC Exon. &amp; no Exon.'!$A:$AL,'P.N.C. x Comp. x Ramos'!D$66,0)</f>
        <v>0</v>
      </c>
      <c r="E136" s="48">
        <f>VLOOKUP($Q136&amp;$B136,'PNC Exon. &amp; no Exon.'!$A:$AL,'P.N.C. x Comp. x Ramos'!E$66,0)</f>
        <v>0</v>
      </c>
      <c r="F136" s="48">
        <f>VLOOKUP($Q136&amp;$B136,'PNC Exon. &amp; no Exon.'!$A:$AL,'P.N.C. x Comp. x Ramos'!F$66,0)</f>
        <v>0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9"/>
        <v>0</v>
      </c>
      <c r="Q136" s="137" t="s">
        <v>1</v>
      </c>
    </row>
    <row r="137" spans="1:17" ht="15.95" customHeight="1" x14ac:dyDescent="0.2">
      <c r="A137" s="47">
        <f t="shared" si="17"/>
        <v>1</v>
      </c>
      <c r="B137" s="51" t="s">
        <v>77</v>
      </c>
      <c r="C137" s="59">
        <f t="shared" si="18"/>
        <v>0</v>
      </c>
      <c r="D137" s="48">
        <f>VLOOKUP($Q137&amp;$B137,'PNC Exon. &amp; no Exon.'!$A:$AL,'P.N.C. x Comp. x Ramos'!D$66,0)</f>
        <v>0</v>
      </c>
      <c r="E137" s="48">
        <f>VLOOKUP($Q137&amp;$B137,'PNC Exon. &amp; no Exon.'!$A:$AL,'P.N.C. x Comp. x Ramos'!E$66,0)</f>
        <v>0</v>
      </c>
      <c r="F137" s="48">
        <f>VLOOKUP($Q137&amp;$B137,'PNC Exon. &amp; no Exon.'!$A:$AL,'P.N.C. x Comp. x Ramos'!F$66,0)</f>
        <v>0</v>
      </c>
      <c r="G137" s="48">
        <f>VLOOKUP($Q137&amp;$B137,'PNC Exon. &amp; no Exon.'!$A:$AL,'P.N.C. x Comp. x Ramos'!G$66,0)</f>
        <v>0</v>
      </c>
      <c r="H137" s="48">
        <f>VLOOKUP($Q137&amp;$B137,'PNC Exon. &amp; no Exon.'!$A:$AL,'P.N.C. x Comp. x Ramos'!H$66,0)</f>
        <v>0</v>
      </c>
      <c r="I137" s="48">
        <f>VLOOKUP($Q137&amp;$B137,'PNC Exon. &amp; no Exon.'!$A:$AL,'P.N.C. x Comp. x Ramos'!I$66,0)</f>
        <v>0</v>
      </c>
      <c r="J137" s="48">
        <f>VLOOKUP($Q137&amp;$B137,'PNC Exon. &amp; no Exon.'!$A:$AL,'P.N.C. x Comp. x Ramos'!J$66,0)</f>
        <v>0</v>
      </c>
      <c r="K137" s="48">
        <f>VLOOKUP($Q137&amp;$B137,'PNC Exon. &amp; no Exon.'!$A:$AL,'P.N.C. x Comp. x Ramos'!K$66,0)</f>
        <v>0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0</v>
      </c>
      <c r="N137" s="48">
        <f>VLOOKUP($Q137&amp;$B137,'PNC Exon. &amp; no Exon.'!$A:$AL,'P.N.C. x Comp. x Ramos'!N$66,0)</f>
        <v>0</v>
      </c>
      <c r="O137" s="57">
        <f t="shared" si="19"/>
        <v>0</v>
      </c>
      <c r="Q137" s="137" t="s">
        <v>1</v>
      </c>
    </row>
    <row r="138" spans="1:17" ht="15.95" customHeight="1" x14ac:dyDescent="0.2">
      <c r="A138" s="47">
        <f t="shared" si="17"/>
        <v>1</v>
      </c>
      <c r="B138" s="51" t="s">
        <v>115</v>
      </c>
      <c r="C138" s="59">
        <f t="shared" si="18"/>
        <v>0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0</v>
      </c>
      <c r="I138" s="48">
        <f>VLOOKUP($Q138&amp;$B138,'PNC Exon. &amp; no Exon.'!$A:$AL,'P.N.C. x Comp. x Ramos'!I$66,0)</f>
        <v>0</v>
      </c>
      <c r="J138" s="48">
        <f>VLOOKUP($Q138&amp;$B138,'PNC Exon. &amp; no Exon.'!$A:$AL,'P.N.C. x Comp. x Ramos'!J$66,0)</f>
        <v>0</v>
      </c>
      <c r="K138" s="48">
        <f>VLOOKUP($Q138&amp;$B138,'PNC Exon. &amp; no Exon.'!$A:$AL,'P.N.C. x Comp. x Ramos'!K$66,0)</f>
        <v>0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0</v>
      </c>
      <c r="N138" s="48">
        <f>VLOOKUP($Q138&amp;$B138,'PNC Exon. &amp; no Exon.'!$A:$AL,'P.N.C. x Comp. x Ramos'!N$66,0)</f>
        <v>0</v>
      </c>
      <c r="O138" s="57">
        <f t="shared" si="19"/>
        <v>0</v>
      </c>
      <c r="Q138" s="137" t="s">
        <v>1</v>
      </c>
    </row>
    <row r="139" spans="1:17" ht="15.95" customHeight="1" x14ac:dyDescent="0.2">
      <c r="A139" s="47">
        <f t="shared" si="17"/>
        <v>1</v>
      </c>
      <c r="B139" s="51" t="s">
        <v>85</v>
      </c>
      <c r="C139" s="59">
        <f t="shared" si="18"/>
        <v>0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0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0</v>
      </c>
      <c r="H139" s="48">
        <f>VLOOKUP($Q139&amp;$B139,'PNC Exon. &amp; no Exon.'!$A:$AL,'P.N.C. x Comp. x Ramos'!H$66,0)</f>
        <v>0</v>
      </c>
      <c r="I139" s="48">
        <f>VLOOKUP($Q139&amp;$B139,'PNC Exon. &amp; no Exon.'!$A:$AL,'P.N.C. x Comp. x Ramos'!I$66,0)</f>
        <v>0</v>
      </c>
      <c r="J139" s="48">
        <f>VLOOKUP($Q139&amp;$B139,'PNC Exon. &amp; no Exon.'!$A:$AL,'P.N.C. x Comp. x Ramos'!J$66,0)</f>
        <v>0</v>
      </c>
      <c r="K139" s="48">
        <f>VLOOKUP($Q139&amp;$B139,'PNC Exon. &amp; no Exon.'!$A:$AL,'P.N.C. x Comp. x Ramos'!K$66,0)</f>
        <v>0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0</v>
      </c>
      <c r="N139" s="48">
        <f>VLOOKUP($Q139&amp;$B139,'PNC Exon. &amp; no Exon.'!$A:$AL,'P.N.C. x Comp. x Ramos'!N$66,0)</f>
        <v>0</v>
      </c>
      <c r="O139" s="57">
        <f t="shared" si="19"/>
        <v>0</v>
      </c>
      <c r="Q139" s="137" t="s">
        <v>1</v>
      </c>
    </row>
    <row r="140" spans="1:17" ht="15.95" customHeight="1" x14ac:dyDescent="0.2">
      <c r="A140" s="47">
        <f t="shared" si="17"/>
        <v>1</v>
      </c>
      <c r="B140" s="51" t="s">
        <v>118</v>
      </c>
      <c r="C140" s="59">
        <f t="shared" si="18"/>
        <v>0</v>
      </c>
      <c r="D140" s="48">
        <f>VLOOKUP($Q140&amp;$B140,'PNC Exon. &amp; no Exon.'!$A:$AL,'P.N.C. x Comp. x Ramos'!D$66,0)</f>
        <v>0</v>
      </c>
      <c r="E140" s="48">
        <f>VLOOKUP($Q140&amp;$B140,'PNC Exon. &amp; no Exon.'!$A:$AL,'P.N.C. x Comp. x Ramos'!E$66,0)</f>
        <v>0</v>
      </c>
      <c r="F140" s="48">
        <f>VLOOKUP($Q140&amp;$B140,'PNC Exon. &amp; no Exon.'!$A:$AL,'P.N.C. x Comp. x Ramos'!F$66,0)</f>
        <v>0</v>
      </c>
      <c r="G140" s="48">
        <f>VLOOKUP($Q140&amp;$B140,'PNC Exon. &amp; no Exon.'!$A:$AL,'P.N.C. x Comp. x Ramos'!G$66,0)</f>
        <v>0</v>
      </c>
      <c r="H140" s="48">
        <f>VLOOKUP($Q140&amp;$B140,'PNC Exon. &amp; no Exon.'!$A:$AL,'P.N.C. x Comp. x Ramos'!H$66,0)</f>
        <v>0</v>
      </c>
      <c r="I140" s="48">
        <f>VLOOKUP($Q140&amp;$B140,'PNC Exon. &amp; no Exon.'!$A:$AL,'P.N.C. x Comp. x Ramos'!I$66,0)</f>
        <v>0</v>
      </c>
      <c r="J140" s="48">
        <f>VLOOKUP($Q140&amp;$B140,'PNC Exon. &amp; no Exon.'!$A:$AL,'P.N.C. x Comp. x Ramos'!J$66,0)</f>
        <v>0</v>
      </c>
      <c r="K140" s="48">
        <f>VLOOKUP($Q140&amp;$B140,'PNC Exon. &amp; no Exon.'!$A:$AL,'P.N.C. x Comp. x Ramos'!K$66,0)</f>
        <v>0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0</v>
      </c>
      <c r="N140" s="48">
        <f>VLOOKUP($Q140&amp;$B140,'PNC Exon. &amp; no Exon.'!$A:$AL,'P.N.C. x Comp. x Ramos'!N$66,0)</f>
        <v>0</v>
      </c>
      <c r="O140" s="57">
        <f t="shared" si="19"/>
        <v>0</v>
      </c>
      <c r="Q140" s="137" t="s">
        <v>1</v>
      </c>
    </row>
    <row r="141" spans="1:17" ht="15.95" customHeight="1" x14ac:dyDescent="0.2">
      <c r="A141" s="47">
        <f t="shared" si="17"/>
        <v>1</v>
      </c>
      <c r="B141" s="51" t="s">
        <v>116</v>
      </c>
      <c r="C141" s="59">
        <f t="shared" si="18"/>
        <v>0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0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0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0</v>
      </c>
      <c r="O141" s="57">
        <f t="shared" si="19"/>
        <v>0</v>
      </c>
      <c r="Q141" s="137" t="s">
        <v>1</v>
      </c>
    </row>
    <row r="142" spans="1:17" ht="15.95" customHeight="1" x14ac:dyDescent="0.2">
      <c r="A142" s="47">
        <f t="shared" si="17"/>
        <v>1</v>
      </c>
      <c r="B142" s="51" t="s">
        <v>117</v>
      </c>
      <c r="C142" s="59">
        <f t="shared" si="18"/>
        <v>0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0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0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0</v>
      </c>
      <c r="K142" s="48">
        <f>VLOOKUP($Q142&amp;$B142,'PNC Exon. &amp; no Exon.'!$A:$AL,'P.N.C. x Comp. x Ramos'!K$66,0)</f>
        <v>0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0</v>
      </c>
      <c r="N142" s="48">
        <f>VLOOKUP($Q142&amp;$B142,'PNC Exon. &amp; no Exon.'!$A:$AL,'P.N.C. x Comp. x Ramos'!N$66,0)</f>
        <v>0</v>
      </c>
      <c r="O142" s="57">
        <f t="shared" si="19"/>
        <v>0</v>
      </c>
      <c r="Q142" s="137" t="s">
        <v>1</v>
      </c>
    </row>
    <row r="143" spans="1:17" ht="15.95" customHeight="1" x14ac:dyDescent="0.2">
      <c r="A143" s="47">
        <f t="shared" si="17"/>
        <v>1</v>
      </c>
      <c r="B143" s="51" t="s">
        <v>119</v>
      </c>
      <c r="C143" s="59">
        <f t="shared" si="18"/>
        <v>0</v>
      </c>
      <c r="D143" s="48">
        <f>VLOOKUP($Q143&amp;$B143,'PNC Exon. &amp; no Exon.'!$A:$AL,'P.N.C. x Comp. x Ramos'!D$66,0)</f>
        <v>0</v>
      </c>
      <c r="E143" s="48">
        <f>VLOOKUP($Q143&amp;$B143,'PNC Exon. &amp; no Exon.'!$A:$AL,'P.N.C. x Comp. x Ramos'!E$66,0)</f>
        <v>0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0</v>
      </c>
      <c r="H143" s="48">
        <f>VLOOKUP($Q143&amp;$B143,'PNC Exon. &amp; no Exon.'!$A:$AL,'P.N.C. x Comp. x Ramos'!H$66,0)</f>
        <v>0</v>
      </c>
      <c r="I143" s="48">
        <f>VLOOKUP($Q143&amp;$B143,'PNC Exon. &amp; no Exon.'!$A:$AL,'P.N.C. x Comp. x Ramos'!I$66,0)</f>
        <v>0</v>
      </c>
      <c r="J143" s="48">
        <f>VLOOKUP($Q143&amp;$B143,'PNC Exon. &amp; no Exon.'!$A:$AL,'P.N.C. x Comp. x Ramos'!J$66,0)</f>
        <v>0</v>
      </c>
      <c r="K143" s="48">
        <f>VLOOKUP($Q143&amp;$B143,'PNC Exon. &amp; no Exon.'!$A:$AL,'P.N.C. x Comp. x Ramos'!K$66,0)</f>
        <v>0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0</v>
      </c>
      <c r="N143" s="48">
        <f>VLOOKUP($Q143&amp;$B143,'PNC Exon. &amp; no Exon.'!$A:$AL,'P.N.C. x Comp. x Ramos'!N$66,0)</f>
        <v>0</v>
      </c>
      <c r="O143" s="57">
        <f t="shared" si="19"/>
        <v>0</v>
      </c>
      <c r="Q143" s="137" t="s">
        <v>1</v>
      </c>
    </row>
    <row r="144" spans="1:17" ht="15.95" customHeight="1" x14ac:dyDescent="0.2">
      <c r="A144" s="47">
        <f t="shared" si="17"/>
        <v>1</v>
      </c>
      <c r="B144" s="50" t="s">
        <v>120</v>
      </c>
      <c r="C144" s="59">
        <f t="shared" si="18"/>
        <v>0</v>
      </c>
      <c r="D144" s="48">
        <f>VLOOKUP($Q144&amp;$B144,'PNC Exon. &amp; no Exon.'!$A:$AL,'P.N.C. x Comp. x Ramos'!D$66,0)</f>
        <v>0</v>
      </c>
      <c r="E144" s="48">
        <f>VLOOKUP($Q144&amp;$B144,'PNC Exon. &amp; no Exon.'!$A:$AL,'P.N.C. x Comp. x Ramos'!E$66,0)</f>
        <v>0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0</v>
      </c>
      <c r="I144" s="48">
        <f>VLOOKUP($Q144&amp;$B144,'PNC Exon. &amp; no Exon.'!$A:$AL,'P.N.C. x Comp. x Ramos'!I$66,0)</f>
        <v>0</v>
      </c>
      <c r="J144" s="48">
        <f>VLOOKUP($Q144&amp;$B144,'PNC Exon. &amp; no Exon.'!$A:$AL,'P.N.C. x Comp. x Ramos'!J$66,0)</f>
        <v>0</v>
      </c>
      <c r="K144" s="48">
        <f>VLOOKUP($Q144&amp;$B144,'PNC Exon. &amp; no Exon.'!$A:$AL,'P.N.C. x Comp. x Ramos'!K$66,0)</f>
        <v>0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0</v>
      </c>
      <c r="N144" s="48">
        <f>VLOOKUP($Q144&amp;$B144,'PNC Exon. &amp; no Exon.'!$A:$AL,'P.N.C. x Comp. x Ramos'!N$66,0)</f>
        <v>0</v>
      </c>
      <c r="O144" s="57">
        <f t="shared" si="19"/>
        <v>0</v>
      </c>
      <c r="Q144" s="137" t="s">
        <v>1</v>
      </c>
    </row>
    <row r="145" spans="1:17" ht="15.95" customHeight="1" x14ac:dyDescent="0.2">
      <c r="A145" s="47">
        <f t="shared" si="17"/>
        <v>1</v>
      </c>
      <c r="B145" s="51" t="s">
        <v>123</v>
      </c>
      <c r="C145" s="59">
        <f t="shared" si="18"/>
        <v>0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0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0</v>
      </c>
      <c r="N145" s="48">
        <f>VLOOKUP($Q145&amp;$B145,'PNC Exon. &amp; no Exon.'!$A:$AL,'P.N.C. x Comp. x Ramos'!N$66,0)</f>
        <v>0</v>
      </c>
      <c r="O145" s="57">
        <f t="shared" si="19"/>
        <v>0</v>
      </c>
      <c r="P145" s="7"/>
      <c r="Q145" s="137" t="s">
        <v>1</v>
      </c>
    </row>
    <row r="146" spans="1:17" ht="15.95" customHeight="1" x14ac:dyDescent="0.2">
      <c r="A146" s="47">
        <f t="shared" si="17"/>
        <v>1</v>
      </c>
      <c r="B146" s="51" t="s">
        <v>80</v>
      </c>
      <c r="C146" s="59">
        <f t="shared" si="18"/>
        <v>0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0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0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</v>
      </c>
      <c r="Q146" s="137" t="s">
        <v>1</v>
      </c>
    </row>
    <row r="147" spans="1:17" ht="15.95" customHeight="1" x14ac:dyDescent="0.2">
      <c r="A147" s="47">
        <f t="shared" si="17"/>
        <v>1</v>
      </c>
      <c r="B147" s="51" t="s">
        <v>121</v>
      </c>
      <c r="C147" s="59">
        <f t="shared" si="18"/>
        <v>0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0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0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0</v>
      </c>
      <c r="K147" s="48">
        <f>VLOOKUP($Q147&amp;$B147,'PNC Exon. &amp; no Exon.'!$A:$AL,'P.N.C. x Comp. x Ramos'!K$66,0)</f>
        <v>0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0</v>
      </c>
      <c r="N147" s="48">
        <f>VLOOKUP($Q147&amp;$B147,'PNC Exon. &amp; no Exon.'!$A:$AL,'P.N.C. x Comp. x Ramos'!N$66,0)</f>
        <v>0</v>
      </c>
      <c r="O147" s="57">
        <f t="shared" si="19"/>
        <v>0</v>
      </c>
      <c r="Q147" s="137" t="s">
        <v>1</v>
      </c>
    </row>
    <row r="148" spans="1:17" ht="15.95" customHeight="1" x14ac:dyDescent="0.2">
      <c r="A148" s="47">
        <f t="shared" si="17"/>
        <v>1</v>
      </c>
      <c r="B148" s="50" t="s">
        <v>124</v>
      </c>
      <c r="C148" s="59">
        <f t="shared" si="18"/>
        <v>0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0</v>
      </c>
      <c r="F148" s="48">
        <f>VLOOKUP($Q148&amp;$B148,'PNC Exon. &amp; no Exon.'!$A:$AL,'P.N.C. x Comp. x Ramos'!F$66,0)</f>
        <v>0</v>
      </c>
      <c r="G148" s="48">
        <f>VLOOKUP($Q148&amp;$B148,'PNC Exon. &amp; no Exon.'!$A:$AL,'P.N.C. x Comp. x Ramos'!G$66,0)</f>
        <v>0</v>
      </c>
      <c r="H148" s="48">
        <f>VLOOKUP($Q148&amp;$B148,'PNC Exon. &amp; no Exon.'!$A:$AL,'P.N.C. x Comp. x Ramos'!H$66,0)</f>
        <v>0</v>
      </c>
      <c r="I148" s="48">
        <f>VLOOKUP($Q148&amp;$B148,'PNC Exon. &amp; no Exon.'!$A:$AL,'P.N.C. x Comp. x Ramos'!I$66,0)</f>
        <v>0</v>
      </c>
      <c r="J148" s="48">
        <f>VLOOKUP($Q148&amp;$B148,'PNC Exon. &amp; no Exon.'!$A:$AL,'P.N.C. x Comp. x Ramos'!J$66,0)</f>
        <v>0</v>
      </c>
      <c r="K148" s="48">
        <f>VLOOKUP($Q148&amp;$B148,'PNC Exon. &amp; no Exon.'!$A:$AL,'P.N.C. x Comp. x Ramos'!K$66,0)</f>
        <v>0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0</v>
      </c>
      <c r="N148" s="48">
        <f>VLOOKUP($Q148&amp;$B148,'PNC Exon. &amp; no Exon.'!$A:$AL,'P.N.C. x Comp. x Ramos'!N$66,0)</f>
        <v>0</v>
      </c>
      <c r="O148" s="57">
        <f t="shared" si="19"/>
        <v>0</v>
      </c>
      <c r="Q148" s="137" t="s">
        <v>1</v>
      </c>
    </row>
    <row r="149" spans="1:17" ht="15.95" customHeight="1" x14ac:dyDescent="0.2">
      <c r="A149" s="47">
        <f t="shared" si="17"/>
        <v>1</v>
      </c>
      <c r="B149" s="51" t="s">
        <v>87</v>
      </c>
      <c r="C149" s="59">
        <f t="shared" si="18"/>
        <v>0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0</v>
      </c>
      <c r="F149" s="48">
        <f>VLOOKUP($Q149&amp;$B149,'PNC Exon. &amp; no Exon.'!$A:$AL,'P.N.C. x Comp. x Ramos'!F$66,0)</f>
        <v>0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</v>
      </c>
      <c r="Q149" s="137" t="s">
        <v>1</v>
      </c>
    </row>
    <row r="150" spans="1:17" ht="15.95" customHeight="1" x14ac:dyDescent="0.2">
      <c r="A150" s="47">
        <f t="shared" si="17"/>
        <v>1</v>
      </c>
      <c r="B150" s="51" t="s">
        <v>122</v>
      </c>
      <c r="C150" s="59">
        <f t="shared" si="18"/>
        <v>0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0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9"/>
        <v>0</v>
      </c>
      <c r="Q150" s="137" t="s">
        <v>1</v>
      </c>
    </row>
    <row r="151" spans="1:17" ht="15.95" customHeight="1" x14ac:dyDescent="0.2">
      <c r="A151" s="47">
        <f t="shared" si="17"/>
        <v>1</v>
      </c>
      <c r="B151" s="51" t="s">
        <v>78</v>
      </c>
      <c r="C151" s="59">
        <f t="shared" si="18"/>
        <v>0</v>
      </c>
      <c r="D151" s="48">
        <f>VLOOKUP($Q151&amp;$B151,'PNC Exon. &amp; no Exon.'!$A:$AL,'P.N.C. x Comp. x Ramos'!D$66,0)</f>
        <v>0</v>
      </c>
      <c r="E151" s="48">
        <f>VLOOKUP($Q151&amp;$B151,'PNC Exon. &amp; no Exon.'!$A:$AL,'P.N.C. x Comp. x Ramos'!E$66,0)</f>
        <v>0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0</v>
      </c>
      <c r="I151" s="48">
        <f>VLOOKUP($Q151&amp;$B151,'PNC Exon. &amp; no Exon.'!$A:$AL,'P.N.C. x Comp. x Ramos'!I$66,0)</f>
        <v>0</v>
      </c>
      <c r="J151" s="48">
        <f>VLOOKUP($Q151&amp;$B151,'PNC Exon. &amp; no Exon.'!$A:$AL,'P.N.C. x Comp. x Ramos'!J$66,0)</f>
        <v>0</v>
      </c>
      <c r="K151" s="48">
        <f>VLOOKUP($Q151&amp;$B151,'PNC Exon. &amp; no Exon.'!$A:$AL,'P.N.C. x Comp. x Ramos'!K$66,0)</f>
        <v>0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0</v>
      </c>
      <c r="N151" s="48">
        <f>VLOOKUP($Q151&amp;$B151,'PNC Exon. &amp; no Exon.'!$A:$AL,'P.N.C. x Comp. x Ramos'!N$66,0)</f>
        <v>0</v>
      </c>
      <c r="O151" s="57">
        <f t="shared" si="19"/>
        <v>0</v>
      </c>
      <c r="Q151" s="137" t="s">
        <v>1</v>
      </c>
    </row>
    <row r="152" spans="1:17" ht="15.95" customHeight="1" x14ac:dyDescent="0.2">
      <c r="A152" s="47">
        <f t="shared" si="17"/>
        <v>1</v>
      </c>
      <c r="B152" s="51" t="s">
        <v>125</v>
      </c>
      <c r="C152" s="59">
        <f t="shared" si="18"/>
        <v>0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0</v>
      </c>
      <c r="F152" s="48">
        <f>VLOOKUP($Q152&amp;$B152,'PNC Exon. &amp; no Exon.'!$A:$AL,'P.N.C. x Comp. x Ramos'!F$66,0)</f>
        <v>0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0</v>
      </c>
      <c r="I152" s="48">
        <f>VLOOKUP($Q152&amp;$B152,'PNC Exon. &amp; no Exon.'!$A:$AL,'P.N.C. x Comp. x Ramos'!I$66,0)</f>
        <v>0</v>
      </c>
      <c r="J152" s="48">
        <f>VLOOKUP($Q152&amp;$B152,'PNC Exon. &amp; no Exon.'!$A:$AL,'P.N.C. x Comp. x Ramos'!J$66,0)</f>
        <v>0</v>
      </c>
      <c r="K152" s="48">
        <f>VLOOKUP($Q152&amp;$B152,'PNC Exon. &amp; no Exon.'!$A:$AL,'P.N.C. x Comp. x Ramos'!K$66,0)</f>
        <v>0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0</v>
      </c>
      <c r="N152" s="48">
        <f>VLOOKUP($Q152&amp;$B152,'PNC Exon. &amp; no Exon.'!$A:$AL,'P.N.C. x Comp. x Ramos'!N$66,0)</f>
        <v>0</v>
      </c>
      <c r="O152" s="57">
        <f t="shared" si="19"/>
        <v>0</v>
      </c>
      <c r="Q152" s="137" t="s">
        <v>1</v>
      </c>
    </row>
    <row r="153" spans="1:17" ht="15.95" customHeight="1" x14ac:dyDescent="0.2">
      <c r="A153" s="47">
        <f t="shared" si="17"/>
        <v>1</v>
      </c>
      <c r="B153" s="51" t="s">
        <v>127</v>
      </c>
      <c r="C153" s="59">
        <f t="shared" si="18"/>
        <v>0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0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0</v>
      </c>
      <c r="H153" s="48">
        <f>VLOOKUP($Q153&amp;$B153,'PNC Exon. &amp; no Exon.'!$A:$AL,'P.N.C. x Comp. x Ramos'!H$66,0)</f>
        <v>0</v>
      </c>
      <c r="I153" s="48">
        <f>VLOOKUP($Q153&amp;$B153,'PNC Exon. &amp; no Exon.'!$A:$AL,'P.N.C. x Comp. x Ramos'!I$66,0)</f>
        <v>0</v>
      </c>
      <c r="J153" s="48">
        <f>VLOOKUP($Q153&amp;$B153,'PNC Exon. &amp; no Exon.'!$A:$AL,'P.N.C. x Comp. x Ramos'!J$66,0)</f>
        <v>0</v>
      </c>
      <c r="K153" s="48">
        <f>VLOOKUP($Q153&amp;$B153,'PNC Exon. &amp; no Exon.'!$A:$AL,'P.N.C. x Comp. x Ramos'!K$66,0)</f>
        <v>0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0</v>
      </c>
      <c r="N153" s="48">
        <f>VLOOKUP($Q153&amp;$B153,'PNC Exon. &amp; no Exon.'!$A:$AL,'P.N.C. x Comp. x Ramos'!N$66,0)</f>
        <v>0</v>
      </c>
      <c r="O153" s="57">
        <f t="shared" si="19"/>
        <v>0</v>
      </c>
      <c r="Q153" s="137" t="s">
        <v>1</v>
      </c>
    </row>
    <row r="154" spans="1:17" ht="15.95" customHeight="1" x14ac:dyDescent="0.2">
      <c r="A154" s="47">
        <f t="shared" si="17"/>
        <v>1</v>
      </c>
      <c r="B154" s="51" t="s">
        <v>126</v>
      </c>
      <c r="C154" s="59">
        <f t="shared" si="18"/>
        <v>0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0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0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0</v>
      </c>
      <c r="K154" s="48">
        <f>VLOOKUP($Q154&amp;$B154,'PNC Exon. &amp; no Exon.'!$A:$AL,'P.N.C. x Comp. x Ramos'!K$66,0)</f>
        <v>0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0</v>
      </c>
      <c r="N154" s="48">
        <f>VLOOKUP($Q154&amp;$B154,'PNC Exon. &amp; no Exon.'!$A:$AL,'P.N.C. x Comp. x Ramos'!N$66,0)</f>
        <v>0</v>
      </c>
      <c r="O154" s="57">
        <f t="shared" si="19"/>
        <v>0</v>
      </c>
      <c r="Q154" s="137" t="s">
        <v>1</v>
      </c>
    </row>
    <row r="155" spans="1:17" ht="15.95" customHeight="1" x14ac:dyDescent="0.2">
      <c r="A155" s="47">
        <f t="shared" si="17"/>
        <v>1</v>
      </c>
      <c r="B155" s="51" t="s">
        <v>128</v>
      </c>
      <c r="C155" s="59">
        <f t="shared" si="18"/>
        <v>0</v>
      </c>
      <c r="D155" s="48">
        <f>VLOOKUP($Q155&amp;$B155,'PNC Exon. &amp; no Exon.'!$A:$AL,'P.N.C. x Comp. x Ramos'!D$66,0)</f>
        <v>0</v>
      </c>
      <c r="E155" s="48">
        <f>VLOOKUP($Q155&amp;$B155,'PNC Exon. &amp; no Exon.'!$A:$AL,'P.N.C. x Comp. x Ramos'!E$66,0)</f>
        <v>0</v>
      </c>
      <c r="F155" s="48">
        <f>VLOOKUP($Q155&amp;$B155,'PNC Exon. &amp; no Exon.'!$A:$AL,'P.N.C. x Comp. x Ramos'!F$66,0)</f>
        <v>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0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0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0</v>
      </c>
      <c r="N155" s="48">
        <f>VLOOKUP($Q155&amp;$B155,'PNC Exon. &amp; no Exon.'!$A:$AL,'P.N.C. x Comp. x Ramos'!N$66,0)</f>
        <v>0</v>
      </c>
      <c r="O155" s="57">
        <f t="shared" si="19"/>
        <v>0</v>
      </c>
      <c r="Q155" s="137" t="s">
        <v>1</v>
      </c>
    </row>
    <row r="156" spans="1:17" ht="15.95" customHeight="1" x14ac:dyDescent="0.2">
      <c r="A156" s="47">
        <f t="shared" si="17"/>
        <v>1</v>
      </c>
      <c r="B156" s="51" t="s">
        <v>110</v>
      </c>
      <c r="C156" s="59">
        <f t="shared" si="18"/>
        <v>0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0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0</v>
      </c>
      <c r="N156" s="48">
        <f>VLOOKUP($Q156&amp;$B156,'PNC Exon. &amp; no Exon.'!$A:$AL,'P.N.C. x Comp. x Ramos'!N$66,0)</f>
        <v>0</v>
      </c>
      <c r="O156" s="57">
        <f t="shared" si="19"/>
        <v>0</v>
      </c>
      <c r="Q156" s="137" t="s">
        <v>1</v>
      </c>
    </row>
    <row r="157" spans="1:17" ht="15.95" customHeight="1" x14ac:dyDescent="0.2">
      <c r="A157" s="47">
        <f t="shared" si="17"/>
        <v>1</v>
      </c>
      <c r="B157" s="51" t="s">
        <v>79</v>
      </c>
      <c r="C157" s="59">
        <f t="shared" si="18"/>
        <v>0</v>
      </c>
      <c r="D157" s="48">
        <f>VLOOKUP($Q157&amp;$B157,'PNC Exon. &amp; no Exon.'!$A:$AL,'P.N.C. x Comp. x Ramos'!D$66,0)</f>
        <v>0</v>
      </c>
      <c r="E157" s="48">
        <f>VLOOKUP($Q157&amp;$B157,'PNC Exon. &amp; no Exon.'!$A:$AL,'P.N.C. x Comp. x Ramos'!E$66,0)</f>
        <v>0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0</v>
      </c>
      <c r="H157" s="48">
        <f>VLOOKUP($Q157&amp;$B157,'PNC Exon. &amp; no Exon.'!$A:$AL,'P.N.C. x Comp. x Ramos'!H$66,0)</f>
        <v>0</v>
      </c>
      <c r="I157" s="48">
        <f>VLOOKUP($Q157&amp;$B157,'PNC Exon. &amp; no Exon.'!$A:$AL,'P.N.C. x Comp. x Ramos'!I$66,0)</f>
        <v>0</v>
      </c>
      <c r="J157" s="48">
        <f>VLOOKUP($Q157&amp;$B157,'PNC Exon. &amp; no Exon.'!$A:$AL,'P.N.C. x Comp. x Ramos'!J$66,0)</f>
        <v>0</v>
      </c>
      <c r="K157" s="48">
        <f>VLOOKUP($Q157&amp;$B157,'PNC Exon. &amp; no Exon.'!$A:$AL,'P.N.C. x Comp. x Ramos'!K$66,0)</f>
        <v>0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0</v>
      </c>
      <c r="N157" s="48">
        <f>VLOOKUP($Q157&amp;$B157,'PNC Exon. &amp; no Exon.'!$A:$AL,'P.N.C. x Comp. x Ramos'!N$66,0)</f>
        <v>0</v>
      </c>
      <c r="O157" s="57">
        <f t="shared" si="19"/>
        <v>0</v>
      </c>
      <c r="Q157" s="137" t="s">
        <v>1</v>
      </c>
    </row>
    <row r="158" spans="1:17" ht="15.95" customHeight="1" x14ac:dyDescent="0.2">
      <c r="A158" s="47">
        <f t="shared" si="17"/>
        <v>1</v>
      </c>
      <c r="B158" s="51" t="s">
        <v>129</v>
      </c>
      <c r="C158" s="59">
        <f t="shared" si="18"/>
        <v>0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0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9"/>
        <v>0</v>
      </c>
      <c r="Q158" s="137" t="s">
        <v>1</v>
      </c>
    </row>
    <row r="159" spans="1:17" ht="15.95" customHeight="1" x14ac:dyDescent="0.2">
      <c r="A159" s="47">
        <f t="shared" si="17"/>
        <v>1</v>
      </c>
      <c r="B159" s="51" t="s">
        <v>131</v>
      </c>
      <c r="C159" s="59">
        <f t="shared" si="18"/>
        <v>0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0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0</v>
      </c>
      <c r="N159" s="48">
        <f>VLOOKUP($Q159&amp;$B159,'PNC Exon. &amp; no Exon.'!$A:$AL,'P.N.C. x Comp. x Ramos'!N$66,0)</f>
        <v>0</v>
      </c>
      <c r="O159" s="57">
        <f t="shared" si="19"/>
        <v>0</v>
      </c>
      <c r="Q159" s="137" t="s">
        <v>1</v>
      </c>
    </row>
    <row r="160" spans="1:17" ht="15.95" customHeight="1" x14ac:dyDescent="0.2">
      <c r="A160" s="47">
        <f t="shared" si="17"/>
        <v>1</v>
      </c>
      <c r="B160" s="51" t="s">
        <v>130</v>
      </c>
      <c r="C160" s="59">
        <f t="shared" si="18"/>
        <v>0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0</v>
      </c>
      <c r="F160" s="48">
        <f>VLOOKUP($Q160&amp;$B160,'PNC Exon. &amp; no Exon.'!$A:$AL,'P.N.C. x Comp. x Ramos'!F$66,0)</f>
        <v>0</v>
      </c>
      <c r="G160" s="48">
        <f>VLOOKUP($Q160&amp;$B160,'PNC Exon. &amp; no Exon.'!$A:$AL,'P.N.C. x Comp. x Ramos'!G$66,0)</f>
        <v>0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0</v>
      </c>
      <c r="O160" s="57">
        <f t="shared" si="19"/>
        <v>0</v>
      </c>
      <c r="Q160" s="137" t="s">
        <v>1</v>
      </c>
    </row>
    <row r="161" spans="1:17" ht="15.95" customHeight="1" x14ac:dyDescent="0.2">
      <c r="A161" s="47">
        <f t="shared" si="17"/>
        <v>1</v>
      </c>
      <c r="B161" s="51" t="s">
        <v>132</v>
      </c>
      <c r="C161" s="59">
        <f t="shared" si="18"/>
        <v>0</v>
      </c>
      <c r="D161" s="48">
        <f>VLOOKUP($Q161&amp;$B161,'PNC Exon. &amp; no Exon.'!$A:$AL,'P.N.C. x Comp. x Ramos'!D$66,0)</f>
        <v>0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0</v>
      </c>
      <c r="G161" s="48">
        <f>VLOOKUP($Q161&amp;$B161,'PNC Exon. &amp; no Exon.'!$A:$AL,'P.N.C. x Comp. x Ramos'!G$66,0)</f>
        <v>0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0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0</v>
      </c>
      <c r="O161" s="57">
        <f t="shared" si="19"/>
        <v>0</v>
      </c>
      <c r="Q161" s="137" t="s">
        <v>1</v>
      </c>
    </row>
    <row r="162" spans="1:17" x14ac:dyDescent="0.2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2"/>
    <row r="182" spans="1:17" ht="19.5" customHeight="1" x14ac:dyDescent="0.3">
      <c r="A182" s="167" t="s">
        <v>42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</row>
    <row r="183" spans="1:17" ht="12.75" customHeight="1" x14ac:dyDescent="0.2">
      <c r="A183" s="168" t="s">
        <v>56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</row>
    <row r="184" spans="1:17" ht="12.75" customHeight="1" x14ac:dyDescent="0.2">
      <c r="A184" s="169" t="s">
        <v>136</v>
      </c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</row>
    <row r="185" spans="1:17" ht="12.75" customHeight="1" x14ac:dyDescent="0.2">
      <c r="A185" s="168" t="s">
        <v>91</v>
      </c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2">
      <c r="A188" s="66"/>
      <c r="B188" s="66" t="s">
        <v>21</v>
      </c>
      <c r="C188" s="76">
        <f t="shared" ref="C188:N188" si="20">SUM(C189:C221)</f>
        <v>0</v>
      </c>
      <c r="D188" s="76">
        <f t="shared" si="20"/>
        <v>0</v>
      </c>
      <c r="E188" s="76">
        <f t="shared" si="20"/>
        <v>0</v>
      </c>
      <c r="F188" s="76">
        <f t="shared" si="20"/>
        <v>0</v>
      </c>
      <c r="G188" s="76">
        <f t="shared" si="20"/>
        <v>0</v>
      </c>
      <c r="H188" s="76">
        <f t="shared" si="20"/>
        <v>0</v>
      </c>
      <c r="I188" s="76">
        <f t="shared" si="20"/>
        <v>0</v>
      </c>
      <c r="J188" s="76">
        <f t="shared" si="20"/>
        <v>0</v>
      </c>
      <c r="K188" s="76">
        <f t="shared" si="20"/>
        <v>0</v>
      </c>
      <c r="L188" s="76">
        <f t="shared" si="20"/>
        <v>0</v>
      </c>
      <c r="M188" s="76">
        <f t="shared" si="20"/>
        <v>0</v>
      </c>
      <c r="N188" s="76">
        <f t="shared" si="20"/>
        <v>0</v>
      </c>
      <c r="O188" s="95">
        <f>SUM(O189:O221,0)</f>
        <v>0</v>
      </c>
      <c r="Q188" s="137" t="s">
        <v>2</v>
      </c>
    </row>
    <row r="189" spans="1:17" ht="15.95" customHeight="1" x14ac:dyDescent="0.2">
      <c r="A189" s="47">
        <f t="shared" ref="A189:A221" si="21">RANK(C189,$C$189:$C$221,0)</f>
        <v>1</v>
      </c>
      <c r="B189" s="87" t="s">
        <v>84</v>
      </c>
      <c r="C189" s="59">
        <f t="shared" ref="C189:C221" si="22">SUM(D189:N189)</f>
        <v>0</v>
      </c>
      <c r="D189" s="48">
        <f>VLOOKUP($Q189&amp;$B189,'PNC Exon. &amp; no Exon.'!$A:$AL,'P.N.C. x Comp. x Ramos'!D$66,0)</f>
        <v>0</v>
      </c>
      <c r="E189" s="48">
        <f>VLOOKUP($Q189&amp;$B189,'PNC Exon. &amp; no Exon.'!$A:$AL,'P.N.C. x Comp. x Ramos'!E$66,0)</f>
        <v>0</v>
      </c>
      <c r="F189" s="48">
        <f>VLOOKUP($Q189&amp;$B189,'PNC Exon. &amp; no Exon.'!$A:$AL,'P.N.C. x Comp. x Ramos'!F$66,0)</f>
        <v>0</v>
      </c>
      <c r="G189" s="48">
        <f>VLOOKUP($Q189&amp;$B189,'PNC Exon. &amp; no Exon.'!$A:$AL,'P.N.C. x Comp. x Ramos'!G$66,0)</f>
        <v>0</v>
      </c>
      <c r="H189" s="48">
        <f>VLOOKUP($Q189&amp;$B189,'PNC Exon. &amp; no Exon.'!$A:$AL,'P.N.C. x Comp. x Ramos'!H$66,0)</f>
        <v>0</v>
      </c>
      <c r="I189" s="48">
        <f>VLOOKUP($Q189&amp;$B189,'PNC Exon. &amp; no Exon.'!$A:$AL,'P.N.C. x Comp. x Ramos'!I$66,0)</f>
        <v>0</v>
      </c>
      <c r="J189" s="48">
        <f>VLOOKUP($Q189&amp;$B189,'PNC Exon. &amp; no Exon.'!$A:$AL,'P.N.C. x Comp. x Ramos'!J$66,0)</f>
        <v>0</v>
      </c>
      <c r="K189" s="48">
        <f>VLOOKUP($Q189&amp;$B189,'PNC Exon. &amp; no Exon.'!$A:$AL,'P.N.C. x Comp. x Ramos'!K$66,0)</f>
        <v>0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0</v>
      </c>
      <c r="N189" s="48">
        <f>VLOOKUP($Q189&amp;$B189,'PNC Exon. &amp; no Exon.'!$A:$AL,'P.N.C. x Comp. x Ramos'!N$66,0)</f>
        <v>0</v>
      </c>
      <c r="O189" s="57">
        <f t="shared" ref="O189:O221" si="23">IFERROR(C189/$C$188*100,0)</f>
        <v>0</v>
      </c>
      <c r="Q189" s="137" t="s">
        <v>2</v>
      </c>
    </row>
    <row r="190" spans="1:17" ht="15.95" customHeight="1" x14ac:dyDescent="0.2">
      <c r="A190" s="47">
        <f t="shared" si="21"/>
        <v>1</v>
      </c>
      <c r="B190" s="51" t="s">
        <v>93</v>
      </c>
      <c r="C190" s="59">
        <f t="shared" si="22"/>
        <v>0</v>
      </c>
      <c r="D190" s="48">
        <f>VLOOKUP($Q190&amp;$B190,'PNC Exon. &amp; no Exon.'!$A:$AL,'P.N.C. x Comp. x Ramos'!D$66,0)</f>
        <v>0</v>
      </c>
      <c r="E190" s="48">
        <f>VLOOKUP($Q190&amp;$B190,'PNC Exon. &amp; no Exon.'!$A:$AL,'P.N.C. x Comp. x Ramos'!E$66,0)</f>
        <v>0</v>
      </c>
      <c r="F190" s="48">
        <f>VLOOKUP($Q190&amp;$B190,'PNC Exon. &amp; no Exon.'!$A:$AL,'P.N.C. x Comp. x Ramos'!F$66,0)</f>
        <v>0</v>
      </c>
      <c r="G190" s="48">
        <f>VLOOKUP($Q190&amp;$B190,'PNC Exon. &amp; no Exon.'!$A:$AL,'P.N.C. x Comp. x Ramos'!G$66,0)</f>
        <v>0</v>
      </c>
      <c r="H190" s="48">
        <f>VLOOKUP($Q190&amp;$B190,'PNC Exon. &amp; no Exon.'!$A:$AL,'P.N.C. x Comp. x Ramos'!H$66,0)</f>
        <v>0</v>
      </c>
      <c r="I190" s="48">
        <f>VLOOKUP($Q190&amp;$B190,'PNC Exon. &amp; no Exon.'!$A:$AL,'P.N.C. x Comp. x Ramos'!I$66,0)</f>
        <v>0</v>
      </c>
      <c r="J190" s="48">
        <f>VLOOKUP($Q190&amp;$B190,'PNC Exon. &amp; no Exon.'!$A:$AL,'P.N.C. x Comp. x Ramos'!J$66,0)</f>
        <v>0</v>
      </c>
      <c r="K190" s="48">
        <f>VLOOKUP($Q190&amp;$B190,'PNC Exon. &amp; no Exon.'!$A:$AL,'P.N.C. x Comp. x Ramos'!K$66,0)</f>
        <v>0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0</v>
      </c>
      <c r="N190" s="48">
        <f>VLOOKUP($Q190&amp;$B190,'PNC Exon. &amp; no Exon.'!$A:$AL,'P.N.C. x Comp. x Ramos'!N$66,0)</f>
        <v>0</v>
      </c>
      <c r="O190" s="57">
        <f t="shared" si="23"/>
        <v>0</v>
      </c>
      <c r="Q190" s="137" t="s">
        <v>2</v>
      </c>
    </row>
    <row r="191" spans="1:17" ht="15.95" customHeight="1" x14ac:dyDescent="0.2">
      <c r="A191" s="47">
        <f t="shared" si="21"/>
        <v>1</v>
      </c>
      <c r="B191" s="51" t="s">
        <v>92</v>
      </c>
      <c r="C191" s="59">
        <f t="shared" si="22"/>
        <v>0</v>
      </c>
      <c r="D191" s="48">
        <f>VLOOKUP($Q191&amp;$B191,'PNC Exon. &amp; no Exon.'!$A:$AL,'P.N.C. x Comp. x Ramos'!D$66,0)</f>
        <v>0</v>
      </c>
      <c r="E191" s="48">
        <f>VLOOKUP($Q191&amp;$B191,'PNC Exon. &amp; no Exon.'!$A:$AL,'P.N.C. x Comp. x Ramos'!E$66,0)</f>
        <v>0</v>
      </c>
      <c r="F191" s="48">
        <f>VLOOKUP($Q191&amp;$B191,'PNC Exon. &amp; no Exon.'!$A:$AL,'P.N.C. x Comp. x Ramos'!F$66,0)</f>
        <v>0</v>
      </c>
      <c r="G191" s="48">
        <f>VLOOKUP($Q191&amp;$B191,'PNC Exon. &amp; no Exon.'!$A:$AL,'P.N.C. x Comp. x Ramos'!G$66,0)</f>
        <v>0</v>
      </c>
      <c r="H191" s="48">
        <f>VLOOKUP($Q191&amp;$B191,'PNC Exon. &amp; no Exon.'!$A:$AL,'P.N.C. x Comp. x Ramos'!H$66,0)</f>
        <v>0</v>
      </c>
      <c r="I191" s="48">
        <f>VLOOKUP($Q191&amp;$B191,'PNC Exon. &amp; no Exon.'!$A:$AL,'P.N.C. x Comp. x Ramos'!I$66,0)</f>
        <v>0</v>
      </c>
      <c r="J191" s="48">
        <f>VLOOKUP($Q191&amp;$B191,'PNC Exon. &amp; no Exon.'!$A:$AL,'P.N.C. x Comp. x Ramos'!J$66,0)</f>
        <v>0</v>
      </c>
      <c r="K191" s="48">
        <f>VLOOKUP($Q191&amp;$B191,'PNC Exon. &amp; no Exon.'!$A:$AL,'P.N.C. x Comp. x Ramos'!K$66,0)</f>
        <v>0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0</v>
      </c>
      <c r="N191" s="48">
        <f>VLOOKUP($Q191&amp;$B191,'PNC Exon. &amp; no Exon.'!$A:$AL,'P.N.C. x Comp. x Ramos'!N$66,0)</f>
        <v>0</v>
      </c>
      <c r="O191" s="57">
        <f t="shared" si="23"/>
        <v>0</v>
      </c>
      <c r="Q191" s="137" t="s">
        <v>2</v>
      </c>
    </row>
    <row r="192" spans="1:17" ht="15.95" customHeight="1" x14ac:dyDescent="0.2">
      <c r="A192" s="47">
        <f t="shared" si="21"/>
        <v>1</v>
      </c>
      <c r="B192" s="51" t="s">
        <v>111</v>
      </c>
      <c r="C192" s="59">
        <f t="shared" si="22"/>
        <v>0</v>
      </c>
      <c r="D192" s="48">
        <f>VLOOKUP($Q192&amp;$B192,'PNC Exon. &amp; no Exon.'!$A:$AL,'P.N.C. x Comp. x Ramos'!D$66,0)</f>
        <v>0</v>
      </c>
      <c r="E192" s="48">
        <f>VLOOKUP($Q192&amp;$B192,'PNC Exon. &amp; no Exon.'!$A:$AL,'P.N.C. x Comp. x Ramos'!E$66,0)</f>
        <v>0</v>
      </c>
      <c r="F192" s="48">
        <f>VLOOKUP($Q192&amp;$B192,'PNC Exon. &amp; no Exon.'!$A:$AL,'P.N.C. x Comp. x Ramos'!F$66,0)</f>
        <v>0</v>
      </c>
      <c r="G192" s="48">
        <f>VLOOKUP($Q192&amp;$B192,'PNC Exon. &amp; no Exon.'!$A:$AL,'P.N.C. x Comp. x Ramos'!G$66,0)</f>
        <v>0</v>
      </c>
      <c r="H192" s="48">
        <f>VLOOKUP($Q192&amp;$B192,'PNC Exon. &amp; no Exon.'!$A:$AL,'P.N.C. x Comp. x Ramos'!H$66,0)</f>
        <v>0</v>
      </c>
      <c r="I192" s="48">
        <f>VLOOKUP($Q192&amp;$B192,'PNC Exon. &amp; no Exon.'!$A:$AL,'P.N.C. x Comp. x Ramos'!I$66,0)</f>
        <v>0</v>
      </c>
      <c r="J192" s="48">
        <f>VLOOKUP($Q192&amp;$B192,'PNC Exon. &amp; no Exon.'!$A:$AL,'P.N.C. x Comp. x Ramos'!J$66,0)</f>
        <v>0</v>
      </c>
      <c r="K192" s="48">
        <f>VLOOKUP($Q192&amp;$B192,'PNC Exon. &amp; no Exon.'!$A:$AL,'P.N.C. x Comp. x Ramos'!K$66,0)</f>
        <v>0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0</v>
      </c>
      <c r="N192" s="48">
        <f>VLOOKUP($Q192&amp;$B192,'PNC Exon. &amp; no Exon.'!$A:$AL,'P.N.C. x Comp. x Ramos'!N$66,0)</f>
        <v>0</v>
      </c>
      <c r="O192" s="57">
        <f t="shared" si="23"/>
        <v>0</v>
      </c>
      <c r="Q192" s="137" t="s">
        <v>2</v>
      </c>
    </row>
    <row r="193" spans="1:108" ht="15.95" customHeight="1" x14ac:dyDescent="0.2">
      <c r="A193" s="47">
        <f t="shared" si="21"/>
        <v>1</v>
      </c>
      <c r="B193" s="51" t="s">
        <v>112</v>
      </c>
      <c r="C193" s="59">
        <f t="shared" si="22"/>
        <v>0</v>
      </c>
      <c r="D193" s="48">
        <f>VLOOKUP($Q193&amp;$B193,'PNC Exon. &amp; no Exon.'!$A:$AL,'P.N.C. x Comp. x Ramos'!D$66,0)</f>
        <v>0</v>
      </c>
      <c r="E193" s="48">
        <f>VLOOKUP($Q193&amp;$B193,'PNC Exon. &amp; no Exon.'!$A:$AL,'P.N.C. x Comp. x Ramos'!E$66,0)</f>
        <v>0</v>
      </c>
      <c r="F193" s="48">
        <f>VLOOKUP($Q193&amp;$B193,'PNC Exon. &amp; no Exon.'!$A:$AL,'P.N.C. x Comp. x Ramos'!F$66,0)</f>
        <v>0</v>
      </c>
      <c r="G193" s="48">
        <f>VLOOKUP($Q193&amp;$B193,'PNC Exon. &amp; no Exon.'!$A:$AL,'P.N.C. x Comp. x Ramos'!G$66,0)</f>
        <v>0</v>
      </c>
      <c r="H193" s="48">
        <f>VLOOKUP($Q193&amp;$B193,'PNC Exon. &amp; no Exon.'!$A:$AL,'P.N.C. x Comp. x Ramos'!H$66,0)</f>
        <v>0</v>
      </c>
      <c r="I193" s="48">
        <f>VLOOKUP($Q193&amp;$B193,'PNC Exon. &amp; no Exon.'!$A:$AL,'P.N.C. x Comp. x Ramos'!I$66,0)</f>
        <v>0</v>
      </c>
      <c r="J193" s="48">
        <f>VLOOKUP($Q193&amp;$B193,'PNC Exon. &amp; no Exon.'!$A:$AL,'P.N.C. x Comp. x Ramos'!J$66,0)</f>
        <v>0</v>
      </c>
      <c r="K193" s="48">
        <f>VLOOKUP($Q193&amp;$B193,'PNC Exon. &amp; no Exon.'!$A:$AL,'P.N.C. x Comp. x Ramos'!K$66,0)</f>
        <v>0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0</v>
      </c>
      <c r="N193" s="48">
        <f>VLOOKUP($Q193&amp;$B193,'PNC Exon. &amp; no Exon.'!$A:$AL,'P.N.C. x Comp. x Ramos'!N$66,0)</f>
        <v>0</v>
      </c>
      <c r="O193" s="57">
        <f t="shared" si="23"/>
        <v>0</v>
      </c>
      <c r="Q193" s="137" t="s">
        <v>2</v>
      </c>
    </row>
    <row r="194" spans="1:108" ht="15.95" customHeight="1" x14ac:dyDescent="0.2">
      <c r="A194" s="47">
        <f t="shared" si="21"/>
        <v>1</v>
      </c>
      <c r="B194" s="51" t="s">
        <v>113</v>
      </c>
      <c r="C194" s="59">
        <f t="shared" si="22"/>
        <v>0</v>
      </c>
      <c r="D194" s="48">
        <f>VLOOKUP($Q194&amp;$B194,'PNC Exon. &amp; no Exon.'!$A:$AL,'P.N.C. x Comp. x Ramos'!D$66,0)</f>
        <v>0</v>
      </c>
      <c r="E194" s="48">
        <f>VLOOKUP($Q194&amp;$B194,'PNC Exon. &amp; no Exon.'!$A:$AL,'P.N.C. x Comp. x Ramos'!E$66,0)</f>
        <v>0</v>
      </c>
      <c r="F194" s="48">
        <f>VLOOKUP($Q194&amp;$B194,'PNC Exon. &amp; no Exon.'!$A:$AL,'P.N.C. x Comp. x Ramos'!F$66,0)</f>
        <v>0</v>
      </c>
      <c r="G194" s="48">
        <f>VLOOKUP($Q194&amp;$B194,'PNC Exon. &amp; no Exon.'!$A:$AL,'P.N.C. x Comp. x Ramos'!G$66,0)</f>
        <v>0</v>
      </c>
      <c r="H194" s="48">
        <f>VLOOKUP($Q194&amp;$B194,'PNC Exon. &amp; no Exon.'!$A:$AL,'P.N.C. x Comp. x Ramos'!H$66,0)</f>
        <v>0</v>
      </c>
      <c r="I194" s="48">
        <f>VLOOKUP($Q194&amp;$B194,'PNC Exon. &amp; no Exon.'!$A:$AL,'P.N.C. x Comp. x Ramos'!I$66,0)</f>
        <v>0</v>
      </c>
      <c r="J194" s="48">
        <f>VLOOKUP($Q194&amp;$B194,'PNC Exon. &amp; no Exon.'!$A:$AL,'P.N.C. x Comp. x Ramos'!J$66,0)</f>
        <v>0</v>
      </c>
      <c r="K194" s="48">
        <f>VLOOKUP($Q194&amp;$B194,'PNC Exon. &amp; no Exon.'!$A:$AL,'P.N.C. x Comp. x Ramos'!K$66,0)</f>
        <v>0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0</v>
      </c>
      <c r="N194" s="48">
        <f>VLOOKUP($Q194&amp;$B194,'PNC Exon. &amp; no Exon.'!$A:$AL,'P.N.C. x Comp. x Ramos'!N$66,0)</f>
        <v>0</v>
      </c>
      <c r="O194" s="57">
        <f t="shared" si="23"/>
        <v>0</v>
      </c>
      <c r="Q194" s="137" t="s">
        <v>2</v>
      </c>
    </row>
    <row r="195" spans="1:108" ht="15.95" customHeight="1" x14ac:dyDescent="0.2">
      <c r="A195" s="47">
        <f t="shared" si="21"/>
        <v>1</v>
      </c>
      <c r="B195" s="51" t="s">
        <v>114</v>
      </c>
      <c r="C195" s="59">
        <f t="shared" si="22"/>
        <v>0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0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0</v>
      </c>
      <c r="H195" s="48">
        <f>VLOOKUP($Q195&amp;$B195,'PNC Exon. &amp; no Exon.'!$A:$AL,'P.N.C. x Comp. x Ramos'!H$66,0)</f>
        <v>0</v>
      </c>
      <c r="I195" s="48">
        <f>VLOOKUP($Q195&amp;$B195,'PNC Exon. &amp; no Exon.'!$A:$AL,'P.N.C. x Comp. x Ramos'!I$66,0)</f>
        <v>0</v>
      </c>
      <c r="J195" s="48">
        <f>VLOOKUP($Q195&amp;$B195,'PNC Exon. &amp; no Exon.'!$A:$AL,'P.N.C. x Comp. x Ramos'!J$66,0)</f>
        <v>0</v>
      </c>
      <c r="K195" s="48">
        <f>VLOOKUP($Q195&amp;$B195,'PNC Exon. &amp; no Exon.'!$A:$AL,'P.N.C. x Comp. x Ramos'!K$66,0)</f>
        <v>0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0</v>
      </c>
      <c r="N195" s="48">
        <f>VLOOKUP($Q195&amp;$B195,'PNC Exon. &amp; no Exon.'!$A:$AL,'P.N.C. x Comp. x Ramos'!N$66,0)</f>
        <v>0</v>
      </c>
      <c r="O195" s="57">
        <f t="shared" si="23"/>
        <v>0</v>
      </c>
      <c r="Q195" s="137" t="s">
        <v>2</v>
      </c>
    </row>
    <row r="196" spans="1:108" ht="15.95" customHeight="1" x14ac:dyDescent="0.2">
      <c r="A196" s="47">
        <f t="shared" si="21"/>
        <v>1</v>
      </c>
      <c r="B196" s="51" t="s">
        <v>94</v>
      </c>
      <c r="C196" s="59">
        <f t="shared" si="22"/>
        <v>0</v>
      </c>
      <c r="D196" s="48">
        <f>VLOOKUP($Q196&amp;$B196,'PNC Exon. &amp; no Exon.'!$A:$AL,'P.N.C. x Comp. x Ramos'!D$66,0)</f>
        <v>0</v>
      </c>
      <c r="E196" s="48">
        <f>VLOOKUP($Q196&amp;$B196,'PNC Exon. &amp; no Exon.'!$A:$AL,'P.N.C. x Comp. x Ramos'!E$66,0)</f>
        <v>0</v>
      </c>
      <c r="F196" s="48">
        <f>VLOOKUP($Q196&amp;$B196,'PNC Exon. &amp; no Exon.'!$A:$AL,'P.N.C. x Comp. x Ramos'!F$66,0)</f>
        <v>0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3"/>
        <v>0</v>
      </c>
      <c r="Q196" s="137" t="s">
        <v>2</v>
      </c>
    </row>
    <row r="197" spans="1:108" s="16" customFormat="1" ht="15.95" customHeight="1" x14ac:dyDescent="0.2">
      <c r="A197" s="47">
        <f t="shared" si="21"/>
        <v>1</v>
      </c>
      <c r="B197" s="51" t="s">
        <v>77</v>
      </c>
      <c r="C197" s="59">
        <f t="shared" si="22"/>
        <v>0</v>
      </c>
      <c r="D197" s="48">
        <f>VLOOKUP($Q197&amp;$B197,'PNC Exon. &amp; no Exon.'!$A:$AL,'P.N.C. x Comp. x Ramos'!D$66,0)</f>
        <v>0</v>
      </c>
      <c r="E197" s="48">
        <f>VLOOKUP($Q197&amp;$B197,'PNC Exon. &amp; no Exon.'!$A:$AL,'P.N.C. x Comp. x Ramos'!E$66,0)</f>
        <v>0</v>
      </c>
      <c r="F197" s="48">
        <f>VLOOKUP($Q197&amp;$B197,'PNC Exon. &amp; no Exon.'!$A:$AL,'P.N.C. x Comp. x Ramos'!F$66,0)</f>
        <v>0</v>
      </c>
      <c r="G197" s="48">
        <f>VLOOKUP($Q197&amp;$B197,'PNC Exon. &amp; no Exon.'!$A:$AL,'P.N.C. x Comp. x Ramos'!G$66,0)</f>
        <v>0</v>
      </c>
      <c r="H197" s="48">
        <f>VLOOKUP($Q197&amp;$B197,'PNC Exon. &amp; no Exon.'!$A:$AL,'P.N.C. x Comp. x Ramos'!H$66,0)</f>
        <v>0</v>
      </c>
      <c r="I197" s="48">
        <f>VLOOKUP($Q197&amp;$B197,'PNC Exon. &amp; no Exon.'!$A:$AL,'P.N.C. x Comp. x Ramos'!I$66,0)</f>
        <v>0</v>
      </c>
      <c r="J197" s="48">
        <f>VLOOKUP($Q197&amp;$B197,'PNC Exon. &amp; no Exon.'!$A:$AL,'P.N.C. x Comp. x Ramos'!J$66,0)</f>
        <v>0</v>
      </c>
      <c r="K197" s="48">
        <f>VLOOKUP($Q197&amp;$B197,'PNC Exon. &amp; no Exon.'!$A:$AL,'P.N.C. x Comp. x Ramos'!K$66,0)</f>
        <v>0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0</v>
      </c>
      <c r="N197" s="48">
        <f>VLOOKUP($Q197&amp;$B197,'PNC Exon. &amp; no Exon.'!$A:$AL,'P.N.C. x Comp. x Ramos'!N$66,0)</f>
        <v>0</v>
      </c>
      <c r="O197" s="57">
        <f t="shared" si="23"/>
        <v>0</v>
      </c>
      <c r="Q197" s="137" t="s">
        <v>2</v>
      </c>
    </row>
    <row r="198" spans="1:108" ht="15.95" customHeight="1" x14ac:dyDescent="0.2">
      <c r="A198" s="47">
        <f t="shared" si="21"/>
        <v>1</v>
      </c>
      <c r="B198" s="51" t="s">
        <v>115</v>
      </c>
      <c r="C198" s="59">
        <f t="shared" si="22"/>
        <v>0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0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0</v>
      </c>
      <c r="H198" s="48">
        <f>VLOOKUP($Q198&amp;$B198,'PNC Exon. &amp; no Exon.'!$A:$AL,'P.N.C. x Comp. x Ramos'!H$66,0)</f>
        <v>0</v>
      </c>
      <c r="I198" s="48">
        <f>VLOOKUP($Q198&amp;$B198,'PNC Exon. &amp; no Exon.'!$A:$AL,'P.N.C. x Comp. x Ramos'!I$66,0)</f>
        <v>0</v>
      </c>
      <c r="J198" s="48">
        <f>VLOOKUP($Q198&amp;$B198,'PNC Exon. &amp; no Exon.'!$A:$AL,'P.N.C. x Comp. x Ramos'!J$66,0)</f>
        <v>0</v>
      </c>
      <c r="K198" s="48">
        <f>VLOOKUP($Q198&amp;$B198,'PNC Exon. &amp; no Exon.'!$A:$AL,'P.N.C. x Comp. x Ramos'!K$66,0)</f>
        <v>0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0</v>
      </c>
      <c r="N198" s="48">
        <f>VLOOKUP($Q198&amp;$B198,'PNC Exon. &amp; no Exon.'!$A:$AL,'P.N.C. x Comp. x Ramos'!N$66,0)</f>
        <v>0</v>
      </c>
      <c r="O198" s="57">
        <f t="shared" si="23"/>
        <v>0</v>
      </c>
      <c r="Q198" s="137" t="s">
        <v>2</v>
      </c>
    </row>
    <row r="199" spans="1:108" ht="15.95" customHeight="1" x14ac:dyDescent="0.2">
      <c r="A199" s="47">
        <f t="shared" si="21"/>
        <v>1</v>
      </c>
      <c r="B199" s="51" t="s">
        <v>85</v>
      </c>
      <c r="C199" s="59">
        <f t="shared" si="22"/>
        <v>0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0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0</v>
      </c>
      <c r="I199" s="48">
        <f>VLOOKUP($Q199&amp;$B199,'PNC Exon. &amp; no Exon.'!$A:$AL,'P.N.C. x Comp. x Ramos'!I$66,0)</f>
        <v>0</v>
      </c>
      <c r="J199" s="48">
        <f>VLOOKUP($Q199&amp;$B199,'PNC Exon. &amp; no Exon.'!$A:$AL,'P.N.C. x Comp. x Ramos'!J$66,0)</f>
        <v>0</v>
      </c>
      <c r="K199" s="48">
        <f>VLOOKUP($Q199&amp;$B199,'PNC Exon. &amp; no Exon.'!$A:$AL,'P.N.C. x Comp. x Ramos'!K$66,0)</f>
        <v>0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0</v>
      </c>
      <c r="N199" s="48">
        <f>VLOOKUP($Q199&amp;$B199,'PNC Exon. &amp; no Exon.'!$A:$AL,'P.N.C. x Comp. x Ramos'!N$66,0)</f>
        <v>0</v>
      </c>
      <c r="O199" s="57">
        <f t="shared" si="23"/>
        <v>0</v>
      </c>
      <c r="Q199" s="137" t="s">
        <v>2</v>
      </c>
    </row>
    <row r="200" spans="1:108" ht="15.95" customHeight="1" x14ac:dyDescent="0.2">
      <c r="A200" s="47">
        <f t="shared" si="21"/>
        <v>1</v>
      </c>
      <c r="B200" s="51" t="s">
        <v>118</v>
      </c>
      <c r="C200" s="59">
        <f t="shared" si="22"/>
        <v>0</v>
      </c>
      <c r="D200" s="48">
        <f>VLOOKUP($Q200&amp;$B200,'PNC Exon. &amp; no Exon.'!$A:$AL,'P.N.C. x Comp. x Ramos'!D$66,0)</f>
        <v>0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0</v>
      </c>
      <c r="G200" s="48">
        <f>VLOOKUP($Q200&amp;$B200,'PNC Exon. &amp; no Exon.'!$A:$AL,'P.N.C. x Comp. x Ramos'!G$66,0)</f>
        <v>0</v>
      </c>
      <c r="H200" s="48">
        <f>VLOOKUP($Q200&amp;$B200,'PNC Exon. &amp; no Exon.'!$A:$AL,'P.N.C. x Comp. x Ramos'!H$66,0)</f>
        <v>0</v>
      </c>
      <c r="I200" s="48">
        <f>VLOOKUP($Q200&amp;$B200,'PNC Exon. &amp; no Exon.'!$A:$AL,'P.N.C. x Comp. x Ramos'!I$66,0)</f>
        <v>0</v>
      </c>
      <c r="J200" s="48">
        <f>VLOOKUP($Q200&amp;$B200,'PNC Exon. &amp; no Exon.'!$A:$AL,'P.N.C. x Comp. x Ramos'!J$66,0)</f>
        <v>0</v>
      </c>
      <c r="K200" s="48">
        <f>VLOOKUP($Q200&amp;$B200,'PNC Exon. &amp; no Exon.'!$A:$AL,'P.N.C. x Comp. x Ramos'!K$66,0)</f>
        <v>0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0</v>
      </c>
      <c r="N200" s="48">
        <f>VLOOKUP($Q200&amp;$B200,'PNC Exon. &amp; no Exon.'!$A:$AL,'P.N.C. x Comp. x Ramos'!N$66,0)</f>
        <v>0</v>
      </c>
      <c r="O200" s="57">
        <f t="shared" si="23"/>
        <v>0</v>
      </c>
      <c r="Q200" s="137" t="s">
        <v>2</v>
      </c>
    </row>
    <row r="201" spans="1:108" ht="15.95" customHeight="1" x14ac:dyDescent="0.2">
      <c r="A201" s="47">
        <f t="shared" si="21"/>
        <v>1</v>
      </c>
      <c r="B201" s="51" t="s">
        <v>116</v>
      </c>
      <c r="C201" s="59">
        <f t="shared" si="22"/>
        <v>0</v>
      </c>
      <c r="D201" s="48">
        <f>VLOOKUP($Q201&amp;$B201,'PNC Exon. &amp; no Exon.'!$A:$AL,'P.N.C. x Comp. x Ramos'!D$66,0)</f>
        <v>0</v>
      </c>
      <c r="E201" s="48">
        <f>VLOOKUP($Q201&amp;$B201,'PNC Exon. &amp; no Exon.'!$A:$AL,'P.N.C. x Comp. x Ramos'!E$66,0)</f>
        <v>0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0</v>
      </c>
      <c r="H201" s="48">
        <f>VLOOKUP($Q201&amp;$B201,'PNC Exon. &amp; no Exon.'!$A:$AL,'P.N.C. x Comp. x Ramos'!H$66,0)</f>
        <v>0</v>
      </c>
      <c r="I201" s="48">
        <f>VLOOKUP($Q201&amp;$B201,'PNC Exon. &amp; no Exon.'!$A:$AL,'P.N.C. x Comp. x Ramos'!I$66,0)</f>
        <v>0</v>
      </c>
      <c r="J201" s="48">
        <f>VLOOKUP($Q201&amp;$B201,'PNC Exon. &amp; no Exon.'!$A:$AL,'P.N.C. x Comp. x Ramos'!J$66,0)</f>
        <v>0</v>
      </c>
      <c r="K201" s="48">
        <f>VLOOKUP($Q201&amp;$B201,'PNC Exon. &amp; no Exon.'!$A:$AL,'P.N.C. x Comp. x Ramos'!K$66,0)</f>
        <v>0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0</v>
      </c>
      <c r="N201" s="48">
        <f>VLOOKUP($Q201&amp;$B201,'PNC Exon. &amp; no Exon.'!$A:$AL,'P.N.C. x Comp. x Ramos'!N$66,0)</f>
        <v>0</v>
      </c>
      <c r="O201" s="57">
        <f t="shared" si="23"/>
        <v>0</v>
      </c>
      <c r="Q201" s="137" t="s">
        <v>2</v>
      </c>
    </row>
    <row r="202" spans="1:108" ht="15.95" customHeight="1" x14ac:dyDescent="0.2">
      <c r="A202" s="47">
        <f t="shared" si="21"/>
        <v>1</v>
      </c>
      <c r="B202" s="51" t="s">
        <v>117</v>
      </c>
      <c r="C202" s="59">
        <f t="shared" si="22"/>
        <v>0</v>
      </c>
      <c r="D202" s="48">
        <f>VLOOKUP($Q202&amp;$B202,'PNC Exon. &amp; no Exon.'!$A:$AL,'P.N.C. x Comp. x Ramos'!D$66,0)</f>
        <v>0</v>
      </c>
      <c r="E202" s="48">
        <f>VLOOKUP($Q202&amp;$B202,'PNC Exon. &amp; no Exon.'!$A:$AL,'P.N.C. x Comp. x Ramos'!E$66,0)</f>
        <v>0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0</v>
      </c>
      <c r="I202" s="48">
        <f>VLOOKUP($Q202&amp;$B202,'PNC Exon. &amp; no Exon.'!$A:$AL,'P.N.C. x Comp. x Ramos'!I$66,0)</f>
        <v>0</v>
      </c>
      <c r="J202" s="48">
        <f>VLOOKUP($Q202&amp;$B202,'PNC Exon. &amp; no Exon.'!$A:$AL,'P.N.C. x Comp. x Ramos'!J$66,0)</f>
        <v>0</v>
      </c>
      <c r="K202" s="48">
        <f>VLOOKUP($Q202&amp;$B202,'PNC Exon. &amp; no Exon.'!$A:$AL,'P.N.C. x Comp. x Ramos'!K$66,0)</f>
        <v>0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0</v>
      </c>
      <c r="N202" s="48">
        <f>VLOOKUP($Q202&amp;$B202,'PNC Exon. &amp; no Exon.'!$A:$AL,'P.N.C. x Comp. x Ramos'!N$66,0)</f>
        <v>0</v>
      </c>
      <c r="O202" s="57">
        <f t="shared" si="23"/>
        <v>0</v>
      </c>
      <c r="Q202" s="137" t="s">
        <v>2</v>
      </c>
    </row>
    <row r="203" spans="1:108" s="16" customFormat="1" ht="15.95" customHeight="1" x14ac:dyDescent="0.2">
      <c r="A203" s="47">
        <f t="shared" si="21"/>
        <v>1</v>
      </c>
      <c r="B203" s="51" t="s">
        <v>119</v>
      </c>
      <c r="C203" s="59">
        <f t="shared" si="22"/>
        <v>0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0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0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0</v>
      </c>
      <c r="K203" s="48">
        <f>VLOOKUP($Q203&amp;$B203,'PNC Exon. &amp; no Exon.'!$A:$AL,'P.N.C. x Comp. x Ramos'!K$66,0)</f>
        <v>0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0</v>
      </c>
      <c r="N203" s="48">
        <f>VLOOKUP($Q203&amp;$B203,'PNC Exon. &amp; no Exon.'!$A:$AL,'P.N.C. x Comp. x Ramos'!N$66,0)</f>
        <v>0</v>
      </c>
      <c r="O203" s="57">
        <f t="shared" si="23"/>
        <v>0</v>
      </c>
      <c r="Q203" s="137" t="s">
        <v>2</v>
      </c>
    </row>
    <row r="204" spans="1:108" ht="15.95" customHeight="1" x14ac:dyDescent="0.2">
      <c r="A204" s="47">
        <f t="shared" si="21"/>
        <v>1</v>
      </c>
      <c r="B204" s="50" t="s">
        <v>120</v>
      </c>
      <c r="C204" s="59">
        <f t="shared" si="22"/>
        <v>0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0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0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0</v>
      </c>
      <c r="O204" s="57">
        <f t="shared" si="23"/>
        <v>0</v>
      </c>
      <c r="Q204" s="137" t="s">
        <v>2</v>
      </c>
    </row>
    <row r="205" spans="1:108" s="16" customFormat="1" ht="15.95" customHeight="1" x14ac:dyDescent="0.2">
      <c r="A205" s="47">
        <f t="shared" si="21"/>
        <v>1</v>
      </c>
      <c r="B205" s="51" t="s">
        <v>80</v>
      </c>
      <c r="C205" s="59">
        <f t="shared" si="22"/>
        <v>0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0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0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0</v>
      </c>
      <c r="N205" s="48">
        <f>VLOOKUP($Q205&amp;$B205,'PNC Exon. &amp; no Exon.'!$A:$AL,'P.N.C. x Comp. x Ramos'!N$66,0)</f>
        <v>0</v>
      </c>
      <c r="O205" s="57">
        <f t="shared" si="23"/>
        <v>0</v>
      </c>
      <c r="Q205" s="137" t="s">
        <v>2</v>
      </c>
    </row>
    <row r="206" spans="1:108" ht="15.95" customHeight="1" x14ac:dyDescent="0.2">
      <c r="A206" s="47">
        <f t="shared" si="21"/>
        <v>1</v>
      </c>
      <c r="B206" s="51" t="s">
        <v>87</v>
      </c>
      <c r="C206" s="59">
        <f t="shared" si="22"/>
        <v>0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0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0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0</v>
      </c>
      <c r="K206" s="48">
        <f>VLOOKUP($Q206&amp;$B206,'PNC Exon. &amp; no Exon.'!$A:$AL,'P.N.C. x Comp. x Ramos'!K$66,0)</f>
        <v>0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0</v>
      </c>
      <c r="N206" s="48">
        <f>VLOOKUP($Q206&amp;$B206,'PNC Exon. &amp; no Exon.'!$A:$AL,'P.N.C. x Comp. x Ramos'!N$66,0)</f>
        <v>0</v>
      </c>
      <c r="O206" s="57">
        <f t="shared" si="23"/>
        <v>0</v>
      </c>
      <c r="Q206" s="137" t="s">
        <v>2</v>
      </c>
    </row>
    <row r="207" spans="1:108" s="16" customFormat="1" ht="15.95" customHeight="1" x14ac:dyDescent="0.2">
      <c r="A207" s="47">
        <f t="shared" si="21"/>
        <v>1</v>
      </c>
      <c r="B207" s="51" t="s">
        <v>121</v>
      </c>
      <c r="C207" s="59">
        <f t="shared" si="22"/>
        <v>0</v>
      </c>
      <c r="D207" s="48">
        <f>VLOOKUP($Q207&amp;$B207,'PNC Exon. &amp; no Exon.'!$A:$AL,'P.N.C. x Comp. x Ramos'!D$66,0)</f>
        <v>0</v>
      </c>
      <c r="E207" s="48">
        <f>VLOOKUP($Q207&amp;$B207,'PNC Exon. &amp; no Exon.'!$A:$AL,'P.N.C. x Comp. x Ramos'!E$66,0)</f>
        <v>0</v>
      </c>
      <c r="F207" s="48">
        <f>VLOOKUP($Q207&amp;$B207,'PNC Exon. &amp; no Exon.'!$A:$AL,'P.N.C. x Comp. x Ramos'!F$66,0)</f>
        <v>0</v>
      </c>
      <c r="G207" s="48">
        <f>VLOOKUP($Q207&amp;$B207,'PNC Exon. &amp; no Exon.'!$A:$AL,'P.N.C. x Comp. x Ramos'!G$66,0)</f>
        <v>0</v>
      </c>
      <c r="H207" s="48">
        <f>VLOOKUP($Q207&amp;$B207,'PNC Exon. &amp; no Exon.'!$A:$AL,'P.N.C. x Comp. x Ramos'!H$66,0)</f>
        <v>0</v>
      </c>
      <c r="I207" s="48">
        <f>VLOOKUP($Q207&amp;$B207,'PNC Exon. &amp; no Exon.'!$A:$AL,'P.N.C. x Comp. x Ramos'!I$66,0)</f>
        <v>0</v>
      </c>
      <c r="J207" s="48">
        <f>VLOOKUP($Q207&amp;$B207,'PNC Exon. &amp; no Exon.'!$A:$AL,'P.N.C. x Comp. x Ramos'!J$66,0)</f>
        <v>0</v>
      </c>
      <c r="K207" s="48">
        <f>VLOOKUP($Q207&amp;$B207,'PNC Exon. &amp; no Exon.'!$A:$AL,'P.N.C. x Comp. x Ramos'!K$66,0)</f>
        <v>0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0</v>
      </c>
      <c r="N207" s="48">
        <f>VLOOKUP($Q207&amp;$B207,'PNC Exon. &amp; no Exon.'!$A:$AL,'P.N.C. x Comp. x Ramos'!N$66,0)</f>
        <v>0</v>
      </c>
      <c r="O207" s="57">
        <f t="shared" si="23"/>
        <v>0</v>
      </c>
      <c r="P207" s="21"/>
      <c r="Q207" s="137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2">
      <c r="A208" s="47">
        <f t="shared" si="21"/>
        <v>1</v>
      </c>
      <c r="B208" s="51" t="s">
        <v>78</v>
      </c>
      <c r="C208" s="59">
        <f t="shared" si="22"/>
        <v>0</v>
      </c>
      <c r="D208" s="48">
        <f>VLOOKUP($Q208&amp;$B208,'PNC Exon. &amp; no Exon.'!$A:$AL,'P.N.C. x Comp. x Ramos'!D$66,0)</f>
        <v>0</v>
      </c>
      <c r="E208" s="48">
        <f>VLOOKUP($Q208&amp;$B208,'PNC Exon. &amp; no Exon.'!$A:$AL,'P.N.C. x Comp. x Ramos'!E$66,0)</f>
        <v>0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0</v>
      </c>
      <c r="I208" s="48">
        <f>VLOOKUP($Q208&amp;$B208,'PNC Exon. &amp; no Exon.'!$A:$AL,'P.N.C. x Comp. x Ramos'!I$66,0)</f>
        <v>0</v>
      </c>
      <c r="J208" s="48">
        <f>VLOOKUP($Q208&amp;$B208,'PNC Exon. &amp; no Exon.'!$A:$AL,'P.N.C. x Comp. x Ramos'!J$66,0)</f>
        <v>0</v>
      </c>
      <c r="K208" s="48">
        <f>VLOOKUP($Q208&amp;$B208,'PNC Exon. &amp; no Exon.'!$A:$AL,'P.N.C. x Comp. x Ramos'!K$66,0)</f>
        <v>0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0</v>
      </c>
      <c r="N208" s="48">
        <f>VLOOKUP($Q208&amp;$B208,'PNC Exon. &amp; no Exon.'!$A:$AL,'P.N.C. x Comp. x Ramos'!N$66,0)</f>
        <v>0</v>
      </c>
      <c r="O208" s="57">
        <f t="shared" si="23"/>
        <v>0</v>
      </c>
      <c r="Q208" s="137" t="s">
        <v>2</v>
      </c>
    </row>
    <row r="209" spans="1:17" ht="15.95" customHeight="1" x14ac:dyDescent="0.2">
      <c r="A209" s="47">
        <f t="shared" si="21"/>
        <v>1</v>
      </c>
      <c r="B209" s="51" t="s">
        <v>122</v>
      </c>
      <c r="C209" s="59">
        <f t="shared" si="22"/>
        <v>0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0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3"/>
        <v>0</v>
      </c>
      <c r="Q209" s="137" t="s">
        <v>2</v>
      </c>
    </row>
    <row r="210" spans="1:17" ht="15.95" customHeight="1" x14ac:dyDescent="0.2">
      <c r="A210" s="47">
        <f t="shared" si="21"/>
        <v>1</v>
      </c>
      <c r="B210" s="51" t="s">
        <v>123</v>
      </c>
      <c r="C210" s="59">
        <f t="shared" si="22"/>
        <v>0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0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0</v>
      </c>
      <c r="N210" s="48">
        <f>VLOOKUP($Q210&amp;$B210,'PNC Exon. &amp; no Exon.'!$A:$AL,'P.N.C. x Comp. x Ramos'!N$66,0)</f>
        <v>0</v>
      </c>
      <c r="O210" s="57">
        <f t="shared" si="23"/>
        <v>0</v>
      </c>
      <c r="Q210" s="137" t="s">
        <v>2</v>
      </c>
    </row>
    <row r="211" spans="1:17" ht="15.95" customHeight="1" x14ac:dyDescent="0.2">
      <c r="A211" s="47">
        <f t="shared" si="21"/>
        <v>1</v>
      </c>
      <c r="B211" s="50" t="s">
        <v>124</v>
      </c>
      <c r="C211" s="59">
        <f t="shared" si="22"/>
        <v>0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0</v>
      </c>
      <c r="F211" s="48">
        <f>VLOOKUP($Q211&amp;$B211,'PNC Exon. &amp; no Exon.'!$A:$AL,'P.N.C. x Comp. x Ramos'!F$66,0)</f>
        <v>0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3"/>
        <v>0</v>
      </c>
      <c r="Q211" s="137" t="s">
        <v>2</v>
      </c>
    </row>
    <row r="212" spans="1:17" ht="15.95" customHeight="1" x14ac:dyDescent="0.2">
      <c r="A212" s="47">
        <f t="shared" si="21"/>
        <v>1</v>
      </c>
      <c r="B212" s="51" t="s">
        <v>125</v>
      </c>
      <c r="C212" s="59">
        <f t="shared" si="22"/>
        <v>0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0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0</v>
      </c>
      <c r="H212" s="48">
        <f>VLOOKUP($Q212&amp;$B212,'PNC Exon. &amp; no Exon.'!$A:$AL,'P.N.C. x Comp. x Ramos'!H$66,0)</f>
        <v>0</v>
      </c>
      <c r="I212" s="48">
        <f>VLOOKUP($Q212&amp;$B212,'PNC Exon. &amp; no Exon.'!$A:$AL,'P.N.C. x Comp. x Ramos'!I$66,0)</f>
        <v>0</v>
      </c>
      <c r="J212" s="48">
        <f>VLOOKUP($Q212&amp;$B212,'PNC Exon. &amp; no Exon.'!$A:$AL,'P.N.C. x Comp. x Ramos'!J$66,0)</f>
        <v>0</v>
      </c>
      <c r="K212" s="48">
        <f>VLOOKUP($Q212&amp;$B212,'PNC Exon. &amp; no Exon.'!$A:$AL,'P.N.C. x Comp. x Ramos'!K$66,0)</f>
        <v>0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0</v>
      </c>
      <c r="N212" s="48">
        <f>VLOOKUP($Q212&amp;$B212,'PNC Exon. &amp; no Exon.'!$A:$AL,'P.N.C. x Comp. x Ramos'!N$66,0)</f>
        <v>0</v>
      </c>
      <c r="O212" s="57">
        <f t="shared" si="23"/>
        <v>0</v>
      </c>
      <c r="Q212" s="137" t="s">
        <v>2</v>
      </c>
    </row>
    <row r="213" spans="1:17" ht="15.95" customHeight="1" x14ac:dyDescent="0.2">
      <c r="A213" s="47">
        <f t="shared" si="21"/>
        <v>1</v>
      </c>
      <c r="B213" s="51" t="s">
        <v>126</v>
      </c>
      <c r="C213" s="59">
        <f t="shared" si="22"/>
        <v>0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0</v>
      </c>
      <c r="F213" s="48">
        <f>VLOOKUP($Q213&amp;$B213,'PNC Exon. &amp; no Exon.'!$A:$AL,'P.N.C. x Comp. x Ramos'!F$66,0)</f>
        <v>0</v>
      </c>
      <c r="G213" s="48">
        <f>VLOOKUP($Q213&amp;$B213,'PNC Exon. &amp; no Exon.'!$A:$AL,'P.N.C. x Comp. x Ramos'!G$66,0)</f>
        <v>0</v>
      </c>
      <c r="H213" s="48">
        <f>VLOOKUP($Q213&amp;$B213,'PNC Exon. &amp; no Exon.'!$A:$AL,'P.N.C. x Comp. x Ramos'!H$66,0)</f>
        <v>0</v>
      </c>
      <c r="I213" s="48">
        <f>VLOOKUP($Q213&amp;$B213,'PNC Exon. &amp; no Exon.'!$A:$AL,'P.N.C. x Comp. x Ramos'!I$66,0)</f>
        <v>0</v>
      </c>
      <c r="J213" s="48">
        <f>VLOOKUP($Q213&amp;$B213,'PNC Exon. &amp; no Exon.'!$A:$AL,'P.N.C. x Comp. x Ramos'!J$66,0)</f>
        <v>0</v>
      </c>
      <c r="K213" s="48">
        <f>VLOOKUP($Q213&amp;$B213,'PNC Exon. &amp; no Exon.'!$A:$AL,'P.N.C. x Comp. x Ramos'!K$66,0)</f>
        <v>0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0</v>
      </c>
      <c r="N213" s="48">
        <f>VLOOKUP($Q213&amp;$B213,'PNC Exon. &amp; no Exon.'!$A:$AL,'P.N.C. x Comp. x Ramos'!N$66,0)</f>
        <v>0</v>
      </c>
      <c r="O213" s="57">
        <f t="shared" si="23"/>
        <v>0</v>
      </c>
      <c r="Q213" s="137" t="s">
        <v>2</v>
      </c>
    </row>
    <row r="214" spans="1:17" ht="15.95" customHeight="1" x14ac:dyDescent="0.2">
      <c r="A214" s="47">
        <f t="shared" si="21"/>
        <v>1</v>
      </c>
      <c r="B214" s="51" t="s">
        <v>127</v>
      </c>
      <c r="C214" s="59">
        <f t="shared" si="22"/>
        <v>0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0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0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0</v>
      </c>
      <c r="K214" s="48">
        <f>VLOOKUP($Q214&amp;$B214,'PNC Exon. &amp; no Exon.'!$A:$AL,'P.N.C. x Comp. x Ramos'!K$66,0)</f>
        <v>0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0</v>
      </c>
      <c r="N214" s="48">
        <f>VLOOKUP($Q214&amp;$B214,'PNC Exon. &amp; no Exon.'!$A:$AL,'P.N.C. x Comp. x Ramos'!N$66,0)</f>
        <v>0</v>
      </c>
      <c r="O214" s="57">
        <f t="shared" si="23"/>
        <v>0</v>
      </c>
      <c r="Q214" s="137" t="s">
        <v>2</v>
      </c>
    </row>
    <row r="215" spans="1:17" ht="15.95" customHeight="1" x14ac:dyDescent="0.2">
      <c r="A215" s="47">
        <f t="shared" si="21"/>
        <v>1</v>
      </c>
      <c r="B215" s="51" t="s">
        <v>110</v>
      </c>
      <c r="C215" s="59">
        <f t="shared" si="22"/>
        <v>0</v>
      </c>
      <c r="D215" s="48">
        <f>VLOOKUP($Q215&amp;$B215,'PNC Exon. &amp; no Exon.'!$A:$AL,'P.N.C. x Comp. x Ramos'!D$66,0)</f>
        <v>0</v>
      </c>
      <c r="E215" s="48">
        <f>VLOOKUP($Q215&amp;$B215,'PNC Exon. &amp; no Exon.'!$A:$AL,'P.N.C. x Comp. x Ramos'!E$66,0)</f>
        <v>0</v>
      </c>
      <c r="F215" s="48">
        <f>VLOOKUP($Q215&amp;$B215,'PNC Exon. &amp; no Exon.'!$A:$AL,'P.N.C. x Comp. x Ramos'!F$66,0)</f>
        <v>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0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0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0</v>
      </c>
      <c r="N215" s="48">
        <f>VLOOKUP($Q215&amp;$B215,'PNC Exon. &amp; no Exon.'!$A:$AL,'P.N.C. x Comp. x Ramos'!N$66,0)</f>
        <v>0</v>
      </c>
      <c r="O215" s="57">
        <f t="shared" si="23"/>
        <v>0</v>
      </c>
      <c r="Q215" s="137" t="s">
        <v>2</v>
      </c>
    </row>
    <row r="216" spans="1:17" ht="15.95" customHeight="1" x14ac:dyDescent="0.2">
      <c r="A216" s="47">
        <f t="shared" si="21"/>
        <v>1</v>
      </c>
      <c r="B216" s="51" t="s">
        <v>128</v>
      </c>
      <c r="C216" s="59">
        <f t="shared" si="22"/>
        <v>0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0</v>
      </c>
      <c r="F216" s="48">
        <f>VLOOKUP($Q216&amp;$B216,'PNC Exon. &amp; no Exon.'!$A:$AL,'P.N.C. x Comp. x Ramos'!F$66,0)</f>
        <v>0</v>
      </c>
      <c r="G216" s="48">
        <f>VLOOKUP($Q216&amp;$B216,'PNC Exon. &amp; no Exon.'!$A:$AL,'P.N.C. x Comp. x Ramos'!G$66,0)</f>
        <v>0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0</v>
      </c>
      <c r="O216" s="57">
        <f t="shared" si="23"/>
        <v>0</v>
      </c>
      <c r="Q216" s="137" t="s">
        <v>2</v>
      </c>
    </row>
    <row r="217" spans="1:17" ht="15.95" customHeight="1" x14ac:dyDescent="0.2">
      <c r="A217" s="47">
        <f t="shared" si="21"/>
        <v>1</v>
      </c>
      <c r="B217" s="51" t="s">
        <v>79</v>
      </c>
      <c r="C217" s="59">
        <f t="shared" si="22"/>
        <v>0</v>
      </c>
      <c r="D217" s="48">
        <f>VLOOKUP($Q217&amp;$B217,'PNC Exon. &amp; no Exon.'!$A:$AL,'P.N.C. x Comp. x Ramos'!D$66,0)</f>
        <v>0</v>
      </c>
      <c r="E217" s="48">
        <f>VLOOKUP($Q217&amp;$B217,'PNC Exon. &amp; no Exon.'!$A:$AL,'P.N.C. x Comp. x Ramos'!E$66,0)</f>
        <v>0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0</v>
      </c>
      <c r="H217" s="48">
        <f>VLOOKUP($Q217&amp;$B217,'PNC Exon. &amp; no Exon.'!$A:$AL,'P.N.C. x Comp. x Ramos'!H$66,0)</f>
        <v>0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0</v>
      </c>
      <c r="K217" s="48">
        <f>VLOOKUP($Q217&amp;$B217,'PNC Exon. &amp; no Exon.'!$A:$AL,'P.N.C. x Comp. x Ramos'!K$66,0)</f>
        <v>0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0</v>
      </c>
      <c r="N217" s="48">
        <f>VLOOKUP($Q217&amp;$B217,'PNC Exon. &amp; no Exon.'!$A:$AL,'P.N.C. x Comp. x Ramos'!N$66,0)</f>
        <v>0</v>
      </c>
      <c r="O217" s="57">
        <f t="shared" si="23"/>
        <v>0</v>
      </c>
      <c r="Q217" s="137" t="s">
        <v>2</v>
      </c>
    </row>
    <row r="218" spans="1:17" ht="15.95" customHeight="1" x14ac:dyDescent="0.2">
      <c r="A218" s="47">
        <f t="shared" si="21"/>
        <v>1</v>
      </c>
      <c r="B218" s="51" t="s">
        <v>129</v>
      </c>
      <c r="C218" s="59">
        <f t="shared" si="22"/>
        <v>0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0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3"/>
        <v>0</v>
      </c>
      <c r="Q218" s="137" t="s">
        <v>2</v>
      </c>
    </row>
    <row r="219" spans="1:17" ht="15.95" customHeight="1" x14ac:dyDescent="0.2">
      <c r="A219" s="47">
        <f t="shared" si="21"/>
        <v>1</v>
      </c>
      <c r="B219" s="51" t="s">
        <v>131</v>
      </c>
      <c r="C219" s="59">
        <f t="shared" si="22"/>
        <v>0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0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0</v>
      </c>
      <c r="N219" s="48">
        <f>VLOOKUP($Q219&amp;$B219,'PNC Exon. &amp; no Exon.'!$A:$AL,'P.N.C. x Comp. x Ramos'!N$66,0)</f>
        <v>0</v>
      </c>
      <c r="O219" s="57">
        <f t="shared" si="23"/>
        <v>0</v>
      </c>
      <c r="Q219" s="137" t="s">
        <v>2</v>
      </c>
    </row>
    <row r="220" spans="1:17" ht="15.95" customHeight="1" x14ac:dyDescent="0.2">
      <c r="A220" s="47">
        <f t="shared" si="21"/>
        <v>1</v>
      </c>
      <c r="B220" s="51" t="s">
        <v>130</v>
      </c>
      <c r="C220" s="59">
        <f t="shared" si="22"/>
        <v>0</v>
      </c>
      <c r="D220" s="48">
        <f>VLOOKUP($Q220&amp;$B220,'PNC Exon. &amp; no Exon.'!$A:$AL,'P.N.C. x Comp. x Ramos'!D$66,0)</f>
        <v>0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0</v>
      </c>
      <c r="G220" s="48">
        <f>VLOOKUP($Q220&amp;$B220,'PNC Exon. &amp; no Exon.'!$A:$AL,'P.N.C. x Comp. x Ramos'!G$66,0)</f>
        <v>0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0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0</v>
      </c>
      <c r="O220" s="57">
        <f t="shared" si="23"/>
        <v>0</v>
      </c>
      <c r="Q220" s="137" t="s">
        <v>2</v>
      </c>
    </row>
    <row r="221" spans="1:17" ht="15.95" customHeight="1" x14ac:dyDescent="0.2">
      <c r="A221" s="47">
        <f t="shared" si="21"/>
        <v>1</v>
      </c>
      <c r="B221" s="51" t="s">
        <v>132</v>
      </c>
      <c r="C221" s="59">
        <f t="shared" si="22"/>
        <v>0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0</v>
      </c>
      <c r="N221" s="48">
        <f>VLOOKUP($Q221&amp;$B221,'PNC Exon. &amp; no Exon.'!$A:$AL,'P.N.C. x Comp. x Ramos'!N$66,0)</f>
        <v>0</v>
      </c>
      <c r="O221" s="57">
        <f t="shared" si="23"/>
        <v>0</v>
      </c>
      <c r="Q221" s="137" t="s">
        <v>2</v>
      </c>
    </row>
    <row r="222" spans="1:17" x14ac:dyDescent="0.2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.25" x14ac:dyDescent="0.3">
      <c r="A243" s="167" t="s">
        <v>42</v>
      </c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</row>
    <row r="244" spans="1:17" ht="13.5" customHeight="1" x14ac:dyDescent="0.2">
      <c r="A244" s="168" t="s">
        <v>56</v>
      </c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</row>
    <row r="245" spans="1:17" ht="13.5" customHeight="1" x14ac:dyDescent="0.2">
      <c r="A245" s="169" t="s">
        <v>137</v>
      </c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</row>
    <row r="246" spans="1:17" x14ac:dyDescent="0.2">
      <c r="A246" s="168" t="s">
        <v>91</v>
      </c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2">
      <c r="A249" s="66"/>
      <c r="B249" s="66" t="s">
        <v>21</v>
      </c>
      <c r="C249" s="76">
        <f t="shared" ref="C249:N249" si="24">SUM(C250:C282)</f>
        <v>0</v>
      </c>
      <c r="D249" s="76">
        <f t="shared" si="24"/>
        <v>0</v>
      </c>
      <c r="E249" s="76">
        <f t="shared" si="24"/>
        <v>0</v>
      </c>
      <c r="F249" s="76">
        <f t="shared" si="24"/>
        <v>0</v>
      </c>
      <c r="G249" s="76">
        <f t="shared" si="24"/>
        <v>0</v>
      </c>
      <c r="H249" s="76">
        <f t="shared" si="24"/>
        <v>0</v>
      </c>
      <c r="I249" s="76">
        <f t="shared" si="24"/>
        <v>0</v>
      </c>
      <c r="J249" s="76">
        <f t="shared" si="24"/>
        <v>0</v>
      </c>
      <c r="K249" s="76">
        <f t="shared" si="24"/>
        <v>0</v>
      </c>
      <c r="L249" s="76">
        <f t="shared" si="24"/>
        <v>0</v>
      </c>
      <c r="M249" s="76">
        <f t="shared" si="24"/>
        <v>0</v>
      </c>
      <c r="N249" s="76">
        <f t="shared" si="24"/>
        <v>0</v>
      </c>
      <c r="O249" s="95">
        <f>SUM(O250:O282,0)</f>
        <v>0</v>
      </c>
      <c r="Q249" s="137" t="s">
        <v>3</v>
      </c>
    </row>
    <row r="250" spans="1:17" ht="15.95" customHeight="1" x14ac:dyDescent="0.2">
      <c r="A250" s="47">
        <f t="shared" ref="A250:A282" si="25">RANK(C250,$C$250:$C$282,0)</f>
        <v>1</v>
      </c>
      <c r="B250" s="87" t="s">
        <v>84</v>
      </c>
      <c r="C250" s="59">
        <f t="shared" ref="C250" si="26">SUM(D250:N250)</f>
        <v>0</v>
      </c>
      <c r="D250" s="48">
        <f>VLOOKUP($Q250&amp;$B250,'PNC Exon. &amp; no Exon.'!$A:$AL,'P.N.C. x Comp. x Ramos'!D$66,0)</f>
        <v>0</v>
      </c>
      <c r="E250" s="48">
        <f>VLOOKUP($Q250&amp;$B250,'PNC Exon. &amp; no Exon.'!$A:$AL,'P.N.C. x Comp. x Ramos'!E$66,0)</f>
        <v>0</v>
      </c>
      <c r="F250" s="48">
        <f>VLOOKUP($Q250&amp;$B250,'PNC Exon. &amp; no Exon.'!$A:$AL,'P.N.C. x Comp. x Ramos'!F$66,0)</f>
        <v>0</v>
      </c>
      <c r="G250" s="48">
        <f>VLOOKUP($Q250&amp;$B250,'PNC Exon. &amp; no Exon.'!$A:$AL,'P.N.C. x Comp. x Ramos'!G$66,0)</f>
        <v>0</v>
      </c>
      <c r="H250" s="48">
        <f>VLOOKUP($Q250&amp;$B250,'PNC Exon. &amp; no Exon.'!$A:$AL,'P.N.C. x Comp. x Ramos'!H$66,0)</f>
        <v>0</v>
      </c>
      <c r="I250" s="48">
        <f>VLOOKUP($Q250&amp;$B250,'PNC Exon. &amp; no Exon.'!$A:$AL,'P.N.C. x Comp. x Ramos'!I$66,0)</f>
        <v>0</v>
      </c>
      <c r="J250" s="48">
        <f>VLOOKUP($Q250&amp;$B250,'PNC Exon. &amp; no Exon.'!$A:$AL,'P.N.C. x Comp. x Ramos'!J$66,0)</f>
        <v>0</v>
      </c>
      <c r="K250" s="48">
        <f>VLOOKUP($Q250&amp;$B250,'PNC Exon. &amp; no Exon.'!$A:$AL,'P.N.C. x Comp. x Ramos'!K$66,0)</f>
        <v>0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0</v>
      </c>
      <c r="N250" s="48">
        <f>VLOOKUP($Q250&amp;$B250,'PNC Exon. &amp; no Exon.'!$A:$AL,'P.N.C. x Comp. x Ramos'!N$66,0)</f>
        <v>0</v>
      </c>
      <c r="O250" s="57">
        <f t="shared" ref="O250:O282" si="27">IFERROR(C250/$C$249*100,0)</f>
        <v>0</v>
      </c>
      <c r="Q250" s="137" t="s">
        <v>3</v>
      </c>
    </row>
    <row r="251" spans="1:17" ht="15.95" customHeight="1" x14ac:dyDescent="0.2">
      <c r="A251" s="47">
        <f t="shared" si="25"/>
        <v>1</v>
      </c>
      <c r="B251" s="51" t="s">
        <v>92</v>
      </c>
      <c r="C251" s="59">
        <f t="shared" ref="C251:C282" si="28">SUM(D251:N251)</f>
        <v>0</v>
      </c>
      <c r="D251" s="48">
        <f>VLOOKUP($Q251&amp;$B251,'PNC Exon. &amp; no Exon.'!$A:$AL,'P.N.C. x Comp. x Ramos'!D$66,0)</f>
        <v>0</v>
      </c>
      <c r="E251" s="48">
        <f>VLOOKUP($Q251&amp;$B251,'PNC Exon. &amp; no Exon.'!$A:$AL,'P.N.C. x Comp. x Ramos'!E$66,0)</f>
        <v>0</v>
      </c>
      <c r="F251" s="48">
        <f>VLOOKUP($Q251&amp;$B251,'PNC Exon. &amp; no Exon.'!$A:$AL,'P.N.C. x Comp. x Ramos'!F$66,0)</f>
        <v>0</v>
      </c>
      <c r="G251" s="48">
        <f>VLOOKUP($Q251&amp;$B251,'PNC Exon. &amp; no Exon.'!$A:$AL,'P.N.C. x Comp. x Ramos'!G$66,0)</f>
        <v>0</v>
      </c>
      <c r="H251" s="48">
        <f>VLOOKUP($Q251&amp;$B251,'PNC Exon. &amp; no Exon.'!$A:$AL,'P.N.C. x Comp. x Ramos'!H$66,0)</f>
        <v>0</v>
      </c>
      <c r="I251" s="48">
        <f>VLOOKUP($Q251&amp;$B251,'PNC Exon. &amp; no Exon.'!$A:$AL,'P.N.C. x Comp. x Ramos'!I$66,0)</f>
        <v>0</v>
      </c>
      <c r="J251" s="48">
        <f>VLOOKUP($Q251&amp;$B251,'PNC Exon. &amp; no Exon.'!$A:$AL,'P.N.C. x Comp. x Ramos'!J$66,0)</f>
        <v>0</v>
      </c>
      <c r="K251" s="48">
        <f>VLOOKUP($Q251&amp;$B251,'PNC Exon. &amp; no Exon.'!$A:$AL,'P.N.C. x Comp. x Ramos'!K$66,0)</f>
        <v>0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0</v>
      </c>
      <c r="N251" s="48">
        <f>VLOOKUP($Q251&amp;$B251,'PNC Exon. &amp; no Exon.'!$A:$AL,'P.N.C. x Comp. x Ramos'!N$66,0)</f>
        <v>0</v>
      </c>
      <c r="O251" s="57">
        <f t="shared" si="27"/>
        <v>0</v>
      </c>
      <c r="Q251" s="137" t="s">
        <v>3</v>
      </c>
    </row>
    <row r="252" spans="1:17" ht="15.95" customHeight="1" x14ac:dyDescent="0.2">
      <c r="A252" s="47">
        <f t="shared" si="25"/>
        <v>1</v>
      </c>
      <c r="B252" s="51" t="s">
        <v>111</v>
      </c>
      <c r="C252" s="88">
        <f t="shared" si="28"/>
        <v>0</v>
      </c>
      <c r="D252" s="48">
        <f>VLOOKUP($Q252&amp;$B252,'PNC Exon. &amp; no Exon.'!$A:$AL,'P.N.C. x Comp. x Ramos'!D$66,0)</f>
        <v>0</v>
      </c>
      <c r="E252" s="48">
        <f>VLOOKUP($Q252&amp;$B252,'PNC Exon. &amp; no Exon.'!$A:$AL,'P.N.C. x Comp. x Ramos'!E$66,0)</f>
        <v>0</v>
      </c>
      <c r="F252" s="48">
        <f>VLOOKUP($Q252&amp;$B252,'PNC Exon. &amp; no Exon.'!$A:$AL,'P.N.C. x Comp. x Ramos'!F$66,0)</f>
        <v>0</v>
      </c>
      <c r="G252" s="48">
        <f>VLOOKUP($Q252&amp;$B252,'PNC Exon. &amp; no Exon.'!$A:$AL,'P.N.C. x Comp. x Ramos'!G$66,0)</f>
        <v>0</v>
      </c>
      <c r="H252" s="48">
        <f>VLOOKUP($Q252&amp;$B252,'PNC Exon. &amp; no Exon.'!$A:$AL,'P.N.C. x Comp. x Ramos'!H$66,0)</f>
        <v>0</v>
      </c>
      <c r="I252" s="48">
        <f>VLOOKUP($Q252&amp;$B252,'PNC Exon. &amp; no Exon.'!$A:$AL,'P.N.C. x Comp. x Ramos'!I$66,0)</f>
        <v>0</v>
      </c>
      <c r="J252" s="48">
        <f>VLOOKUP($Q252&amp;$B252,'PNC Exon. &amp; no Exon.'!$A:$AL,'P.N.C. x Comp. x Ramos'!J$66,0)</f>
        <v>0</v>
      </c>
      <c r="K252" s="48">
        <f>VLOOKUP($Q252&amp;$B252,'PNC Exon. &amp; no Exon.'!$A:$AL,'P.N.C. x Comp. x Ramos'!K$66,0)</f>
        <v>0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0</v>
      </c>
      <c r="N252" s="48">
        <f>VLOOKUP($Q252&amp;$B252,'PNC Exon. &amp; no Exon.'!$A:$AL,'P.N.C. x Comp. x Ramos'!N$66,0)</f>
        <v>0</v>
      </c>
      <c r="O252" s="57">
        <f t="shared" si="27"/>
        <v>0</v>
      </c>
      <c r="Q252" s="137" t="s">
        <v>3</v>
      </c>
    </row>
    <row r="253" spans="1:17" ht="15.95" customHeight="1" x14ac:dyDescent="0.2">
      <c r="A253" s="47">
        <f t="shared" si="25"/>
        <v>1</v>
      </c>
      <c r="B253" s="51" t="s">
        <v>93</v>
      </c>
      <c r="C253" s="59">
        <f t="shared" si="28"/>
        <v>0</v>
      </c>
      <c r="D253" s="48">
        <f>VLOOKUP($Q253&amp;$B253,'PNC Exon. &amp; no Exon.'!$A:$AL,'P.N.C. x Comp. x Ramos'!D$66,0)</f>
        <v>0</v>
      </c>
      <c r="E253" s="48">
        <f>VLOOKUP($Q253&amp;$B253,'PNC Exon. &amp; no Exon.'!$A:$AL,'P.N.C. x Comp. x Ramos'!E$66,0)</f>
        <v>0</v>
      </c>
      <c r="F253" s="48">
        <f>VLOOKUP($Q253&amp;$B253,'PNC Exon. &amp; no Exon.'!$A:$AL,'P.N.C. x Comp. x Ramos'!F$66,0)</f>
        <v>0</v>
      </c>
      <c r="G253" s="48">
        <f>VLOOKUP($Q253&amp;$B253,'PNC Exon. &amp; no Exon.'!$A:$AL,'P.N.C. x Comp. x Ramos'!G$66,0)</f>
        <v>0</v>
      </c>
      <c r="H253" s="48">
        <f>VLOOKUP($Q253&amp;$B253,'PNC Exon. &amp; no Exon.'!$A:$AL,'P.N.C. x Comp. x Ramos'!H$66,0)</f>
        <v>0</v>
      </c>
      <c r="I253" s="48">
        <f>VLOOKUP($Q253&amp;$B253,'PNC Exon. &amp; no Exon.'!$A:$AL,'P.N.C. x Comp. x Ramos'!I$66,0)</f>
        <v>0</v>
      </c>
      <c r="J253" s="48">
        <f>VLOOKUP($Q253&amp;$B253,'PNC Exon. &amp; no Exon.'!$A:$AL,'P.N.C. x Comp. x Ramos'!J$66,0)</f>
        <v>0</v>
      </c>
      <c r="K253" s="48">
        <f>VLOOKUP($Q253&amp;$B253,'PNC Exon. &amp; no Exon.'!$A:$AL,'P.N.C. x Comp. x Ramos'!K$66,0)</f>
        <v>0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0</v>
      </c>
      <c r="N253" s="48">
        <f>VLOOKUP($Q253&amp;$B253,'PNC Exon. &amp; no Exon.'!$A:$AL,'P.N.C. x Comp. x Ramos'!N$66,0)</f>
        <v>0</v>
      </c>
      <c r="O253" s="57">
        <f t="shared" si="27"/>
        <v>0</v>
      </c>
      <c r="Q253" s="137" t="s">
        <v>3</v>
      </c>
    </row>
    <row r="254" spans="1:17" ht="15.95" customHeight="1" x14ac:dyDescent="0.2">
      <c r="A254" s="47">
        <f t="shared" si="25"/>
        <v>1</v>
      </c>
      <c r="B254" s="51" t="s">
        <v>112</v>
      </c>
      <c r="C254" s="59">
        <f t="shared" si="28"/>
        <v>0</v>
      </c>
      <c r="D254" s="48">
        <f>VLOOKUP($Q254&amp;$B254,'PNC Exon. &amp; no Exon.'!$A:$AL,'P.N.C. x Comp. x Ramos'!D$66,0)</f>
        <v>0</v>
      </c>
      <c r="E254" s="48">
        <f>VLOOKUP($Q254&amp;$B254,'PNC Exon. &amp; no Exon.'!$A:$AL,'P.N.C. x Comp. x Ramos'!E$66,0)</f>
        <v>0</v>
      </c>
      <c r="F254" s="48">
        <f>VLOOKUP($Q254&amp;$B254,'PNC Exon. &amp; no Exon.'!$A:$AL,'P.N.C. x Comp. x Ramos'!F$66,0)</f>
        <v>0</v>
      </c>
      <c r="G254" s="48">
        <f>VLOOKUP($Q254&amp;$B254,'PNC Exon. &amp; no Exon.'!$A:$AL,'P.N.C. x Comp. x Ramos'!G$66,0)</f>
        <v>0</v>
      </c>
      <c r="H254" s="48">
        <f>VLOOKUP($Q254&amp;$B254,'PNC Exon. &amp; no Exon.'!$A:$AL,'P.N.C. x Comp. x Ramos'!H$66,0)</f>
        <v>0</v>
      </c>
      <c r="I254" s="48">
        <f>VLOOKUP($Q254&amp;$B254,'PNC Exon. &amp; no Exon.'!$A:$AL,'P.N.C. x Comp. x Ramos'!I$66,0)</f>
        <v>0</v>
      </c>
      <c r="J254" s="48">
        <f>VLOOKUP($Q254&amp;$B254,'PNC Exon. &amp; no Exon.'!$A:$AL,'P.N.C. x Comp. x Ramos'!J$66,0)</f>
        <v>0</v>
      </c>
      <c r="K254" s="48">
        <f>VLOOKUP($Q254&amp;$B254,'PNC Exon. &amp; no Exon.'!$A:$AL,'P.N.C. x Comp. x Ramos'!K$66,0)</f>
        <v>0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0</v>
      </c>
      <c r="N254" s="48">
        <f>VLOOKUP($Q254&amp;$B254,'PNC Exon. &amp; no Exon.'!$A:$AL,'P.N.C. x Comp. x Ramos'!N$66,0)</f>
        <v>0</v>
      </c>
      <c r="O254" s="57">
        <f t="shared" si="27"/>
        <v>0</v>
      </c>
      <c r="Q254" s="137" t="s">
        <v>3</v>
      </c>
    </row>
    <row r="255" spans="1:17" ht="15.95" customHeight="1" x14ac:dyDescent="0.2">
      <c r="A255" s="47">
        <f t="shared" si="25"/>
        <v>1</v>
      </c>
      <c r="B255" s="51" t="s">
        <v>113</v>
      </c>
      <c r="C255" s="59">
        <f t="shared" si="28"/>
        <v>0</v>
      </c>
      <c r="D255" s="48">
        <f>VLOOKUP($Q255&amp;$B255,'PNC Exon. &amp; no Exon.'!$A:$AL,'P.N.C. x Comp. x Ramos'!D$66,0)</f>
        <v>0</v>
      </c>
      <c r="E255" s="48">
        <f>VLOOKUP($Q255&amp;$B255,'PNC Exon. &amp; no Exon.'!$A:$AL,'P.N.C. x Comp. x Ramos'!E$66,0)</f>
        <v>0</v>
      </c>
      <c r="F255" s="48">
        <f>VLOOKUP($Q255&amp;$B255,'PNC Exon. &amp; no Exon.'!$A:$AL,'P.N.C. x Comp. x Ramos'!F$66,0)</f>
        <v>0</v>
      </c>
      <c r="G255" s="48">
        <f>VLOOKUP($Q255&amp;$B255,'PNC Exon. &amp; no Exon.'!$A:$AL,'P.N.C. x Comp. x Ramos'!G$66,0)</f>
        <v>0</v>
      </c>
      <c r="H255" s="48">
        <f>VLOOKUP($Q255&amp;$B255,'PNC Exon. &amp; no Exon.'!$A:$AL,'P.N.C. x Comp. x Ramos'!H$66,0)</f>
        <v>0</v>
      </c>
      <c r="I255" s="48">
        <f>VLOOKUP($Q255&amp;$B255,'PNC Exon. &amp; no Exon.'!$A:$AL,'P.N.C. x Comp. x Ramos'!I$66,0)</f>
        <v>0</v>
      </c>
      <c r="J255" s="48">
        <f>VLOOKUP($Q255&amp;$B255,'PNC Exon. &amp; no Exon.'!$A:$AL,'P.N.C. x Comp. x Ramos'!J$66,0)</f>
        <v>0</v>
      </c>
      <c r="K255" s="48">
        <f>VLOOKUP($Q255&amp;$B255,'PNC Exon. &amp; no Exon.'!$A:$AL,'P.N.C. x Comp. x Ramos'!K$66,0)</f>
        <v>0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0</v>
      </c>
      <c r="N255" s="48">
        <f>VLOOKUP($Q255&amp;$B255,'PNC Exon. &amp; no Exon.'!$A:$AL,'P.N.C. x Comp. x Ramos'!N$66,0)</f>
        <v>0</v>
      </c>
      <c r="O255" s="57">
        <f t="shared" si="27"/>
        <v>0</v>
      </c>
      <c r="Q255" s="137" t="s">
        <v>3</v>
      </c>
    </row>
    <row r="256" spans="1:17" ht="15.95" customHeight="1" x14ac:dyDescent="0.2">
      <c r="A256" s="47">
        <f t="shared" si="25"/>
        <v>1</v>
      </c>
      <c r="B256" s="51" t="s">
        <v>114</v>
      </c>
      <c r="C256" s="59">
        <f t="shared" si="28"/>
        <v>0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0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0</v>
      </c>
      <c r="Q256" s="137" t="s">
        <v>3</v>
      </c>
    </row>
    <row r="257" spans="1:17" ht="15.95" customHeight="1" x14ac:dyDescent="0.2">
      <c r="A257" s="47">
        <f t="shared" si="25"/>
        <v>1</v>
      </c>
      <c r="B257" s="51" t="s">
        <v>94</v>
      </c>
      <c r="C257" s="59">
        <f t="shared" si="28"/>
        <v>0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0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7"/>
        <v>0</v>
      </c>
      <c r="Q257" s="137" t="s">
        <v>3</v>
      </c>
    </row>
    <row r="258" spans="1:17" ht="15.95" customHeight="1" x14ac:dyDescent="0.2">
      <c r="A258" s="47">
        <f t="shared" si="25"/>
        <v>1</v>
      </c>
      <c r="B258" s="51" t="s">
        <v>77</v>
      </c>
      <c r="C258" s="59">
        <f t="shared" si="28"/>
        <v>0</v>
      </c>
      <c r="D258" s="48">
        <f>VLOOKUP($Q258&amp;$B258,'PNC Exon. &amp; no Exon.'!$A:$AL,'P.N.C. x Comp. x Ramos'!D$66,0)</f>
        <v>0</v>
      </c>
      <c r="E258" s="48">
        <f>VLOOKUP($Q258&amp;$B258,'PNC Exon. &amp; no Exon.'!$A:$AL,'P.N.C. x Comp. x Ramos'!E$66,0)</f>
        <v>0</v>
      </c>
      <c r="F258" s="48">
        <f>VLOOKUP($Q258&amp;$B258,'PNC Exon. &amp; no Exon.'!$A:$AL,'P.N.C. x Comp. x Ramos'!F$66,0)</f>
        <v>0</v>
      </c>
      <c r="G258" s="48">
        <f>VLOOKUP($Q258&amp;$B258,'PNC Exon. &amp; no Exon.'!$A:$AL,'P.N.C. x Comp. x Ramos'!G$66,0)</f>
        <v>0</v>
      </c>
      <c r="H258" s="48">
        <f>VLOOKUP($Q258&amp;$B258,'PNC Exon. &amp; no Exon.'!$A:$AL,'P.N.C. x Comp. x Ramos'!H$66,0)</f>
        <v>0</v>
      </c>
      <c r="I258" s="48">
        <f>VLOOKUP($Q258&amp;$B258,'PNC Exon. &amp; no Exon.'!$A:$AL,'P.N.C. x Comp. x Ramos'!I$66,0)</f>
        <v>0</v>
      </c>
      <c r="J258" s="48">
        <f>VLOOKUP($Q258&amp;$B258,'PNC Exon. &amp; no Exon.'!$A:$AL,'P.N.C. x Comp. x Ramos'!J$66,0)</f>
        <v>0</v>
      </c>
      <c r="K258" s="48">
        <f>VLOOKUP($Q258&amp;$B258,'PNC Exon. &amp; no Exon.'!$A:$AL,'P.N.C. x Comp. x Ramos'!K$66,0)</f>
        <v>0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0</v>
      </c>
      <c r="N258" s="48">
        <f>VLOOKUP($Q258&amp;$B258,'PNC Exon. &amp; no Exon.'!$A:$AL,'P.N.C. x Comp. x Ramos'!N$66,0)</f>
        <v>0</v>
      </c>
      <c r="O258" s="57">
        <f t="shared" si="27"/>
        <v>0</v>
      </c>
      <c r="Q258" s="137" t="s">
        <v>3</v>
      </c>
    </row>
    <row r="259" spans="1:17" ht="15.95" customHeight="1" x14ac:dyDescent="0.2">
      <c r="A259" s="47">
        <f t="shared" si="25"/>
        <v>1</v>
      </c>
      <c r="B259" s="51" t="s">
        <v>115</v>
      </c>
      <c r="C259" s="59">
        <f t="shared" si="28"/>
        <v>0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0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0</v>
      </c>
      <c r="H259" s="48">
        <f>VLOOKUP($Q259&amp;$B259,'PNC Exon. &amp; no Exon.'!$A:$AL,'P.N.C. x Comp. x Ramos'!H$66,0)</f>
        <v>0</v>
      </c>
      <c r="I259" s="48">
        <f>VLOOKUP($Q259&amp;$B259,'PNC Exon. &amp; no Exon.'!$A:$AL,'P.N.C. x Comp. x Ramos'!I$66,0)</f>
        <v>0</v>
      </c>
      <c r="J259" s="48">
        <f>VLOOKUP($Q259&amp;$B259,'PNC Exon. &amp; no Exon.'!$A:$AL,'P.N.C. x Comp. x Ramos'!J$66,0)</f>
        <v>0</v>
      </c>
      <c r="K259" s="48">
        <f>VLOOKUP($Q259&amp;$B259,'PNC Exon. &amp; no Exon.'!$A:$AL,'P.N.C. x Comp. x Ramos'!K$66,0)</f>
        <v>0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0</v>
      </c>
      <c r="N259" s="48">
        <f>VLOOKUP($Q259&amp;$B259,'PNC Exon. &amp; no Exon.'!$A:$AL,'P.N.C. x Comp. x Ramos'!N$66,0)</f>
        <v>0</v>
      </c>
      <c r="O259" s="57">
        <f t="shared" si="27"/>
        <v>0</v>
      </c>
      <c r="Q259" s="137" t="s">
        <v>3</v>
      </c>
    </row>
    <row r="260" spans="1:17" ht="15.95" customHeight="1" x14ac:dyDescent="0.2">
      <c r="A260" s="47">
        <f t="shared" si="25"/>
        <v>1</v>
      </c>
      <c r="B260" s="51" t="s">
        <v>85</v>
      </c>
      <c r="C260" s="59">
        <f t="shared" si="28"/>
        <v>0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0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0</v>
      </c>
      <c r="I260" s="48">
        <f>VLOOKUP($Q260&amp;$B260,'PNC Exon. &amp; no Exon.'!$A:$AL,'P.N.C. x Comp. x Ramos'!I$66,0)</f>
        <v>0</v>
      </c>
      <c r="J260" s="48">
        <f>VLOOKUP($Q260&amp;$B260,'PNC Exon. &amp; no Exon.'!$A:$AL,'P.N.C. x Comp. x Ramos'!J$66,0)</f>
        <v>0</v>
      </c>
      <c r="K260" s="48">
        <f>VLOOKUP($Q260&amp;$B260,'PNC Exon. &amp; no Exon.'!$A:$AL,'P.N.C. x Comp. x Ramos'!K$66,0)</f>
        <v>0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0</v>
      </c>
      <c r="N260" s="48">
        <f>VLOOKUP($Q260&amp;$B260,'PNC Exon. &amp; no Exon.'!$A:$AL,'P.N.C. x Comp. x Ramos'!N$66,0)</f>
        <v>0</v>
      </c>
      <c r="O260" s="57">
        <f t="shared" si="27"/>
        <v>0</v>
      </c>
      <c r="Q260" s="137" t="s">
        <v>3</v>
      </c>
    </row>
    <row r="261" spans="1:17" ht="15.95" customHeight="1" x14ac:dyDescent="0.2">
      <c r="A261" s="47">
        <f t="shared" si="25"/>
        <v>1</v>
      </c>
      <c r="B261" s="51" t="s">
        <v>78</v>
      </c>
      <c r="C261" s="88">
        <f t="shared" si="28"/>
        <v>0</v>
      </c>
      <c r="D261" s="48">
        <f>VLOOKUP($Q261&amp;$B261,'PNC Exon. &amp; no Exon.'!$A:$AL,'P.N.C. x Comp. x Ramos'!D$66,0)</f>
        <v>0</v>
      </c>
      <c r="E261" s="48">
        <f>VLOOKUP($Q261&amp;$B261,'PNC Exon. &amp; no Exon.'!$A:$AL,'P.N.C. x Comp. x Ramos'!E$66,0)</f>
        <v>0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0</v>
      </c>
      <c r="H261" s="48">
        <f>VLOOKUP($Q261&amp;$B261,'PNC Exon. &amp; no Exon.'!$A:$AL,'P.N.C. x Comp. x Ramos'!H$66,0)</f>
        <v>0</v>
      </c>
      <c r="I261" s="48">
        <f>VLOOKUP($Q261&amp;$B261,'PNC Exon. &amp; no Exon.'!$A:$AL,'P.N.C. x Comp. x Ramos'!I$66,0)</f>
        <v>0</v>
      </c>
      <c r="J261" s="48">
        <f>VLOOKUP($Q261&amp;$B261,'PNC Exon. &amp; no Exon.'!$A:$AL,'P.N.C. x Comp. x Ramos'!J$66,0)</f>
        <v>0</v>
      </c>
      <c r="K261" s="48">
        <f>VLOOKUP($Q261&amp;$B261,'PNC Exon. &amp; no Exon.'!$A:$AL,'P.N.C. x Comp. x Ramos'!K$66,0)</f>
        <v>0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0</v>
      </c>
      <c r="N261" s="48">
        <f>VLOOKUP($Q261&amp;$B261,'PNC Exon. &amp; no Exon.'!$A:$AL,'P.N.C. x Comp. x Ramos'!N$66,0)</f>
        <v>0</v>
      </c>
      <c r="O261" s="57">
        <f t="shared" si="27"/>
        <v>0</v>
      </c>
      <c r="Q261" s="137" t="s">
        <v>3</v>
      </c>
    </row>
    <row r="262" spans="1:17" ht="15.95" customHeight="1" x14ac:dyDescent="0.2">
      <c r="A262" s="47">
        <f t="shared" si="25"/>
        <v>1</v>
      </c>
      <c r="B262" s="51" t="s">
        <v>116</v>
      </c>
      <c r="C262" s="59">
        <f t="shared" si="28"/>
        <v>0</v>
      </c>
      <c r="D262" s="48">
        <f>VLOOKUP($Q262&amp;$B262,'PNC Exon. &amp; no Exon.'!$A:$AL,'P.N.C. x Comp. x Ramos'!D$66,0)</f>
        <v>0</v>
      </c>
      <c r="E262" s="48">
        <f>VLOOKUP($Q262&amp;$B262,'PNC Exon. &amp; no Exon.'!$A:$AL,'P.N.C. x Comp. x Ramos'!E$66,0)</f>
        <v>0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0</v>
      </c>
      <c r="H262" s="48">
        <f>VLOOKUP($Q262&amp;$B262,'PNC Exon. &amp; no Exon.'!$A:$AL,'P.N.C. x Comp. x Ramos'!H$66,0)</f>
        <v>0</v>
      </c>
      <c r="I262" s="48">
        <f>VLOOKUP($Q262&amp;$B262,'PNC Exon. &amp; no Exon.'!$A:$AL,'P.N.C. x Comp. x Ramos'!I$66,0)</f>
        <v>0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0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0</v>
      </c>
      <c r="N262" s="48">
        <f>VLOOKUP($Q262&amp;$B262,'PNC Exon. &amp; no Exon.'!$A:$AL,'P.N.C. x Comp. x Ramos'!N$66,0)</f>
        <v>0</v>
      </c>
      <c r="O262" s="57">
        <f t="shared" si="27"/>
        <v>0</v>
      </c>
      <c r="Q262" s="137" t="s">
        <v>3</v>
      </c>
    </row>
    <row r="263" spans="1:17" ht="15.95" customHeight="1" x14ac:dyDescent="0.2">
      <c r="A263" s="47">
        <f t="shared" si="25"/>
        <v>1</v>
      </c>
      <c r="B263" s="51" t="s">
        <v>119</v>
      </c>
      <c r="C263" s="59">
        <f t="shared" si="28"/>
        <v>0</v>
      </c>
      <c r="D263" s="48">
        <f>VLOOKUP($Q263&amp;$B263,'PNC Exon. &amp; no Exon.'!$A:$AL,'P.N.C. x Comp. x Ramos'!D$66,0)</f>
        <v>0</v>
      </c>
      <c r="E263" s="48">
        <f>VLOOKUP($Q263&amp;$B263,'PNC Exon. &amp; no Exon.'!$A:$AL,'P.N.C. x Comp. x Ramos'!E$66,0)</f>
        <v>0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0</v>
      </c>
      <c r="I263" s="48">
        <f>VLOOKUP($Q263&amp;$B263,'PNC Exon. &amp; no Exon.'!$A:$AL,'P.N.C. x Comp. x Ramos'!I$66,0)</f>
        <v>0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0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0</v>
      </c>
      <c r="N263" s="48">
        <f>VLOOKUP($Q263&amp;$B263,'PNC Exon. &amp; no Exon.'!$A:$AL,'P.N.C. x Comp. x Ramos'!N$66,0)</f>
        <v>0</v>
      </c>
      <c r="O263" s="57">
        <f t="shared" si="27"/>
        <v>0</v>
      </c>
      <c r="Q263" s="137" t="s">
        <v>3</v>
      </c>
    </row>
    <row r="264" spans="1:17" ht="15.95" customHeight="1" x14ac:dyDescent="0.2">
      <c r="A264" s="47">
        <f t="shared" si="25"/>
        <v>1</v>
      </c>
      <c r="B264" s="51" t="s">
        <v>117</v>
      </c>
      <c r="C264" s="59">
        <f t="shared" si="28"/>
        <v>0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0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0</v>
      </c>
      <c r="N264" s="48">
        <f>VLOOKUP($Q264&amp;$B264,'PNC Exon. &amp; no Exon.'!$A:$AL,'P.N.C. x Comp. x Ramos'!N$66,0)</f>
        <v>0</v>
      </c>
      <c r="O264" s="57">
        <f t="shared" si="27"/>
        <v>0</v>
      </c>
      <c r="Q264" s="137" t="s">
        <v>3</v>
      </c>
    </row>
    <row r="265" spans="1:17" ht="15.95" customHeight="1" x14ac:dyDescent="0.2">
      <c r="A265" s="47">
        <f t="shared" si="25"/>
        <v>1</v>
      </c>
      <c r="B265" s="51" t="s">
        <v>118</v>
      </c>
      <c r="C265" s="59">
        <f t="shared" si="28"/>
        <v>0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0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0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0</v>
      </c>
      <c r="K265" s="48">
        <f>VLOOKUP($Q265&amp;$B265,'PNC Exon. &amp; no Exon.'!$A:$AL,'P.N.C. x Comp. x Ramos'!K$66,0)</f>
        <v>0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0</v>
      </c>
      <c r="N265" s="48">
        <f>VLOOKUP($Q265&amp;$B265,'PNC Exon. &amp; no Exon.'!$A:$AL,'P.N.C. x Comp. x Ramos'!N$66,0)</f>
        <v>0</v>
      </c>
      <c r="O265" s="57">
        <f t="shared" si="27"/>
        <v>0</v>
      </c>
      <c r="Q265" s="137" t="s">
        <v>3</v>
      </c>
    </row>
    <row r="266" spans="1:17" ht="15.95" customHeight="1" x14ac:dyDescent="0.2">
      <c r="A266" s="47">
        <f t="shared" si="25"/>
        <v>1</v>
      </c>
      <c r="B266" s="50" t="s">
        <v>120</v>
      </c>
      <c r="C266" s="59">
        <f t="shared" si="28"/>
        <v>0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0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0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0</v>
      </c>
      <c r="K266" s="48">
        <f>VLOOKUP($Q266&amp;$B266,'PNC Exon. &amp; no Exon.'!$A:$AL,'P.N.C. x Comp. x Ramos'!K$66,0)</f>
        <v>0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0</v>
      </c>
      <c r="N266" s="48">
        <f>VLOOKUP($Q266&amp;$B266,'PNC Exon. &amp; no Exon.'!$A:$AL,'P.N.C. x Comp. x Ramos'!N$66,0)</f>
        <v>0</v>
      </c>
      <c r="O266" s="57">
        <f t="shared" si="27"/>
        <v>0</v>
      </c>
      <c r="Q266" s="137" t="s">
        <v>3</v>
      </c>
    </row>
    <row r="267" spans="1:17" ht="15.95" customHeight="1" x14ac:dyDescent="0.2">
      <c r="A267" s="47">
        <f t="shared" si="25"/>
        <v>1</v>
      </c>
      <c r="B267" s="51" t="s">
        <v>80</v>
      </c>
      <c r="C267" s="88">
        <f t="shared" si="28"/>
        <v>0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0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0</v>
      </c>
      <c r="H267" s="48">
        <f>VLOOKUP($Q267&amp;$B267,'PNC Exon. &amp; no Exon.'!$A:$AL,'P.N.C. x Comp. x Ramos'!H$66,0)</f>
        <v>0</v>
      </c>
      <c r="I267" s="48">
        <f>VLOOKUP($Q267&amp;$B267,'PNC Exon. &amp; no Exon.'!$A:$AL,'P.N.C. x Comp. x Ramos'!I$66,0)</f>
        <v>0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0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0</v>
      </c>
      <c r="N267" s="48">
        <f>VLOOKUP($Q267&amp;$B267,'PNC Exon. &amp; no Exon.'!$A:$AL,'P.N.C. x Comp. x Ramos'!N$66,0)</f>
        <v>0</v>
      </c>
      <c r="O267" s="57">
        <f t="shared" si="27"/>
        <v>0</v>
      </c>
      <c r="Q267" s="137" t="s">
        <v>3</v>
      </c>
    </row>
    <row r="268" spans="1:17" ht="15.95" customHeight="1" x14ac:dyDescent="0.2">
      <c r="A268" s="47">
        <f t="shared" si="25"/>
        <v>1</v>
      </c>
      <c r="B268" s="51" t="s">
        <v>121</v>
      </c>
      <c r="C268" s="88">
        <f t="shared" si="28"/>
        <v>0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0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0</v>
      </c>
      <c r="I268" s="48">
        <f>VLOOKUP($Q268&amp;$B268,'PNC Exon. &amp; no Exon.'!$A:$AL,'P.N.C. x Comp. x Ramos'!I$66,0)</f>
        <v>0</v>
      </c>
      <c r="J268" s="48">
        <f>VLOOKUP($Q268&amp;$B268,'PNC Exon. &amp; no Exon.'!$A:$AL,'P.N.C. x Comp. x Ramos'!J$66,0)</f>
        <v>0</v>
      </c>
      <c r="K268" s="48">
        <f>VLOOKUP($Q268&amp;$B268,'PNC Exon. &amp; no Exon.'!$A:$AL,'P.N.C. x Comp. x Ramos'!K$66,0)</f>
        <v>0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0</v>
      </c>
      <c r="N268" s="48">
        <f>VLOOKUP($Q268&amp;$B268,'PNC Exon. &amp; no Exon.'!$A:$AL,'P.N.C. x Comp. x Ramos'!N$66,0)</f>
        <v>0</v>
      </c>
      <c r="O268" s="57">
        <f t="shared" si="27"/>
        <v>0</v>
      </c>
      <c r="Q268" s="137" t="s">
        <v>3</v>
      </c>
    </row>
    <row r="269" spans="1:17" ht="15.95" customHeight="1" x14ac:dyDescent="0.2">
      <c r="A269" s="47">
        <f t="shared" si="25"/>
        <v>1</v>
      </c>
      <c r="B269" s="51" t="s">
        <v>123</v>
      </c>
      <c r="C269" s="88">
        <f t="shared" si="28"/>
        <v>0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0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0</v>
      </c>
      <c r="N269" s="48">
        <f>VLOOKUP($Q269&amp;$B269,'PNC Exon. &amp; no Exon.'!$A:$AL,'P.N.C. x Comp. x Ramos'!N$66,0)</f>
        <v>0</v>
      </c>
      <c r="O269" s="57">
        <f t="shared" si="27"/>
        <v>0</v>
      </c>
      <c r="Q269" s="137" t="s">
        <v>3</v>
      </c>
    </row>
    <row r="270" spans="1:17" ht="15.95" customHeight="1" x14ac:dyDescent="0.2">
      <c r="A270" s="47">
        <f t="shared" si="25"/>
        <v>1</v>
      </c>
      <c r="B270" s="51" t="s">
        <v>122</v>
      </c>
      <c r="C270" s="88">
        <f t="shared" si="28"/>
        <v>0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0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7"/>
        <v>0</v>
      </c>
      <c r="Q270" s="137" t="s">
        <v>3</v>
      </c>
    </row>
    <row r="271" spans="1:17" ht="15.95" customHeight="1" x14ac:dyDescent="0.2">
      <c r="A271" s="47">
        <f t="shared" si="25"/>
        <v>1</v>
      </c>
      <c r="B271" s="50" t="s">
        <v>124</v>
      </c>
      <c r="C271" s="88">
        <f t="shared" si="28"/>
        <v>0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0</v>
      </c>
      <c r="F271" s="48">
        <f>VLOOKUP($Q271&amp;$B271,'PNC Exon. &amp; no Exon.'!$A:$AL,'P.N.C. x Comp. x Ramos'!F$66,0)</f>
        <v>0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7"/>
        <v>0</v>
      </c>
      <c r="Q271" s="137" t="s">
        <v>3</v>
      </c>
    </row>
    <row r="272" spans="1:17" ht="15.95" customHeight="1" x14ac:dyDescent="0.2">
      <c r="A272" s="47">
        <f t="shared" si="25"/>
        <v>1</v>
      </c>
      <c r="B272" s="51" t="s">
        <v>125</v>
      </c>
      <c r="C272" s="59">
        <f t="shared" si="28"/>
        <v>0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0</v>
      </c>
      <c r="F272" s="48">
        <f>VLOOKUP($Q272&amp;$B272,'PNC Exon. &amp; no Exon.'!$A:$AL,'P.N.C. x Comp. x Ramos'!F$66,0)</f>
        <v>0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0</v>
      </c>
      <c r="I272" s="48">
        <f>VLOOKUP($Q272&amp;$B272,'PNC Exon. &amp; no Exon.'!$A:$AL,'P.N.C. x Comp. x Ramos'!I$66,0)</f>
        <v>0</v>
      </c>
      <c r="J272" s="48">
        <f>VLOOKUP($Q272&amp;$B272,'PNC Exon. &amp; no Exon.'!$A:$AL,'P.N.C. x Comp. x Ramos'!J$66,0)</f>
        <v>0</v>
      </c>
      <c r="K272" s="48">
        <f>VLOOKUP($Q272&amp;$B272,'PNC Exon. &amp; no Exon.'!$A:$AL,'P.N.C. x Comp. x Ramos'!K$66,0)</f>
        <v>0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0</v>
      </c>
      <c r="N272" s="48">
        <f>VLOOKUP($Q272&amp;$B272,'PNC Exon. &amp; no Exon.'!$A:$AL,'P.N.C. x Comp. x Ramos'!N$66,0)</f>
        <v>0</v>
      </c>
      <c r="O272" s="57">
        <f t="shared" si="27"/>
        <v>0</v>
      </c>
      <c r="Q272" s="137" t="s">
        <v>3</v>
      </c>
    </row>
    <row r="273" spans="1:17" ht="15.95" customHeight="1" x14ac:dyDescent="0.2">
      <c r="A273" s="47">
        <f t="shared" si="25"/>
        <v>1</v>
      </c>
      <c r="B273" s="51" t="s">
        <v>87</v>
      </c>
      <c r="C273" s="59">
        <f t="shared" si="28"/>
        <v>0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0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0</v>
      </c>
      <c r="O273" s="57">
        <f t="shared" si="27"/>
        <v>0</v>
      </c>
      <c r="Q273" s="137" t="s">
        <v>3</v>
      </c>
    </row>
    <row r="274" spans="1:17" ht="15.95" customHeight="1" x14ac:dyDescent="0.2">
      <c r="A274" s="47">
        <f t="shared" si="25"/>
        <v>1</v>
      </c>
      <c r="B274" s="51" t="s">
        <v>126</v>
      </c>
      <c r="C274" s="59">
        <f t="shared" si="28"/>
        <v>0</v>
      </c>
      <c r="D274" s="48">
        <f>VLOOKUP($Q274&amp;$B274,'PNC Exon. &amp; no Exon.'!$A:$AL,'P.N.C. x Comp. x Ramos'!D$66,0)</f>
        <v>0</v>
      </c>
      <c r="E274" s="48">
        <f>VLOOKUP($Q274&amp;$B274,'PNC Exon. &amp; no Exon.'!$A:$AL,'P.N.C. x Comp. x Ramos'!E$66,0)</f>
        <v>0</v>
      </c>
      <c r="F274" s="48">
        <f>VLOOKUP($Q274&amp;$B274,'PNC Exon. &amp; no Exon.'!$A:$AL,'P.N.C. x Comp. x Ramos'!F$66,0)</f>
        <v>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0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0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0</v>
      </c>
      <c r="N274" s="48">
        <f>VLOOKUP($Q274&amp;$B274,'PNC Exon. &amp; no Exon.'!$A:$AL,'P.N.C. x Comp. x Ramos'!N$66,0)</f>
        <v>0</v>
      </c>
      <c r="O274" s="57">
        <f t="shared" si="27"/>
        <v>0</v>
      </c>
      <c r="Q274" s="137" t="s">
        <v>3</v>
      </c>
    </row>
    <row r="275" spans="1:17" ht="15.95" customHeight="1" x14ac:dyDescent="0.2">
      <c r="A275" s="47">
        <f t="shared" si="25"/>
        <v>1</v>
      </c>
      <c r="B275" s="51" t="s">
        <v>127</v>
      </c>
      <c r="C275" s="88">
        <f t="shared" si="28"/>
        <v>0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0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0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0</v>
      </c>
      <c r="K275" s="48">
        <f>VLOOKUP($Q275&amp;$B275,'PNC Exon. &amp; no Exon.'!$A:$AL,'P.N.C. x Comp. x Ramos'!K$66,0)</f>
        <v>0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0</v>
      </c>
      <c r="N275" s="48">
        <f>VLOOKUP($Q275&amp;$B275,'PNC Exon. &amp; no Exon.'!$A:$AL,'P.N.C. x Comp. x Ramos'!N$66,0)</f>
        <v>0</v>
      </c>
      <c r="O275" s="57">
        <f t="shared" si="27"/>
        <v>0</v>
      </c>
      <c r="Q275" s="137" t="s">
        <v>3</v>
      </c>
    </row>
    <row r="276" spans="1:17" ht="15.95" customHeight="1" x14ac:dyDescent="0.2">
      <c r="A276" s="47">
        <f t="shared" si="25"/>
        <v>1</v>
      </c>
      <c r="B276" s="51" t="s">
        <v>128</v>
      </c>
      <c r="C276" s="59">
        <f t="shared" si="28"/>
        <v>0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0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0</v>
      </c>
      <c r="H276" s="48">
        <f>VLOOKUP($Q276&amp;$B276,'PNC Exon. &amp; no Exon.'!$A:$AL,'P.N.C. x Comp. x Ramos'!H$66,0)</f>
        <v>0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0</v>
      </c>
      <c r="K276" s="48">
        <f>VLOOKUP($Q276&amp;$B276,'PNC Exon. &amp; no Exon.'!$A:$AL,'P.N.C. x Comp. x Ramos'!K$66,0)</f>
        <v>0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0</v>
      </c>
      <c r="N276" s="48">
        <f>VLOOKUP($Q276&amp;$B276,'PNC Exon. &amp; no Exon.'!$A:$AL,'P.N.C. x Comp. x Ramos'!N$66,0)</f>
        <v>0</v>
      </c>
      <c r="O276" s="57">
        <f t="shared" si="27"/>
        <v>0</v>
      </c>
      <c r="Q276" s="137" t="s">
        <v>3</v>
      </c>
    </row>
    <row r="277" spans="1:17" ht="15.95" customHeight="1" x14ac:dyDescent="0.2">
      <c r="A277" s="47">
        <f t="shared" si="25"/>
        <v>1</v>
      </c>
      <c r="B277" s="51" t="s">
        <v>110</v>
      </c>
      <c r="C277" s="59">
        <f t="shared" si="28"/>
        <v>0</v>
      </c>
      <c r="D277" s="48">
        <f>VLOOKUP($Q277&amp;$B277,'PNC Exon. &amp; no Exon.'!$A:$AL,'P.N.C. x Comp. x Ramos'!D$66,0)</f>
        <v>0</v>
      </c>
      <c r="E277" s="48">
        <f>VLOOKUP($Q277&amp;$B277,'PNC Exon. &amp; no Exon.'!$A:$AL,'P.N.C. x Comp. x Ramos'!E$66,0)</f>
        <v>0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0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0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0</v>
      </c>
      <c r="N277" s="48">
        <f>VLOOKUP($Q277&amp;$B277,'PNC Exon. &amp; no Exon.'!$A:$AL,'P.N.C. x Comp. x Ramos'!N$66,0)</f>
        <v>0</v>
      </c>
      <c r="O277" s="57">
        <f t="shared" si="27"/>
        <v>0</v>
      </c>
      <c r="Q277" s="137" t="s">
        <v>3</v>
      </c>
    </row>
    <row r="278" spans="1:17" ht="15.95" customHeight="1" x14ac:dyDescent="0.2">
      <c r="A278" s="47">
        <f t="shared" si="25"/>
        <v>1</v>
      </c>
      <c r="B278" s="51" t="s">
        <v>79</v>
      </c>
      <c r="C278" s="88">
        <f t="shared" si="28"/>
        <v>0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0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7"/>
        <v>0</v>
      </c>
      <c r="Q278" s="137" t="s">
        <v>3</v>
      </c>
    </row>
    <row r="279" spans="1:17" ht="15.95" customHeight="1" x14ac:dyDescent="0.2">
      <c r="A279" s="47">
        <f t="shared" si="25"/>
        <v>1</v>
      </c>
      <c r="B279" s="51" t="s">
        <v>129</v>
      </c>
      <c r="C279" s="59">
        <f t="shared" si="28"/>
        <v>0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0</v>
      </c>
      <c r="F279" s="48">
        <f>VLOOKUP($Q279&amp;$B279,'PNC Exon. &amp; no Exon.'!$A:$AL,'P.N.C. x Comp. x Ramos'!F$66,0)</f>
        <v>0</v>
      </c>
      <c r="G279" s="48">
        <f>VLOOKUP($Q279&amp;$B279,'PNC Exon. &amp; no Exon.'!$A:$AL,'P.N.C. x Comp. x Ramos'!G$66,0)</f>
        <v>0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0</v>
      </c>
      <c r="O279" s="57">
        <f t="shared" si="27"/>
        <v>0</v>
      </c>
      <c r="Q279" s="137" t="s">
        <v>3</v>
      </c>
    </row>
    <row r="280" spans="1:17" ht="15.95" customHeight="1" x14ac:dyDescent="0.2">
      <c r="A280" s="47">
        <f t="shared" si="25"/>
        <v>1</v>
      </c>
      <c r="B280" s="51" t="s">
        <v>131</v>
      </c>
      <c r="C280" s="88">
        <f t="shared" si="28"/>
        <v>0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0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0</v>
      </c>
      <c r="O280" s="57">
        <f t="shared" si="27"/>
        <v>0</v>
      </c>
      <c r="Q280" s="137" t="s">
        <v>3</v>
      </c>
    </row>
    <row r="281" spans="1:17" ht="15.95" customHeight="1" x14ac:dyDescent="0.2">
      <c r="A281" s="47">
        <f t="shared" si="25"/>
        <v>1</v>
      </c>
      <c r="B281" s="51" t="s">
        <v>132</v>
      </c>
      <c r="C281" s="59">
        <f t="shared" si="28"/>
        <v>0</v>
      </c>
      <c r="D281" s="48">
        <f>VLOOKUP($Q281&amp;$B281,'PNC Exon. &amp; no Exon.'!$A:$AL,'P.N.C. x Comp. x Ramos'!D$66,0)</f>
        <v>0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0</v>
      </c>
      <c r="G281" s="48">
        <f>VLOOKUP($Q281&amp;$B281,'PNC Exon. &amp; no Exon.'!$A:$AL,'P.N.C. x Comp. x Ramos'!G$66,0)</f>
        <v>0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0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0</v>
      </c>
      <c r="O281" s="57">
        <f t="shared" si="27"/>
        <v>0</v>
      </c>
      <c r="Q281" s="137" t="s">
        <v>3</v>
      </c>
    </row>
    <row r="282" spans="1:17" ht="15.95" customHeight="1" x14ac:dyDescent="0.2">
      <c r="A282" s="47">
        <f t="shared" si="25"/>
        <v>1</v>
      </c>
      <c r="B282" s="51" t="s">
        <v>130</v>
      </c>
      <c r="C282" s="59">
        <f t="shared" si="28"/>
        <v>0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0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0</v>
      </c>
      <c r="N282" s="48">
        <f>VLOOKUP($Q282&amp;$B282,'PNC Exon. &amp; no Exon.'!$A:$AL,'P.N.C. x Comp. x Ramos'!N$66,0)</f>
        <v>0</v>
      </c>
      <c r="O282" s="57">
        <f t="shared" si="27"/>
        <v>0</v>
      </c>
      <c r="Q282" s="137" t="s">
        <v>3</v>
      </c>
    </row>
    <row r="283" spans="1:17" x14ac:dyDescent="0.2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.25" x14ac:dyDescent="0.3">
      <c r="A304" s="167" t="s">
        <v>42</v>
      </c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</row>
    <row r="305" spans="1:17" ht="13.5" customHeight="1" x14ac:dyDescent="0.2">
      <c r="A305" s="168" t="s">
        <v>56</v>
      </c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</row>
    <row r="306" spans="1:17" ht="13.5" customHeight="1" x14ac:dyDescent="0.2">
      <c r="A306" s="169" t="s">
        <v>138</v>
      </c>
      <c r="B306" s="170"/>
      <c r="C306" s="170"/>
      <c r="D306" s="170"/>
      <c r="E306" s="170"/>
      <c r="F306" s="170"/>
      <c r="G306" s="170"/>
      <c r="H306" s="170"/>
      <c r="I306" s="170"/>
      <c r="J306" s="170"/>
      <c r="K306" s="170"/>
      <c r="L306" s="170"/>
      <c r="M306" s="170"/>
      <c r="N306" s="170"/>
      <c r="O306" s="170"/>
    </row>
    <row r="307" spans="1:17" ht="15" customHeight="1" x14ac:dyDescent="0.2">
      <c r="A307" s="168" t="s">
        <v>91</v>
      </c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2">
      <c r="A310" s="66"/>
      <c r="B310" s="66" t="s">
        <v>21</v>
      </c>
      <c r="C310" s="76">
        <f t="shared" ref="C310:N310" si="29">SUM(C311:C343)</f>
        <v>0</v>
      </c>
      <c r="D310" s="76">
        <f t="shared" si="29"/>
        <v>0</v>
      </c>
      <c r="E310" s="76">
        <f t="shared" si="29"/>
        <v>0</v>
      </c>
      <c r="F310" s="76">
        <f t="shared" si="29"/>
        <v>0</v>
      </c>
      <c r="G310" s="76">
        <f t="shared" si="29"/>
        <v>0</v>
      </c>
      <c r="H310" s="76">
        <f t="shared" si="29"/>
        <v>0</v>
      </c>
      <c r="I310" s="76">
        <f t="shared" si="29"/>
        <v>0</v>
      </c>
      <c r="J310" s="76">
        <f t="shared" si="29"/>
        <v>0</v>
      </c>
      <c r="K310" s="76">
        <f t="shared" si="29"/>
        <v>0</v>
      </c>
      <c r="L310" s="76">
        <f t="shared" si="29"/>
        <v>0</v>
      </c>
      <c r="M310" s="76">
        <f t="shared" si="29"/>
        <v>0</v>
      </c>
      <c r="N310" s="76">
        <f t="shared" si="29"/>
        <v>0</v>
      </c>
      <c r="O310" s="95">
        <f>SUM(O311:O343,0)</f>
        <v>0</v>
      </c>
      <c r="Q310" s="137" t="s">
        <v>4</v>
      </c>
    </row>
    <row r="311" spans="1:17" ht="15.95" customHeight="1" x14ac:dyDescent="0.2">
      <c r="A311" s="47">
        <f t="shared" ref="A311:A343" si="30">RANK(C311,$C$311:$C$343,0)</f>
        <v>1</v>
      </c>
      <c r="B311" s="87" t="s">
        <v>84</v>
      </c>
      <c r="C311" s="89">
        <f t="shared" ref="C311" si="31">SUM(D311:N311)</f>
        <v>0</v>
      </c>
      <c r="D311" s="48">
        <f>VLOOKUP($Q311&amp;$B311,'PNC Exon. &amp; no Exon.'!$A:$AL,'P.N.C. x Comp. x Ramos'!D$66,0)</f>
        <v>0</v>
      </c>
      <c r="E311" s="48">
        <f>VLOOKUP($Q311&amp;$B311,'PNC Exon. &amp; no Exon.'!$A:$AL,'P.N.C. x Comp. x Ramos'!E$66,0)</f>
        <v>0</v>
      </c>
      <c r="F311" s="48">
        <f>VLOOKUP($Q311&amp;$B311,'PNC Exon. &amp; no Exon.'!$A:$AL,'P.N.C. x Comp. x Ramos'!F$66,0)</f>
        <v>0</v>
      </c>
      <c r="G311" s="48">
        <f>VLOOKUP($Q311&amp;$B311,'PNC Exon. &amp; no Exon.'!$A:$AL,'P.N.C. x Comp. x Ramos'!G$66,0)</f>
        <v>0</v>
      </c>
      <c r="H311" s="48">
        <f>VLOOKUP($Q311&amp;$B311,'PNC Exon. &amp; no Exon.'!$A:$AL,'P.N.C. x Comp. x Ramos'!H$66,0)</f>
        <v>0</v>
      </c>
      <c r="I311" s="48">
        <f>VLOOKUP($Q311&amp;$B311,'PNC Exon. &amp; no Exon.'!$A:$AL,'P.N.C. x Comp. x Ramos'!I$66,0)</f>
        <v>0</v>
      </c>
      <c r="J311" s="48">
        <f>VLOOKUP($Q311&amp;$B311,'PNC Exon. &amp; no Exon.'!$A:$AL,'P.N.C. x Comp. x Ramos'!J$66,0)</f>
        <v>0</v>
      </c>
      <c r="K311" s="48">
        <f>VLOOKUP($Q311&amp;$B311,'PNC Exon. &amp; no Exon.'!$A:$AL,'P.N.C. x Comp. x Ramos'!K$66,0)</f>
        <v>0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0</v>
      </c>
      <c r="N311" s="48">
        <f>VLOOKUP($Q311&amp;$B311,'PNC Exon. &amp; no Exon.'!$A:$AL,'P.N.C. x Comp. x Ramos'!N$66,0)</f>
        <v>0</v>
      </c>
      <c r="O311" s="57">
        <f t="shared" ref="O311:O343" si="32">IFERROR(C311/$C$310*100,0)</f>
        <v>0</v>
      </c>
      <c r="Q311" s="137" t="s">
        <v>4</v>
      </c>
    </row>
    <row r="312" spans="1:17" ht="15.95" customHeight="1" x14ac:dyDescent="0.2">
      <c r="A312" s="47">
        <f t="shared" si="30"/>
        <v>1</v>
      </c>
      <c r="B312" s="51" t="s">
        <v>92</v>
      </c>
      <c r="C312" s="89">
        <f t="shared" ref="C312:C343" si="33">SUM(D312:N312)</f>
        <v>0</v>
      </c>
      <c r="D312" s="48">
        <f>VLOOKUP($Q312&amp;$B312,'PNC Exon. &amp; no Exon.'!$A:$AL,'P.N.C. x Comp. x Ramos'!D$66,0)</f>
        <v>0</v>
      </c>
      <c r="E312" s="48">
        <f>VLOOKUP($Q312&amp;$B312,'PNC Exon. &amp; no Exon.'!$A:$AL,'P.N.C. x Comp. x Ramos'!E$66,0)</f>
        <v>0</v>
      </c>
      <c r="F312" s="48">
        <f>VLOOKUP($Q312&amp;$B312,'PNC Exon. &amp; no Exon.'!$A:$AL,'P.N.C. x Comp. x Ramos'!F$66,0)</f>
        <v>0</v>
      </c>
      <c r="G312" s="48">
        <f>VLOOKUP($Q312&amp;$B312,'PNC Exon. &amp; no Exon.'!$A:$AL,'P.N.C. x Comp. x Ramos'!G$66,0)</f>
        <v>0</v>
      </c>
      <c r="H312" s="48">
        <f>VLOOKUP($Q312&amp;$B312,'PNC Exon. &amp; no Exon.'!$A:$AL,'P.N.C. x Comp. x Ramos'!H$66,0)</f>
        <v>0</v>
      </c>
      <c r="I312" s="48">
        <f>VLOOKUP($Q312&amp;$B312,'PNC Exon. &amp; no Exon.'!$A:$AL,'P.N.C. x Comp. x Ramos'!I$66,0)</f>
        <v>0</v>
      </c>
      <c r="J312" s="48">
        <f>VLOOKUP($Q312&amp;$B312,'PNC Exon. &amp; no Exon.'!$A:$AL,'P.N.C. x Comp. x Ramos'!J$66,0)</f>
        <v>0</v>
      </c>
      <c r="K312" s="48">
        <f>VLOOKUP($Q312&amp;$B312,'PNC Exon. &amp; no Exon.'!$A:$AL,'P.N.C. x Comp. x Ramos'!K$66,0)</f>
        <v>0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0</v>
      </c>
      <c r="N312" s="48">
        <f>VLOOKUP($Q312&amp;$B312,'PNC Exon. &amp; no Exon.'!$A:$AL,'P.N.C. x Comp. x Ramos'!N$66,0)</f>
        <v>0</v>
      </c>
      <c r="O312" s="57">
        <f t="shared" si="32"/>
        <v>0</v>
      </c>
      <c r="Q312" s="137" t="s">
        <v>4</v>
      </c>
    </row>
    <row r="313" spans="1:17" ht="15.95" customHeight="1" x14ac:dyDescent="0.2">
      <c r="A313" s="47">
        <f t="shared" si="30"/>
        <v>1</v>
      </c>
      <c r="B313" s="51" t="s">
        <v>93</v>
      </c>
      <c r="C313" s="89">
        <f t="shared" si="33"/>
        <v>0</v>
      </c>
      <c r="D313" s="48">
        <f>VLOOKUP($Q313&amp;$B313,'PNC Exon. &amp; no Exon.'!$A:$AL,'P.N.C. x Comp. x Ramos'!D$66,0)</f>
        <v>0</v>
      </c>
      <c r="E313" s="48">
        <f>VLOOKUP($Q313&amp;$B313,'PNC Exon. &amp; no Exon.'!$A:$AL,'P.N.C. x Comp. x Ramos'!E$66,0)</f>
        <v>0</v>
      </c>
      <c r="F313" s="48">
        <f>VLOOKUP($Q313&amp;$B313,'PNC Exon. &amp; no Exon.'!$A:$AL,'P.N.C. x Comp. x Ramos'!F$66,0)</f>
        <v>0</v>
      </c>
      <c r="G313" s="48">
        <f>VLOOKUP($Q313&amp;$B313,'PNC Exon. &amp; no Exon.'!$A:$AL,'P.N.C. x Comp. x Ramos'!G$66,0)</f>
        <v>0</v>
      </c>
      <c r="H313" s="48">
        <f>VLOOKUP($Q313&amp;$B313,'PNC Exon. &amp; no Exon.'!$A:$AL,'P.N.C. x Comp. x Ramos'!H$66,0)</f>
        <v>0</v>
      </c>
      <c r="I313" s="48">
        <f>VLOOKUP($Q313&amp;$B313,'PNC Exon. &amp; no Exon.'!$A:$AL,'P.N.C. x Comp. x Ramos'!I$66,0)</f>
        <v>0</v>
      </c>
      <c r="J313" s="48">
        <f>VLOOKUP($Q313&amp;$B313,'PNC Exon. &amp; no Exon.'!$A:$AL,'P.N.C. x Comp. x Ramos'!J$66,0)</f>
        <v>0</v>
      </c>
      <c r="K313" s="48">
        <f>VLOOKUP($Q313&amp;$B313,'PNC Exon. &amp; no Exon.'!$A:$AL,'P.N.C. x Comp. x Ramos'!K$66,0)</f>
        <v>0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0</v>
      </c>
      <c r="N313" s="48">
        <f>VLOOKUP($Q313&amp;$B313,'PNC Exon. &amp; no Exon.'!$A:$AL,'P.N.C. x Comp. x Ramos'!N$66,0)</f>
        <v>0</v>
      </c>
      <c r="O313" s="57">
        <f t="shared" si="32"/>
        <v>0</v>
      </c>
      <c r="Q313" s="137" t="s">
        <v>4</v>
      </c>
    </row>
    <row r="314" spans="1:17" ht="15.95" customHeight="1" x14ac:dyDescent="0.2">
      <c r="A314" s="47">
        <f t="shared" si="30"/>
        <v>1</v>
      </c>
      <c r="B314" s="51" t="s">
        <v>111</v>
      </c>
      <c r="C314" s="89">
        <f t="shared" si="33"/>
        <v>0</v>
      </c>
      <c r="D314" s="48">
        <f>VLOOKUP($Q314&amp;$B314,'PNC Exon. &amp; no Exon.'!$A:$AL,'P.N.C. x Comp. x Ramos'!D$66,0)</f>
        <v>0</v>
      </c>
      <c r="E314" s="48">
        <f>VLOOKUP($Q314&amp;$B314,'PNC Exon. &amp; no Exon.'!$A:$AL,'P.N.C. x Comp. x Ramos'!E$66,0)</f>
        <v>0</v>
      </c>
      <c r="F314" s="48">
        <f>VLOOKUP($Q314&amp;$B314,'PNC Exon. &amp; no Exon.'!$A:$AL,'P.N.C. x Comp. x Ramos'!F$66,0)</f>
        <v>0</v>
      </c>
      <c r="G314" s="48">
        <f>VLOOKUP($Q314&amp;$B314,'PNC Exon. &amp; no Exon.'!$A:$AL,'P.N.C. x Comp. x Ramos'!G$66,0)</f>
        <v>0</v>
      </c>
      <c r="H314" s="48">
        <f>VLOOKUP($Q314&amp;$B314,'PNC Exon. &amp; no Exon.'!$A:$AL,'P.N.C. x Comp. x Ramos'!H$66,0)</f>
        <v>0</v>
      </c>
      <c r="I314" s="48">
        <f>VLOOKUP($Q314&amp;$B314,'PNC Exon. &amp; no Exon.'!$A:$AL,'P.N.C. x Comp. x Ramos'!I$66,0)</f>
        <v>0</v>
      </c>
      <c r="J314" s="48">
        <f>VLOOKUP($Q314&amp;$B314,'PNC Exon. &amp; no Exon.'!$A:$AL,'P.N.C. x Comp. x Ramos'!J$66,0)</f>
        <v>0</v>
      </c>
      <c r="K314" s="48">
        <f>VLOOKUP($Q314&amp;$B314,'PNC Exon. &amp; no Exon.'!$A:$AL,'P.N.C. x Comp. x Ramos'!K$66,0)</f>
        <v>0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0</v>
      </c>
      <c r="N314" s="48">
        <f>VLOOKUP($Q314&amp;$B314,'PNC Exon. &amp; no Exon.'!$A:$AL,'P.N.C. x Comp. x Ramos'!N$66,0)</f>
        <v>0</v>
      </c>
      <c r="O314" s="57">
        <f t="shared" si="32"/>
        <v>0</v>
      </c>
      <c r="Q314" s="137" t="s">
        <v>4</v>
      </c>
    </row>
    <row r="315" spans="1:17" ht="15.95" customHeight="1" x14ac:dyDescent="0.2">
      <c r="A315" s="47">
        <f t="shared" si="30"/>
        <v>1</v>
      </c>
      <c r="B315" s="51" t="s">
        <v>112</v>
      </c>
      <c r="C315" s="89">
        <f t="shared" si="33"/>
        <v>0</v>
      </c>
      <c r="D315" s="48">
        <f>VLOOKUP($Q315&amp;$B315,'PNC Exon. &amp; no Exon.'!$A:$AL,'P.N.C. x Comp. x Ramos'!D$66,0)</f>
        <v>0</v>
      </c>
      <c r="E315" s="48">
        <f>VLOOKUP($Q315&amp;$B315,'PNC Exon. &amp; no Exon.'!$A:$AL,'P.N.C. x Comp. x Ramos'!E$66,0)</f>
        <v>0</v>
      </c>
      <c r="F315" s="48">
        <f>VLOOKUP($Q315&amp;$B315,'PNC Exon. &amp; no Exon.'!$A:$AL,'P.N.C. x Comp. x Ramos'!F$66,0)</f>
        <v>0</v>
      </c>
      <c r="G315" s="48">
        <f>VLOOKUP($Q315&amp;$B315,'PNC Exon. &amp; no Exon.'!$A:$AL,'P.N.C. x Comp. x Ramos'!G$66,0)</f>
        <v>0</v>
      </c>
      <c r="H315" s="48">
        <f>VLOOKUP($Q315&amp;$B315,'PNC Exon. &amp; no Exon.'!$A:$AL,'P.N.C. x Comp. x Ramos'!H$66,0)</f>
        <v>0</v>
      </c>
      <c r="I315" s="48">
        <f>VLOOKUP($Q315&amp;$B315,'PNC Exon. &amp; no Exon.'!$A:$AL,'P.N.C. x Comp. x Ramos'!I$66,0)</f>
        <v>0</v>
      </c>
      <c r="J315" s="48">
        <f>VLOOKUP($Q315&amp;$B315,'PNC Exon. &amp; no Exon.'!$A:$AL,'P.N.C. x Comp. x Ramos'!J$66,0)</f>
        <v>0</v>
      </c>
      <c r="K315" s="48">
        <f>VLOOKUP($Q315&amp;$B315,'PNC Exon. &amp; no Exon.'!$A:$AL,'P.N.C. x Comp. x Ramos'!K$66,0)</f>
        <v>0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0</v>
      </c>
      <c r="N315" s="48">
        <f>VLOOKUP($Q315&amp;$B315,'PNC Exon. &amp; no Exon.'!$A:$AL,'P.N.C. x Comp. x Ramos'!N$66,0)</f>
        <v>0</v>
      </c>
      <c r="O315" s="57">
        <f t="shared" si="32"/>
        <v>0</v>
      </c>
      <c r="Q315" s="137" t="s">
        <v>4</v>
      </c>
    </row>
    <row r="316" spans="1:17" ht="15.95" customHeight="1" x14ac:dyDescent="0.2">
      <c r="A316" s="47">
        <f t="shared" si="30"/>
        <v>1</v>
      </c>
      <c r="B316" s="51" t="s">
        <v>113</v>
      </c>
      <c r="C316" s="89">
        <f t="shared" si="33"/>
        <v>0</v>
      </c>
      <c r="D316" s="48">
        <f>VLOOKUP($Q316&amp;$B316,'PNC Exon. &amp; no Exon.'!$A:$AL,'P.N.C. x Comp. x Ramos'!D$66,0)</f>
        <v>0</v>
      </c>
      <c r="E316" s="48">
        <f>VLOOKUP($Q316&amp;$B316,'PNC Exon. &amp; no Exon.'!$A:$AL,'P.N.C. x Comp. x Ramos'!E$66,0)</f>
        <v>0</v>
      </c>
      <c r="F316" s="48">
        <f>VLOOKUP($Q316&amp;$B316,'PNC Exon. &amp; no Exon.'!$A:$AL,'P.N.C. x Comp. x Ramos'!F$66,0)</f>
        <v>0</v>
      </c>
      <c r="G316" s="48">
        <f>VLOOKUP($Q316&amp;$B316,'PNC Exon. &amp; no Exon.'!$A:$AL,'P.N.C. x Comp. x Ramos'!G$66,0)</f>
        <v>0</v>
      </c>
      <c r="H316" s="48">
        <f>VLOOKUP($Q316&amp;$B316,'PNC Exon. &amp; no Exon.'!$A:$AL,'P.N.C. x Comp. x Ramos'!H$66,0)</f>
        <v>0</v>
      </c>
      <c r="I316" s="48">
        <f>VLOOKUP($Q316&amp;$B316,'PNC Exon. &amp; no Exon.'!$A:$AL,'P.N.C. x Comp. x Ramos'!I$66,0)</f>
        <v>0</v>
      </c>
      <c r="J316" s="48">
        <f>VLOOKUP($Q316&amp;$B316,'PNC Exon. &amp; no Exon.'!$A:$AL,'P.N.C. x Comp. x Ramos'!J$66,0)</f>
        <v>0</v>
      </c>
      <c r="K316" s="48">
        <f>VLOOKUP($Q316&amp;$B316,'PNC Exon. &amp; no Exon.'!$A:$AL,'P.N.C. x Comp. x Ramos'!K$66,0)</f>
        <v>0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0</v>
      </c>
      <c r="N316" s="48">
        <f>VLOOKUP($Q316&amp;$B316,'PNC Exon. &amp; no Exon.'!$A:$AL,'P.N.C. x Comp. x Ramos'!N$66,0)</f>
        <v>0</v>
      </c>
      <c r="O316" s="57">
        <f t="shared" si="32"/>
        <v>0</v>
      </c>
      <c r="Q316" s="137" t="s">
        <v>4</v>
      </c>
    </row>
    <row r="317" spans="1:17" ht="15.95" customHeight="1" x14ac:dyDescent="0.2">
      <c r="A317" s="47">
        <f t="shared" si="30"/>
        <v>1</v>
      </c>
      <c r="B317" s="51" t="s">
        <v>94</v>
      </c>
      <c r="C317" s="89">
        <f t="shared" si="33"/>
        <v>0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0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0</v>
      </c>
      <c r="H317" s="48">
        <f>VLOOKUP($Q317&amp;$B317,'PNC Exon. &amp; no Exon.'!$A:$AL,'P.N.C. x Comp. x Ramos'!H$66,0)</f>
        <v>0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0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0</v>
      </c>
      <c r="N317" s="48">
        <f>VLOOKUP($Q317&amp;$B317,'PNC Exon. &amp; no Exon.'!$A:$AL,'P.N.C. x Comp. x Ramos'!N$66,0)</f>
        <v>0</v>
      </c>
      <c r="O317" s="57">
        <f t="shared" si="32"/>
        <v>0</v>
      </c>
      <c r="Q317" s="137" t="s">
        <v>4</v>
      </c>
    </row>
    <row r="318" spans="1:17" ht="15.95" customHeight="1" x14ac:dyDescent="0.2">
      <c r="A318" s="47">
        <f t="shared" si="30"/>
        <v>1</v>
      </c>
      <c r="B318" s="51" t="s">
        <v>114</v>
      </c>
      <c r="C318" s="89">
        <f t="shared" si="33"/>
        <v>0</v>
      </c>
      <c r="D318" s="48">
        <f>VLOOKUP($Q318&amp;$B318,'PNC Exon. &amp; no Exon.'!$A:$AL,'P.N.C. x Comp. x Ramos'!D$66,0)</f>
        <v>0</v>
      </c>
      <c r="E318" s="48">
        <f>VLOOKUP($Q318&amp;$B318,'PNC Exon. &amp; no Exon.'!$A:$AL,'P.N.C. x Comp. x Ramos'!E$66,0)</f>
        <v>0</v>
      </c>
      <c r="F318" s="48">
        <f>VLOOKUP($Q318&amp;$B318,'PNC Exon. &amp; no Exon.'!$A:$AL,'P.N.C. x Comp. x Ramos'!F$66,0)</f>
        <v>0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32"/>
        <v>0</v>
      </c>
      <c r="Q318" s="137" t="s">
        <v>4</v>
      </c>
    </row>
    <row r="319" spans="1:17" ht="15.95" customHeight="1" x14ac:dyDescent="0.2">
      <c r="A319" s="47">
        <f t="shared" si="30"/>
        <v>1</v>
      </c>
      <c r="B319" s="51" t="s">
        <v>77</v>
      </c>
      <c r="C319" s="89">
        <f t="shared" si="33"/>
        <v>0</v>
      </c>
      <c r="D319" s="48">
        <f>VLOOKUP($Q319&amp;$B319,'PNC Exon. &amp; no Exon.'!$A:$AL,'P.N.C. x Comp. x Ramos'!D$66,0)</f>
        <v>0</v>
      </c>
      <c r="E319" s="48">
        <f>VLOOKUP($Q319&amp;$B319,'PNC Exon. &amp; no Exon.'!$A:$AL,'P.N.C. x Comp. x Ramos'!E$66,0)</f>
        <v>0</v>
      </c>
      <c r="F319" s="48">
        <f>VLOOKUP($Q319&amp;$B319,'PNC Exon. &amp; no Exon.'!$A:$AL,'P.N.C. x Comp. x Ramos'!F$66,0)</f>
        <v>0</v>
      </c>
      <c r="G319" s="48">
        <f>VLOOKUP($Q319&amp;$B319,'PNC Exon. &amp; no Exon.'!$A:$AL,'P.N.C. x Comp. x Ramos'!G$66,0)</f>
        <v>0</v>
      </c>
      <c r="H319" s="48">
        <f>VLOOKUP($Q319&amp;$B319,'PNC Exon. &amp; no Exon.'!$A:$AL,'P.N.C. x Comp. x Ramos'!H$66,0)</f>
        <v>0</v>
      </c>
      <c r="I319" s="48">
        <f>VLOOKUP($Q319&amp;$B319,'PNC Exon. &amp; no Exon.'!$A:$AL,'P.N.C. x Comp. x Ramos'!I$66,0)</f>
        <v>0</v>
      </c>
      <c r="J319" s="48">
        <f>VLOOKUP($Q319&amp;$B319,'PNC Exon. &amp; no Exon.'!$A:$AL,'P.N.C. x Comp. x Ramos'!J$66,0)</f>
        <v>0</v>
      </c>
      <c r="K319" s="48">
        <f>VLOOKUP($Q319&amp;$B319,'PNC Exon. &amp; no Exon.'!$A:$AL,'P.N.C. x Comp. x Ramos'!K$66,0)</f>
        <v>0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0</v>
      </c>
      <c r="N319" s="48">
        <f>VLOOKUP($Q319&amp;$B319,'PNC Exon. &amp; no Exon.'!$A:$AL,'P.N.C. x Comp. x Ramos'!N$66,0)</f>
        <v>0</v>
      </c>
      <c r="O319" s="57">
        <f t="shared" si="32"/>
        <v>0</v>
      </c>
      <c r="Q319" s="137" t="s">
        <v>4</v>
      </c>
    </row>
    <row r="320" spans="1:17" ht="15.95" customHeight="1" x14ac:dyDescent="0.2">
      <c r="A320" s="47">
        <f t="shared" si="30"/>
        <v>1</v>
      </c>
      <c r="B320" s="51" t="s">
        <v>115</v>
      </c>
      <c r="C320" s="89">
        <f t="shared" si="33"/>
        <v>0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0</v>
      </c>
      <c r="I320" s="48">
        <f>VLOOKUP($Q320&amp;$B320,'PNC Exon. &amp; no Exon.'!$A:$AL,'P.N.C. x Comp. x Ramos'!I$66,0)</f>
        <v>0</v>
      </c>
      <c r="J320" s="48">
        <f>VLOOKUP($Q320&amp;$B320,'PNC Exon. &amp; no Exon.'!$A:$AL,'P.N.C. x Comp. x Ramos'!J$66,0)</f>
        <v>0</v>
      </c>
      <c r="K320" s="48">
        <f>VLOOKUP($Q320&amp;$B320,'PNC Exon. &amp; no Exon.'!$A:$AL,'P.N.C. x Comp. x Ramos'!K$66,0)</f>
        <v>0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0</v>
      </c>
      <c r="N320" s="48">
        <f>VLOOKUP($Q320&amp;$B320,'PNC Exon. &amp; no Exon.'!$A:$AL,'P.N.C. x Comp. x Ramos'!N$66,0)</f>
        <v>0</v>
      </c>
      <c r="O320" s="57">
        <f t="shared" si="32"/>
        <v>0</v>
      </c>
      <c r="Q320" s="137" t="s">
        <v>4</v>
      </c>
    </row>
    <row r="321" spans="1:17" ht="15.95" customHeight="1" x14ac:dyDescent="0.2">
      <c r="A321" s="47">
        <f t="shared" si="30"/>
        <v>1</v>
      </c>
      <c r="B321" s="51" t="s">
        <v>85</v>
      </c>
      <c r="C321" s="89">
        <f t="shared" si="33"/>
        <v>0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0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0</v>
      </c>
      <c r="H321" s="48">
        <f>VLOOKUP($Q321&amp;$B321,'PNC Exon. &amp; no Exon.'!$A:$AL,'P.N.C. x Comp. x Ramos'!H$66,0)</f>
        <v>0</v>
      </c>
      <c r="I321" s="48">
        <f>VLOOKUP($Q321&amp;$B321,'PNC Exon. &amp; no Exon.'!$A:$AL,'P.N.C. x Comp. x Ramos'!I$66,0)</f>
        <v>0</v>
      </c>
      <c r="J321" s="48">
        <f>VLOOKUP($Q321&amp;$B321,'PNC Exon. &amp; no Exon.'!$A:$AL,'P.N.C. x Comp. x Ramos'!J$66,0)</f>
        <v>0</v>
      </c>
      <c r="K321" s="48">
        <f>VLOOKUP($Q321&amp;$B321,'PNC Exon. &amp; no Exon.'!$A:$AL,'P.N.C. x Comp. x Ramos'!K$66,0)</f>
        <v>0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0</v>
      </c>
      <c r="N321" s="48">
        <f>VLOOKUP($Q321&amp;$B321,'PNC Exon. &amp; no Exon.'!$A:$AL,'P.N.C. x Comp. x Ramos'!N$66,0)</f>
        <v>0</v>
      </c>
      <c r="O321" s="57">
        <f t="shared" si="32"/>
        <v>0</v>
      </c>
      <c r="Q321" s="137" t="s">
        <v>4</v>
      </c>
    </row>
    <row r="322" spans="1:17" ht="15.95" customHeight="1" x14ac:dyDescent="0.2">
      <c r="A322" s="47">
        <f t="shared" si="30"/>
        <v>1</v>
      </c>
      <c r="B322" s="51" t="s">
        <v>116</v>
      </c>
      <c r="C322" s="88">
        <f t="shared" si="33"/>
        <v>0</v>
      </c>
      <c r="D322" s="48">
        <f>VLOOKUP($Q322&amp;$B322,'PNC Exon. &amp; no Exon.'!$A:$AL,'P.N.C. x Comp. x Ramos'!D$66,0)</f>
        <v>0</v>
      </c>
      <c r="E322" s="48">
        <f>VLOOKUP($Q322&amp;$B322,'PNC Exon. &amp; no Exon.'!$A:$AL,'P.N.C. x Comp. x Ramos'!E$66,0)</f>
        <v>0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0</v>
      </c>
      <c r="H322" s="48">
        <f>VLOOKUP($Q322&amp;$B322,'PNC Exon. &amp; no Exon.'!$A:$AL,'P.N.C. x Comp. x Ramos'!H$66,0)</f>
        <v>0</v>
      </c>
      <c r="I322" s="48">
        <f>VLOOKUP($Q322&amp;$B322,'PNC Exon. &amp; no Exon.'!$A:$AL,'P.N.C. x Comp. x Ramos'!I$66,0)</f>
        <v>0</v>
      </c>
      <c r="J322" s="48">
        <f>VLOOKUP($Q322&amp;$B322,'PNC Exon. &amp; no Exon.'!$A:$AL,'P.N.C. x Comp. x Ramos'!J$66,0)</f>
        <v>0</v>
      </c>
      <c r="K322" s="48">
        <f>VLOOKUP($Q322&amp;$B322,'PNC Exon. &amp; no Exon.'!$A:$AL,'P.N.C. x Comp. x Ramos'!K$66,0)</f>
        <v>0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0</v>
      </c>
      <c r="N322" s="48">
        <f>VLOOKUP($Q322&amp;$B322,'PNC Exon. &amp; no Exon.'!$A:$AL,'P.N.C. x Comp. x Ramos'!N$66,0)</f>
        <v>0</v>
      </c>
      <c r="O322" s="57">
        <f t="shared" si="32"/>
        <v>0</v>
      </c>
      <c r="Q322" s="137" t="s">
        <v>4</v>
      </c>
    </row>
    <row r="323" spans="1:17" ht="15.95" customHeight="1" x14ac:dyDescent="0.2">
      <c r="A323" s="47">
        <f t="shared" si="30"/>
        <v>1</v>
      </c>
      <c r="B323" s="51" t="s">
        <v>119</v>
      </c>
      <c r="C323" s="89">
        <f t="shared" si="33"/>
        <v>0</v>
      </c>
      <c r="D323" s="48">
        <f>VLOOKUP($Q323&amp;$B323,'PNC Exon. &amp; no Exon.'!$A:$AL,'P.N.C. x Comp. x Ramos'!D$66,0)</f>
        <v>0</v>
      </c>
      <c r="E323" s="48">
        <f>VLOOKUP($Q323&amp;$B323,'PNC Exon. &amp; no Exon.'!$A:$AL,'P.N.C. x Comp. x Ramos'!E$66,0)</f>
        <v>0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0</v>
      </c>
      <c r="H323" s="48">
        <f>VLOOKUP($Q323&amp;$B323,'PNC Exon. &amp; no Exon.'!$A:$AL,'P.N.C. x Comp. x Ramos'!H$66,0)</f>
        <v>0</v>
      </c>
      <c r="I323" s="48">
        <f>VLOOKUP($Q323&amp;$B323,'PNC Exon. &amp; no Exon.'!$A:$AL,'P.N.C. x Comp. x Ramos'!I$66,0)</f>
        <v>0</v>
      </c>
      <c r="J323" s="48">
        <f>VLOOKUP($Q323&amp;$B323,'PNC Exon. &amp; no Exon.'!$A:$AL,'P.N.C. x Comp. x Ramos'!J$66,0)</f>
        <v>0</v>
      </c>
      <c r="K323" s="48">
        <f>VLOOKUP($Q323&amp;$B323,'PNC Exon. &amp; no Exon.'!$A:$AL,'P.N.C. x Comp. x Ramos'!K$66,0)</f>
        <v>0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0</v>
      </c>
      <c r="N323" s="48">
        <f>VLOOKUP($Q323&amp;$B323,'PNC Exon. &amp; no Exon.'!$A:$AL,'P.N.C. x Comp. x Ramos'!N$66,0)</f>
        <v>0</v>
      </c>
      <c r="O323" s="57">
        <f t="shared" si="32"/>
        <v>0</v>
      </c>
      <c r="Q323" s="137" t="s">
        <v>4</v>
      </c>
    </row>
    <row r="324" spans="1:17" ht="15.95" customHeight="1" x14ac:dyDescent="0.2">
      <c r="A324" s="47">
        <f t="shared" si="30"/>
        <v>1</v>
      </c>
      <c r="B324" s="51" t="s">
        <v>117</v>
      </c>
      <c r="C324" s="89">
        <f t="shared" si="33"/>
        <v>0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0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0</v>
      </c>
      <c r="I324" s="48">
        <f>VLOOKUP($Q324&amp;$B324,'PNC Exon. &amp; no Exon.'!$A:$AL,'P.N.C. x Comp. x Ramos'!I$66,0)</f>
        <v>0</v>
      </c>
      <c r="J324" s="48">
        <f>VLOOKUP($Q324&amp;$B324,'PNC Exon. &amp; no Exon.'!$A:$AL,'P.N.C. x Comp. x Ramos'!J$66,0)</f>
        <v>0</v>
      </c>
      <c r="K324" s="48">
        <f>VLOOKUP($Q324&amp;$B324,'PNC Exon. &amp; no Exon.'!$A:$AL,'P.N.C. x Comp. x Ramos'!K$66,0)</f>
        <v>0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0</v>
      </c>
      <c r="N324" s="48">
        <f>VLOOKUP($Q324&amp;$B324,'PNC Exon. &amp; no Exon.'!$A:$AL,'P.N.C. x Comp. x Ramos'!N$66,0)</f>
        <v>0</v>
      </c>
      <c r="O324" s="57">
        <f t="shared" si="32"/>
        <v>0</v>
      </c>
      <c r="Q324" s="137" t="s">
        <v>4</v>
      </c>
    </row>
    <row r="325" spans="1:17" ht="15.95" customHeight="1" x14ac:dyDescent="0.2">
      <c r="A325" s="47">
        <f t="shared" si="30"/>
        <v>1</v>
      </c>
      <c r="B325" s="50" t="s">
        <v>120</v>
      </c>
      <c r="C325" s="89">
        <f t="shared" si="33"/>
        <v>0</v>
      </c>
      <c r="D325" s="48">
        <f>VLOOKUP($Q325&amp;$B325,'PNC Exon. &amp; no Exon.'!$A:$AL,'P.N.C. x Comp. x Ramos'!D$66,0)</f>
        <v>0</v>
      </c>
      <c r="E325" s="48">
        <f>VLOOKUP($Q325&amp;$B325,'PNC Exon. &amp; no Exon.'!$A:$AL,'P.N.C. x Comp. x Ramos'!E$66,0)</f>
        <v>0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0</v>
      </c>
      <c r="J325" s="48">
        <f>VLOOKUP($Q325&amp;$B325,'PNC Exon. &amp; no Exon.'!$A:$AL,'P.N.C. x Comp. x Ramos'!J$66,0)</f>
        <v>0</v>
      </c>
      <c r="K325" s="48">
        <f>VLOOKUP($Q325&amp;$B325,'PNC Exon. &amp; no Exon.'!$A:$AL,'P.N.C. x Comp. x Ramos'!K$66,0)</f>
        <v>0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0</v>
      </c>
      <c r="N325" s="48">
        <f>VLOOKUP($Q325&amp;$B325,'PNC Exon. &amp; no Exon.'!$A:$AL,'P.N.C. x Comp. x Ramos'!N$66,0)</f>
        <v>0</v>
      </c>
      <c r="O325" s="57">
        <f t="shared" si="32"/>
        <v>0</v>
      </c>
      <c r="Q325" s="137" t="s">
        <v>4</v>
      </c>
    </row>
    <row r="326" spans="1:17" ht="15.95" customHeight="1" x14ac:dyDescent="0.2">
      <c r="A326" s="47">
        <f t="shared" si="30"/>
        <v>1</v>
      </c>
      <c r="B326" s="51" t="s">
        <v>122</v>
      </c>
      <c r="C326" s="89">
        <f t="shared" si="33"/>
        <v>0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0</v>
      </c>
      <c r="F326" s="48">
        <f>VLOOKUP($Q326&amp;$B326,'PNC Exon. &amp; no Exon.'!$A:$AL,'P.N.C. x Comp. x Ramos'!F$66,0)</f>
        <v>0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0</v>
      </c>
      <c r="I326" s="48">
        <f>VLOOKUP($Q326&amp;$B326,'PNC Exon. &amp; no Exon.'!$A:$AL,'P.N.C. x Comp. x Ramos'!I$66,0)</f>
        <v>0</v>
      </c>
      <c r="J326" s="48">
        <f>VLOOKUP($Q326&amp;$B326,'PNC Exon. &amp; no Exon.'!$A:$AL,'P.N.C. x Comp. x Ramos'!J$66,0)</f>
        <v>0</v>
      </c>
      <c r="K326" s="48">
        <f>VLOOKUP($Q326&amp;$B326,'PNC Exon. &amp; no Exon.'!$A:$AL,'P.N.C. x Comp. x Ramos'!K$66,0)</f>
        <v>0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0</v>
      </c>
      <c r="N326" s="48">
        <f>VLOOKUP($Q326&amp;$B326,'PNC Exon. &amp; no Exon.'!$A:$AL,'P.N.C. x Comp. x Ramos'!N$66,0)</f>
        <v>0</v>
      </c>
      <c r="O326" s="57">
        <f t="shared" si="32"/>
        <v>0</v>
      </c>
      <c r="Q326" s="137" t="s">
        <v>4</v>
      </c>
    </row>
    <row r="327" spans="1:17" ht="15.95" customHeight="1" x14ac:dyDescent="0.2">
      <c r="A327" s="47">
        <f t="shared" si="30"/>
        <v>1</v>
      </c>
      <c r="B327" s="51" t="s">
        <v>121</v>
      </c>
      <c r="C327" s="89">
        <f t="shared" si="33"/>
        <v>0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0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0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0</v>
      </c>
      <c r="K327" s="48">
        <f>VLOOKUP($Q327&amp;$B327,'PNC Exon. &amp; no Exon.'!$A:$AL,'P.N.C. x Comp. x Ramos'!K$66,0)</f>
        <v>0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0</v>
      </c>
      <c r="N327" s="48">
        <f>VLOOKUP($Q327&amp;$B327,'PNC Exon. &amp; no Exon.'!$A:$AL,'P.N.C. x Comp. x Ramos'!N$66,0)</f>
        <v>0</v>
      </c>
      <c r="O327" s="57">
        <f t="shared" si="32"/>
        <v>0</v>
      </c>
      <c r="Q327" s="137" t="s">
        <v>4</v>
      </c>
    </row>
    <row r="328" spans="1:17" ht="15.95" customHeight="1" x14ac:dyDescent="0.2">
      <c r="A328" s="47">
        <f t="shared" si="30"/>
        <v>1</v>
      </c>
      <c r="B328" s="51" t="s">
        <v>123</v>
      </c>
      <c r="C328" s="89">
        <f t="shared" si="33"/>
        <v>0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0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0</v>
      </c>
      <c r="N328" s="48">
        <f>VLOOKUP($Q328&amp;$B328,'PNC Exon. &amp; no Exon.'!$A:$AL,'P.N.C. x Comp. x Ramos'!N$66,0)</f>
        <v>0</v>
      </c>
      <c r="O328" s="57">
        <f t="shared" si="32"/>
        <v>0</v>
      </c>
      <c r="Q328" s="137" t="s">
        <v>4</v>
      </c>
    </row>
    <row r="329" spans="1:17" ht="15.95" customHeight="1" x14ac:dyDescent="0.2">
      <c r="A329" s="47">
        <f t="shared" si="30"/>
        <v>1</v>
      </c>
      <c r="B329" s="51" t="s">
        <v>80</v>
      </c>
      <c r="C329" s="89">
        <f t="shared" si="33"/>
        <v>0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0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32"/>
        <v>0</v>
      </c>
      <c r="Q329" s="137" t="s">
        <v>4</v>
      </c>
    </row>
    <row r="330" spans="1:17" ht="15.95" customHeight="1" x14ac:dyDescent="0.2">
      <c r="A330" s="47">
        <f t="shared" si="30"/>
        <v>1</v>
      </c>
      <c r="B330" s="51" t="s">
        <v>118</v>
      </c>
      <c r="C330" s="89">
        <f t="shared" si="33"/>
        <v>0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0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0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0</v>
      </c>
      <c r="O330" s="57">
        <f t="shared" si="32"/>
        <v>0</v>
      </c>
      <c r="Q330" s="137" t="s">
        <v>4</v>
      </c>
    </row>
    <row r="331" spans="1:17" ht="15.95" customHeight="1" x14ac:dyDescent="0.2">
      <c r="A331" s="47">
        <f t="shared" si="30"/>
        <v>1</v>
      </c>
      <c r="B331" s="50" t="s">
        <v>124</v>
      </c>
      <c r="C331" s="89">
        <f t="shared" si="33"/>
        <v>0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0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</v>
      </c>
      <c r="Q331" s="137" t="s">
        <v>4</v>
      </c>
    </row>
    <row r="332" spans="1:17" ht="15.95" customHeight="1" x14ac:dyDescent="0.2">
      <c r="A332" s="47">
        <f t="shared" si="30"/>
        <v>1</v>
      </c>
      <c r="B332" s="51" t="s">
        <v>125</v>
      </c>
      <c r="C332" s="89">
        <f t="shared" si="33"/>
        <v>0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0</v>
      </c>
      <c r="F332" s="48">
        <f>VLOOKUP($Q332&amp;$B332,'PNC Exon. &amp; no Exon.'!$A:$AL,'P.N.C. x Comp. x Ramos'!F$66,0)</f>
        <v>0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0</v>
      </c>
      <c r="I332" s="48">
        <f>VLOOKUP($Q332&amp;$B332,'PNC Exon. &amp; no Exon.'!$A:$AL,'P.N.C. x Comp. x Ramos'!I$66,0)</f>
        <v>0</v>
      </c>
      <c r="J332" s="48">
        <f>VLOOKUP($Q332&amp;$B332,'PNC Exon. &amp; no Exon.'!$A:$AL,'P.N.C. x Comp. x Ramos'!J$66,0)</f>
        <v>0</v>
      </c>
      <c r="K332" s="48">
        <f>VLOOKUP($Q332&amp;$B332,'PNC Exon. &amp; no Exon.'!$A:$AL,'P.N.C. x Comp. x Ramos'!K$66,0)</f>
        <v>0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0</v>
      </c>
      <c r="N332" s="48">
        <f>VLOOKUP($Q332&amp;$B332,'PNC Exon. &amp; no Exon.'!$A:$AL,'P.N.C. x Comp. x Ramos'!N$66,0)</f>
        <v>0</v>
      </c>
      <c r="O332" s="57">
        <f t="shared" si="32"/>
        <v>0</v>
      </c>
      <c r="Q332" s="137" t="s">
        <v>4</v>
      </c>
    </row>
    <row r="333" spans="1:17" ht="15.95" customHeight="1" x14ac:dyDescent="0.2">
      <c r="A333" s="47">
        <f t="shared" si="30"/>
        <v>1</v>
      </c>
      <c r="B333" s="51" t="s">
        <v>87</v>
      </c>
      <c r="C333" s="89">
        <f t="shared" si="33"/>
        <v>0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0</v>
      </c>
      <c r="F333" s="48">
        <f>VLOOKUP($Q333&amp;$B333,'PNC Exon. &amp; no Exon.'!$A:$AL,'P.N.C. x Comp. x Ramos'!F$66,0)</f>
        <v>0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32"/>
        <v>0</v>
      </c>
      <c r="Q333" s="137" t="s">
        <v>4</v>
      </c>
    </row>
    <row r="334" spans="1:17" ht="15.95" customHeight="1" x14ac:dyDescent="0.2">
      <c r="A334" s="47">
        <f t="shared" si="30"/>
        <v>1</v>
      </c>
      <c r="B334" s="51" t="s">
        <v>78</v>
      </c>
      <c r="C334" s="89">
        <f t="shared" si="33"/>
        <v>0</v>
      </c>
      <c r="D334" s="48">
        <f>VLOOKUP($Q334&amp;$B334,'PNC Exon. &amp; no Exon.'!$A:$AL,'P.N.C. x Comp. x Ramos'!D$66,0)</f>
        <v>0</v>
      </c>
      <c r="E334" s="48">
        <f>VLOOKUP($Q334&amp;$B334,'PNC Exon. &amp; no Exon.'!$A:$AL,'P.N.C. x Comp. x Ramos'!E$66,0)</f>
        <v>0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0</v>
      </c>
      <c r="I334" s="48">
        <f>VLOOKUP($Q334&amp;$B334,'PNC Exon. &amp; no Exon.'!$A:$AL,'P.N.C. x Comp. x Ramos'!I$66,0)</f>
        <v>0</v>
      </c>
      <c r="J334" s="48">
        <f>VLOOKUP($Q334&amp;$B334,'PNC Exon. &amp; no Exon.'!$A:$AL,'P.N.C. x Comp. x Ramos'!J$66,0)</f>
        <v>0</v>
      </c>
      <c r="K334" s="48">
        <f>VLOOKUP($Q334&amp;$B334,'PNC Exon. &amp; no Exon.'!$A:$AL,'P.N.C. x Comp. x Ramos'!K$66,0)</f>
        <v>0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0</v>
      </c>
      <c r="N334" s="48">
        <f>VLOOKUP($Q334&amp;$B334,'PNC Exon. &amp; no Exon.'!$A:$AL,'P.N.C. x Comp. x Ramos'!N$66,0)</f>
        <v>0</v>
      </c>
      <c r="O334" s="57">
        <f t="shared" si="32"/>
        <v>0</v>
      </c>
      <c r="Q334" s="137" t="s">
        <v>4</v>
      </c>
    </row>
    <row r="335" spans="1:17" ht="15.95" customHeight="1" x14ac:dyDescent="0.2">
      <c r="A335" s="47">
        <f t="shared" si="30"/>
        <v>1</v>
      </c>
      <c r="B335" s="51" t="s">
        <v>126</v>
      </c>
      <c r="C335" s="89">
        <f t="shared" si="33"/>
        <v>0</v>
      </c>
      <c r="D335" s="48">
        <f>VLOOKUP($Q335&amp;$B335,'PNC Exon. &amp; no Exon.'!$A:$AL,'P.N.C. x Comp. x Ramos'!D$66,0)</f>
        <v>0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0</v>
      </c>
      <c r="I335" s="48">
        <f>VLOOKUP($Q335&amp;$B335,'PNC Exon. &amp; no Exon.'!$A:$AL,'P.N.C. x Comp. x Ramos'!I$66,0)</f>
        <v>0</v>
      </c>
      <c r="J335" s="48">
        <f>VLOOKUP($Q335&amp;$B335,'PNC Exon. &amp; no Exon.'!$A:$AL,'P.N.C. x Comp. x Ramos'!J$66,0)</f>
        <v>0</v>
      </c>
      <c r="K335" s="48">
        <f>VLOOKUP($Q335&amp;$B335,'PNC Exon. &amp; no Exon.'!$A:$AL,'P.N.C. x Comp. x Ramos'!K$66,0)</f>
        <v>0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0</v>
      </c>
      <c r="N335" s="48">
        <f>VLOOKUP($Q335&amp;$B335,'PNC Exon. &amp; no Exon.'!$A:$AL,'P.N.C. x Comp. x Ramos'!N$66,0)</f>
        <v>0</v>
      </c>
      <c r="O335" s="57">
        <f t="shared" si="32"/>
        <v>0</v>
      </c>
      <c r="Q335" s="137" t="s">
        <v>4</v>
      </c>
    </row>
    <row r="336" spans="1:17" ht="15.95" customHeight="1" x14ac:dyDescent="0.2">
      <c r="A336" s="47">
        <f t="shared" si="30"/>
        <v>1</v>
      </c>
      <c r="B336" s="51" t="s">
        <v>127</v>
      </c>
      <c r="C336" s="89">
        <f t="shared" si="33"/>
        <v>0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0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0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0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0</v>
      </c>
      <c r="N336" s="48">
        <f>VLOOKUP($Q336&amp;$B336,'PNC Exon. &amp; no Exon.'!$A:$AL,'P.N.C. x Comp. x Ramos'!N$66,0)</f>
        <v>0</v>
      </c>
      <c r="O336" s="57">
        <f t="shared" si="32"/>
        <v>0</v>
      </c>
      <c r="Q336" s="137" t="s">
        <v>4</v>
      </c>
    </row>
    <row r="337" spans="1:17" ht="15.95" customHeight="1" x14ac:dyDescent="0.2">
      <c r="A337" s="47">
        <f t="shared" si="30"/>
        <v>1</v>
      </c>
      <c r="B337" s="51" t="s">
        <v>128</v>
      </c>
      <c r="C337" s="89">
        <f t="shared" si="33"/>
        <v>0</v>
      </c>
      <c r="D337" s="48">
        <f>VLOOKUP($Q337&amp;$B337,'PNC Exon. &amp; no Exon.'!$A:$AL,'P.N.C. x Comp. x Ramos'!D$66,0)</f>
        <v>0</v>
      </c>
      <c r="E337" s="48">
        <f>VLOOKUP($Q337&amp;$B337,'PNC Exon. &amp; no Exon.'!$A:$AL,'P.N.C. x Comp. x Ramos'!E$66,0)</f>
        <v>0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0</v>
      </c>
      <c r="H337" s="48">
        <f>VLOOKUP($Q337&amp;$B337,'PNC Exon. &amp; no Exon.'!$A:$AL,'P.N.C. x Comp. x Ramos'!H$66,0)</f>
        <v>0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0</v>
      </c>
      <c r="K337" s="48">
        <f>VLOOKUP($Q337&amp;$B337,'PNC Exon. &amp; no Exon.'!$A:$AL,'P.N.C. x Comp. x Ramos'!K$66,0)</f>
        <v>0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0</v>
      </c>
      <c r="N337" s="48">
        <f>VLOOKUP($Q337&amp;$B337,'PNC Exon. &amp; no Exon.'!$A:$AL,'P.N.C. x Comp. x Ramos'!N$66,0)</f>
        <v>0</v>
      </c>
      <c r="O337" s="57">
        <f t="shared" si="32"/>
        <v>0</v>
      </c>
      <c r="Q337" s="137" t="s">
        <v>4</v>
      </c>
    </row>
    <row r="338" spans="1:17" ht="15.95" customHeight="1" x14ac:dyDescent="0.2">
      <c r="A338" s="47">
        <f t="shared" si="30"/>
        <v>1</v>
      </c>
      <c r="B338" s="51" t="s">
        <v>110</v>
      </c>
      <c r="C338" s="89">
        <f t="shared" si="33"/>
        <v>0</v>
      </c>
      <c r="D338" s="48">
        <f>VLOOKUP($Q338&amp;$B338,'PNC Exon. &amp; no Exon.'!$A:$AL,'P.N.C. x Comp. x Ramos'!D$66,0)</f>
        <v>0</v>
      </c>
      <c r="E338" s="48">
        <f>VLOOKUP($Q338&amp;$B338,'PNC Exon. &amp; no Exon.'!$A:$AL,'P.N.C. x Comp. x Ramos'!E$66,0)</f>
        <v>0</v>
      </c>
      <c r="F338" s="48">
        <f>VLOOKUP($Q338&amp;$B338,'PNC Exon. &amp; no Exon.'!$A:$AL,'P.N.C. x Comp. x Ramos'!F$66,0)</f>
        <v>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0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0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0</v>
      </c>
      <c r="N338" s="48">
        <f>VLOOKUP($Q338&amp;$B338,'PNC Exon. &amp; no Exon.'!$A:$AL,'P.N.C. x Comp. x Ramos'!N$66,0)</f>
        <v>0</v>
      </c>
      <c r="O338" s="57">
        <f t="shared" si="32"/>
        <v>0</v>
      </c>
      <c r="Q338" s="137" t="s">
        <v>4</v>
      </c>
    </row>
    <row r="339" spans="1:17" ht="15.95" customHeight="1" x14ac:dyDescent="0.2">
      <c r="A339" s="47">
        <f t="shared" si="30"/>
        <v>1</v>
      </c>
      <c r="B339" s="51" t="s">
        <v>79</v>
      </c>
      <c r="C339" s="89">
        <f t="shared" si="33"/>
        <v>0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0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32"/>
        <v>0</v>
      </c>
      <c r="Q339" s="137" t="s">
        <v>4</v>
      </c>
    </row>
    <row r="340" spans="1:17" ht="15.95" customHeight="1" x14ac:dyDescent="0.2">
      <c r="A340" s="47">
        <f t="shared" si="30"/>
        <v>1</v>
      </c>
      <c r="B340" s="51" t="s">
        <v>129</v>
      </c>
      <c r="C340" s="89">
        <f t="shared" si="33"/>
        <v>0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0</v>
      </c>
      <c r="F340" s="48">
        <f>VLOOKUP($Q340&amp;$B340,'PNC Exon. &amp; no Exon.'!$A:$AL,'P.N.C. x Comp. x Ramos'!F$66,0)</f>
        <v>0</v>
      </c>
      <c r="G340" s="48">
        <f>VLOOKUP($Q340&amp;$B340,'PNC Exon. &amp; no Exon.'!$A:$AL,'P.N.C. x Comp. x Ramos'!G$66,0)</f>
        <v>0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0</v>
      </c>
      <c r="O340" s="57">
        <f t="shared" si="32"/>
        <v>0</v>
      </c>
      <c r="Q340" s="137" t="s">
        <v>4</v>
      </c>
    </row>
    <row r="341" spans="1:17" ht="15.95" customHeight="1" x14ac:dyDescent="0.2">
      <c r="A341" s="47">
        <f t="shared" si="30"/>
        <v>1</v>
      </c>
      <c r="B341" s="51" t="s">
        <v>131</v>
      </c>
      <c r="C341" s="89">
        <f t="shared" si="33"/>
        <v>0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0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0</v>
      </c>
      <c r="N341" s="48">
        <f>VLOOKUP($Q341&amp;$B341,'PNC Exon. &amp; no Exon.'!$A:$AL,'P.N.C. x Comp. x Ramos'!N$66,0)</f>
        <v>0</v>
      </c>
      <c r="O341" s="57">
        <f t="shared" si="32"/>
        <v>0</v>
      </c>
      <c r="Q341" s="137" t="s">
        <v>4</v>
      </c>
    </row>
    <row r="342" spans="1:17" ht="15.95" customHeight="1" x14ac:dyDescent="0.2">
      <c r="A342" s="47">
        <f t="shared" si="30"/>
        <v>1</v>
      </c>
      <c r="B342" s="51" t="s">
        <v>130</v>
      </c>
      <c r="C342" s="89">
        <f t="shared" si="33"/>
        <v>0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0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0</v>
      </c>
      <c r="N342" s="48">
        <f>VLOOKUP($Q342&amp;$B342,'PNC Exon. &amp; no Exon.'!$A:$AL,'P.N.C. x Comp. x Ramos'!N$66,0)</f>
        <v>0</v>
      </c>
      <c r="O342" s="57">
        <f t="shared" si="32"/>
        <v>0</v>
      </c>
      <c r="Q342" s="137" t="s">
        <v>4</v>
      </c>
    </row>
    <row r="343" spans="1:17" ht="15.95" customHeight="1" x14ac:dyDescent="0.2">
      <c r="A343" s="47">
        <f t="shared" si="30"/>
        <v>1</v>
      </c>
      <c r="B343" s="51" t="s">
        <v>132</v>
      </c>
      <c r="C343" s="89">
        <f t="shared" si="33"/>
        <v>0</v>
      </c>
      <c r="D343" s="48">
        <f>VLOOKUP($Q343&amp;$B343,'PNC Exon. &amp; no Exon.'!$A:$AL,'P.N.C. x Comp. x Ramos'!D$66,0)</f>
        <v>0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0</v>
      </c>
      <c r="G343" s="48">
        <f>VLOOKUP($Q343&amp;$B343,'PNC Exon. &amp; no Exon.'!$A:$AL,'P.N.C. x Comp. x Ramos'!G$66,0)</f>
        <v>0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0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0</v>
      </c>
      <c r="O343" s="57">
        <f t="shared" si="32"/>
        <v>0</v>
      </c>
      <c r="Q343" s="137" t="s">
        <v>4</v>
      </c>
    </row>
    <row r="344" spans="1:17" x14ac:dyDescent="0.2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2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2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2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2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2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2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2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2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2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2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2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2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2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2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2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2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2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2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2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.25" x14ac:dyDescent="0.3">
      <c r="A364" s="167" t="s">
        <v>42</v>
      </c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</row>
    <row r="365" spans="1:15" ht="12.75" customHeight="1" x14ac:dyDescent="0.2">
      <c r="A365" s="168" t="s">
        <v>56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</row>
    <row r="366" spans="1:15" ht="12.75" customHeight="1" x14ac:dyDescent="0.2">
      <c r="A366" s="169" t="s">
        <v>139</v>
      </c>
      <c r="B366" s="170"/>
      <c r="C366" s="170"/>
      <c r="D366" s="170"/>
      <c r="E366" s="170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</row>
    <row r="367" spans="1:15" ht="12.75" customHeight="1" x14ac:dyDescent="0.2">
      <c r="A367" s="168" t="s">
        <v>91</v>
      </c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</row>
    <row r="368" spans="1: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2">
      <c r="A370" s="66"/>
      <c r="B370" s="66" t="s">
        <v>21</v>
      </c>
      <c r="C370" s="76">
        <f t="shared" ref="C370:N370" si="34">SUM(C371:C403)</f>
        <v>0</v>
      </c>
      <c r="D370" s="76">
        <f t="shared" si="34"/>
        <v>0</v>
      </c>
      <c r="E370" s="76">
        <f t="shared" si="34"/>
        <v>0</v>
      </c>
      <c r="F370" s="76">
        <f t="shared" si="34"/>
        <v>0</v>
      </c>
      <c r="G370" s="76">
        <f t="shared" si="34"/>
        <v>0</v>
      </c>
      <c r="H370" s="76">
        <f t="shared" si="34"/>
        <v>0</v>
      </c>
      <c r="I370" s="76">
        <f t="shared" si="34"/>
        <v>0</v>
      </c>
      <c r="J370" s="76">
        <f t="shared" si="34"/>
        <v>0</v>
      </c>
      <c r="K370" s="76">
        <f t="shared" si="34"/>
        <v>0</v>
      </c>
      <c r="L370" s="76">
        <f t="shared" si="34"/>
        <v>0</v>
      </c>
      <c r="M370" s="76">
        <f t="shared" si="34"/>
        <v>0</v>
      </c>
      <c r="N370" s="76">
        <f t="shared" si="34"/>
        <v>0</v>
      </c>
      <c r="O370" s="95">
        <f>SUM(O371:O403,0)</f>
        <v>0</v>
      </c>
      <c r="Q370" s="137" t="s">
        <v>5</v>
      </c>
    </row>
    <row r="371" spans="1:17" ht="15.95" customHeight="1" x14ac:dyDescent="0.2">
      <c r="A371" s="47">
        <f t="shared" ref="A371:A403" si="35">RANK(C371,$C$371:$C$403,0)</f>
        <v>1</v>
      </c>
      <c r="B371" s="87" t="s">
        <v>84</v>
      </c>
      <c r="C371" s="76">
        <f t="shared" ref="C371" si="36">SUM(D371:N371)</f>
        <v>0</v>
      </c>
      <c r="D371" s="48">
        <f>VLOOKUP($Q371&amp;$B371,'PNC Exon. &amp; no Exon.'!$A:$AL,'P.N.C. x Comp. x Ramos'!D$66,0)</f>
        <v>0</v>
      </c>
      <c r="E371" s="48">
        <f>VLOOKUP($Q371&amp;$B371,'PNC Exon. &amp; no Exon.'!$A:$AL,'P.N.C. x Comp. x Ramos'!E$66,0)</f>
        <v>0</v>
      </c>
      <c r="F371" s="48">
        <f>VLOOKUP($Q371&amp;$B371,'PNC Exon. &amp; no Exon.'!$A:$AL,'P.N.C. x Comp. x Ramos'!F$66,0)</f>
        <v>0</v>
      </c>
      <c r="G371" s="48">
        <f>VLOOKUP($Q371&amp;$B371,'PNC Exon. &amp; no Exon.'!$A:$AL,'P.N.C. x Comp. x Ramos'!G$66,0)</f>
        <v>0</v>
      </c>
      <c r="H371" s="48">
        <f>VLOOKUP($Q371&amp;$B371,'PNC Exon. &amp; no Exon.'!$A:$AL,'P.N.C. x Comp. x Ramos'!H$66,0)</f>
        <v>0</v>
      </c>
      <c r="I371" s="48">
        <f>VLOOKUP($Q371&amp;$B371,'PNC Exon. &amp; no Exon.'!$A:$AL,'P.N.C. x Comp. x Ramos'!I$66,0)</f>
        <v>0</v>
      </c>
      <c r="J371" s="48">
        <f>VLOOKUP($Q371&amp;$B371,'PNC Exon. &amp; no Exon.'!$A:$AL,'P.N.C. x Comp. x Ramos'!J$66,0)</f>
        <v>0</v>
      </c>
      <c r="K371" s="48">
        <f>VLOOKUP($Q371&amp;$B371,'PNC Exon. &amp; no Exon.'!$A:$AL,'P.N.C. x Comp. x Ramos'!K$66,0)</f>
        <v>0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0</v>
      </c>
      <c r="N371" s="48">
        <f>VLOOKUP($Q371&amp;$B371,'PNC Exon. &amp; no Exon.'!$A:$AL,'P.N.C. x Comp. x Ramos'!N$66,0)</f>
        <v>0</v>
      </c>
      <c r="O371" s="57">
        <f t="shared" ref="O371:O403" si="37">IFERROR(C371/$C$370*100,0)</f>
        <v>0</v>
      </c>
      <c r="Q371" s="137" t="s">
        <v>5</v>
      </c>
    </row>
    <row r="372" spans="1:17" ht="15.95" customHeight="1" x14ac:dyDescent="0.2">
      <c r="A372" s="47">
        <f t="shared" si="35"/>
        <v>1</v>
      </c>
      <c r="B372" s="51" t="s">
        <v>92</v>
      </c>
      <c r="C372" s="76">
        <f t="shared" ref="C372:C403" si="38">SUM(D372:N372)</f>
        <v>0</v>
      </c>
      <c r="D372" s="48">
        <f>VLOOKUP($Q372&amp;$B372,'PNC Exon. &amp; no Exon.'!$A:$AL,'P.N.C. x Comp. x Ramos'!D$66,0)</f>
        <v>0</v>
      </c>
      <c r="E372" s="48">
        <f>VLOOKUP($Q372&amp;$B372,'PNC Exon. &amp; no Exon.'!$A:$AL,'P.N.C. x Comp. x Ramos'!E$66,0)</f>
        <v>0</v>
      </c>
      <c r="F372" s="48">
        <f>VLOOKUP($Q372&amp;$B372,'PNC Exon. &amp; no Exon.'!$A:$AL,'P.N.C. x Comp. x Ramos'!F$66,0)</f>
        <v>0</v>
      </c>
      <c r="G372" s="48">
        <f>VLOOKUP($Q372&amp;$B372,'PNC Exon. &amp; no Exon.'!$A:$AL,'P.N.C. x Comp. x Ramos'!G$66,0)</f>
        <v>0</v>
      </c>
      <c r="H372" s="48">
        <f>VLOOKUP($Q372&amp;$B372,'PNC Exon. &amp; no Exon.'!$A:$AL,'P.N.C. x Comp. x Ramos'!H$66,0)</f>
        <v>0</v>
      </c>
      <c r="I372" s="48">
        <f>VLOOKUP($Q372&amp;$B372,'PNC Exon. &amp; no Exon.'!$A:$AL,'P.N.C. x Comp. x Ramos'!I$66,0)</f>
        <v>0</v>
      </c>
      <c r="J372" s="48">
        <f>VLOOKUP($Q372&amp;$B372,'PNC Exon. &amp; no Exon.'!$A:$AL,'P.N.C. x Comp. x Ramos'!J$66,0)</f>
        <v>0</v>
      </c>
      <c r="K372" s="48">
        <f>VLOOKUP($Q372&amp;$B372,'PNC Exon. &amp; no Exon.'!$A:$AL,'P.N.C. x Comp. x Ramos'!K$66,0)</f>
        <v>0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0</v>
      </c>
      <c r="N372" s="48">
        <f>VLOOKUP($Q372&amp;$B372,'PNC Exon. &amp; no Exon.'!$A:$AL,'P.N.C. x Comp. x Ramos'!N$66,0)</f>
        <v>0</v>
      </c>
      <c r="O372" s="57">
        <f t="shared" si="37"/>
        <v>0</v>
      </c>
      <c r="Q372" s="137" t="s">
        <v>5</v>
      </c>
    </row>
    <row r="373" spans="1:17" ht="15.95" customHeight="1" x14ac:dyDescent="0.2">
      <c r="A373" s="47">
        <f t="shared" si="35"/>
        <v>1</v>
      </c>
      <c r="B373" s="51" t="s">
        <v>93</v>
      </c>
      <c r="C373" s="76">
        <f t="shared" si="38"/>
        <v>0</v>
      </c>
      <c r="D373" s="48">
        <f>VLOOKUP($Q373&amp;$B373,'PNC Exon. &amp; no Exon.'!$A:$AL,'P.N.C. x Comp. x Ramos'!D$66,0)</f>
        <v>0</v>
      </c>
      <c r="E373" s="48">
        <f>VLOOKUP($Q373&amp;$B373,'PNC Exon. &amp; no Exon.'!$A:$AL,'P.N.C. x Comp. x Ramos'!E$66,0)</f>
        <v>0</v>
      </c>
      <c r="F373" s="48">
        <f>VLOOKUP($Q373&amp;$B373,'PNC Exon. &amp; no Exon.'!$A:$AL,'P.N.C. x Comp. x Ramos'!F$66,0)</f>
        <v>0</v>
      </c>
      <c r="G373" s="48">
        <f>VLOOKUP($Q373&amp;$B373,'PNC Exon. &amp; no Exon.'!$A:$AL,'P.N.C. x Comp. x Ramos'!G$66,0)</f>
        <v>0</v>
      </c>
      <c r="H373" s="48">
        <f>VLOOKUP($Q373&amp;$B373,'PNC Exon. &amp; no Exon.'!$A:$AL,'P.N.C. x Comp. x Ramos'!H$66,0)</f>
        <v>0</v>
      </c>
      <c r="I373" s="48">
        <f>VLOOKUP($Q373&amp;$B373,'PNC Exon. &amp; no Exon.'!$A:$AL,'P.N.C. x Comp. x Ramos'!I$66,0)</f>
        <v>0</v>
      </c>
      <c r="J373" s="48">
        <f>VLOOKUP($Q373&amp;$B373,'PNC Exon. &amp; no Exon.'!$A:$AL,'P.N.C. x Comp. x Ramos'!J$66,0)</f>
        <v>0</v>
      </c>
      <c r="K373" s="48">
        <f>VLOOKUP($Q373&amp;$B373,'PNC Exon. &amp; no Exon.'!$A:$AL,'P.N.C. x Comp. x Ramos'!K$66,0)</f>
        <v>0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0</v>
      </c>
      <c r="N373" s="48">
        <f>VLOOKUP($Q373&amp;$B373,'PNC Exon. &amp; no Exon.'!$A:$AL,'P.N.C. x Comp. x Ramos'!N$66,0)</f>
        <v>0</v>
      </c>
      <c r="O373" s="57">
        <f t="shared" si="37"/>
        <v>0</v>
      </c>
      <c r="Q373" s="137" t="s">
        <v>5</v>
      </c>
    </row>
    <row r="374" spans="1:17" ht="15.95" customHeight="1" x14ac:dyDescent="0.2">
      <c r="A374" s="47">
        <f t="shared" si="35"/>
        <v>1</v>
      </c>
      <c r="B374" s="51" t="s">
        <v>111</v>
      </c>
      <c r="C374" s="76">
        <f t="shared" si="38"/>
        <v>0</v>
      </c>
      <c r="D374" s="48">
        <f>VLOOKUP($Q374&amp;$B374,'PNC Exon. &amp; no Exon.'!$A:$AL,'P.N.C. x Comp. x Ramos'!D$66,0)</f>
        <v>0</v>
      </c>
      <c r="E374" s="48">
        <f>VLOOKUP($Q374&amp;$B374,'PNC Exon. &amp; no Exon.'!$A:$AL,'P.N.C. x Comp. x Ramos'!E$66,0)</f>
        <v>0</v>
      </c>
      <c r="F374" s="48">
        <f>VLOOKUP($Q374&amp;$B374,'PNC Exon. &amp; no Exon.'!$A:$AL,'P.N.C. x Comp. x Ramos'!F$66,0)</f>
        <v>0</v>
      </c>
      <c r="G374" s="48">
        <f>VLOOKUP($Q374&amp;$B374,'PNC Exon. &amp; no Exon.'!$A:$AL,'P.N.C. x Comp. x Ramos'!G$66,0)</f>
        <v>0</v>
      </c>
      <c r="H374" s="48">
        <f>VLOOKUP($Q374&amp;$B374,'PNC Exon. &amp; no Exon.'!$A:$AL,'P.N.C. x Comp. x Ramos'!H$66,0)</f>
        <v>0</v>
      </c>
      <c r="I374" s="48">
        <f>VLOOKUP($Q374&amp;$B374,'PNC Exon. &amp; no Exon.'!$A:$AL,'P.N.C. x Comp. x Ramos'!I$66,0)</f>
        <v>0</v>
      </c>
      <c r="J374" s="48">
        <f>VLOOKUP($Q374&amp;$B374,'PNC Exon. &amp; no Exon.'!$A:$AL,'P.N.C. x Comp. x Ramos'!J$66,0)</f>
        <v>0</v>
      </c>
      <c r="K374" s="48">
        <f>VLOOKUP($Q374&amp;$B374,'PNC Exon. &amp; no Exon.'!$A:$AL,'P.N.C. x Comp. x Ramos'!K$66,0)</f>
        <v>0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0</v>
      </c>
      <c r="N374" s="48">
        <f>VLOOKUP($Q374&amp;$B374,'PNC Exon. &amp; no Exon.'!$A:$AL,'P.N.C. x Comp. x Ramos'!N$66,0)</f>
        <v>0</v>
      </c>
      <c r="O374" s="57">
        <f t="shared" si="37"/>
        <v>0</v>
      </c>
      <c r="Q374" s="137" t="s">
        <v>5</v>
      </c>
    </row>
    <row r="375" spans="1:17" ht="15.95" customHeight="1" x14ac:dyDescent="0.2">
      <c r="A375" s="47">
        <f t="shared" si="35"/>
        <v>1</v>
      </c>
      <c r="B375" s="51" t="s">
        <v>112</v>
      </c>
      <c r="C375" s="76">
        <f t="shared" si="38"/>
        <v>0</v>
      </c>
      <c r="D375" s="48">
        <f>VLOOKUP($Q375&amp;$B375,'PNC Exon. &amp; no Exon.'!$A:$AL,'P.N.C. x Comp. x Ramos'!D$66,0)</f>
        <v>0</v>
      </c>
      <c r="E375" s="48">
        <f>VLOOKUP($Q375&amp;$B375,'PNC Exon. &amp; no Exon.'!$A:$AL,'P.N.C. x Comp. x Ramos'!E$66,0)</f>
        <v>0</v>
      </c>
      <c r="F375" s="48">
        <f>VLOOKUP($Q375&amp;$B375,'PNC Exon. &amp; no Exon.'!$A:$AL,'P.N.C. x Comp. x Ramos'!F$66,0)</f>
        <v>0</v>
      </c>
      <c r="G375" s="48">
        <f>VLOOKUP($Q375&amp;$B375,'PNC Exon. &amp; no Exon.'!$A:$AL,'P.N.C. x Comp. x Ramos'!G$66,0)</f>
        <v>0</v>
      </c>
      <c r="H375" s="48">
        <f>VLOOKUP($Q375&amp;$B375,'PNC Exon. &amp; no Exon.'!$A:$AL,'P.N.C. x Comp. x Ramos'!H$66,0)</f>
        <v>0</v>
      </c>
      <c r="I375" s="48">
        <f>VLOOKUP($Q375&amp;$B375,'PNC Exon. &amp; no Exon.'!$A:$AL,'P.N.C. x Comp. x Ramos'!I$66,0)</f>
        <v>0</v>
      </c>
      <c r="J375" s="48">
        <f>VLOOKUP($Q375&amp;$B375,'PNC Exon. &amp; no Exon.'!$A:$AL,'P.N.C. x Comp. x Ramos'!J$66,0)</f>
        <v>0</v>
      </c>
      <c r="K375" s="48">
        <f>VLOOKUP($Q375&amp;$B375,'PNC Exon. &amp; no Exon.'!$A:$AL,'P.N.C. x Comp. x Ramos'!K$66,0)</f>
        <v>0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0</v>
      </c>
      <c r="N375" s="48">
        <f>VLOOKUP($Q375&amp;$B375,'PNC Exon. &amp; no Exon.'!$A:$AL,'P.N.C. x Comp. x Ramos'!N$66,0)</f>
        <v>0</v>
      </c>
      <c r="O375" s="57">
        <f t="shared" si="37"/>
        <v>0</v>
      </c>
      <c r="Q375" s="137" t="s">
        <v>5</v>
      </c>
    </row>
    <row r="376" spans="1:17" ht="15.95" customHeight="1" x14ac:dyDescent="0.2">
      <c r="A376" s="47">
        <f t="shared" si="35"/>
        <v>1</v>
      </c>
      <c r="B376" s="51" t="s">
        <v>113</v>
      </c>
      <c r="C376" s="76">
        <f t="shared" si="38"/>
        <v>0</v>
      </c>
      <c r="D376" s="48">
        <f>VLOOKUP($Q376&amp;$B376,'PNC Exon. &amp; no Exon.'!$A:$AL,'P.N.C. x Comp. x Ramos'!D$66,0)</f>
        <v>0</v>
      </c>
      <c r="E376" s="48">
        <f>VLOOKUP($Q376&amp;$B376,'PNC Exon. &amp; no Exon.'!$A:$AL,'P.N.C. x Comp. x Ramos'!E$66,0)</f>
        <v>0</v>
      </c>
      <c r="F376" s="48">
        <f>VLOOKUP($Q376&amp;$B376,'PNC Exon. &amp; no Exon.'!$A:$AL,'P.N.C. x Comp. x Ramos'!F$66,0)</f>
        <v>0</v>
      </c>
      <c r="G376" s="48">
        <f>VLOOKUP($Q376&amp;$B376,'PNC Exon. &amp; no Exon.'!$A:$AL,'P.N.C. x Comp. x Ramos'!G$66,0)</f>
        <v>0</v>
      </c>
      <c r="H376" s="48">
        <f>VLOOKUP($Q376&amp;$B376,'PNC Exon. &amp; no Exon.'!$A:$AL,'P.N.C. x Comp. x Ramos'!H$66,0)</f>
        <v>0</v>
      </c>
      <c r="I376" s="48">
        <f>VLOOKUP($Q376&amp;$B376,'PNC Exon. &amp; no Exon.'!$A:$AL,'P.N.C. x Comp. x Ramos'!I$66,0)</f>
        <v>0</v>
      </c>
      <c r="J376" s="48">
        <f>VLOOKUP($Q376&amp;$B376,'PNC Exon. &amp; no Exon.'!$A:$AL,'P.N.C. x Comp. x Ramos'!J$66,0)</f>
        <v>0</v>
      </c>
      <c r="K376" s="48">
        <f>VLOOKUP($Q376&amp;$B376,'PNC Exon. &amp; no Exon.'!$A:$AL,'P.N.C. x Comp. x Ramos'!K$66,0)</f>
        <v>0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0</v>
      </c>
      <c r="N376" s="48">
        <f>VLOOKUP($Q376&amp;$B376,'PNC Exon. &amp; no Exon.'!$A:$AL,'P.N.C. x Comp. x Ramos'!N$66,0)</f>
        <v>0</v>
      </c>
      <c r="O376" s="57">
        <f t="shared" si="37"/>
        <v>0</v>
      </c>
      <c r="Q376" s="137" t="s">
        <v>5</v>
      </c>
    </row>
    <row r="377" spans="1:17" ht="15.95" customHeight="1" x14ac:dyDescent="0.2">
      <c r="A377" s="47">
        <f t="shared" si="35"/>
        <v>1</v>
      </c>
      <c r="B377" s="51" t="s">
        <v>94</v>
      </c>
      <c r="C377" s="76">
        <f t="shared" si="38"/>
        <v>0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0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37"/>
        <v>0</v>
      </c>
      <c r="Q377" s="137" t="s">
        <v>5</v>
      </c>
    </row>
    <row r="378" spans="1:17" ht="15.95" customHeight="1" x14ac:dyDescent="0.2">
      <c r="A378" s="47">
        <f t="shared" si="35"/>
        <v>1</v>
      </c>
      <c r="B378" s="51" t="s">
        <v>114</v>
      </c>
      <c r="C378" s="76">
        <f t="shared" si="38"/>
        <v>0</v>
      </c>
      <c r="D378" s="48">
        <f>VLOOKUP($Q378&amp;$B378,'PNC Exon. &amp; no Exon.'!$A:$AL,'P.N.C. x Comp. x Ramos'!D$66,0)</f>
        <v>0</v>
      </c>
      <c r="E378" s="48">
        <f>VLOOKUP($Q378&amp;$B378,'PNC Exon. &amp; no Exon.'!$A:$AL,'P.N.C. x Comp. x Ramos'!E$66,0)</f>
        <v>0</v>
      </c>
      <c r="F378" s="48">
        <f>VLOOKUP($Q378&amp;$B378,'PNC Exon. &amp; no Exon.'!$A:$AL,'P.N.C. x Comp. x Ramos'!F$66,0)</f>
        <v>0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7"/>
        <v>0</v>
      </c>
      <c r="Q378" s="137" t="s">
        <v>5</v>
      </c>
    </row>
    <row r="379" spans="1:17" ht="15.95" customHeight="1" x14ac:dyDescent="0.2">
      <c r="A379" s="47">
        <f t="shared" si="35"/>
        <v>1</v>
      </c>
      <c r="B379" s="51" t="s">
        <v>118</v>
      </c>
      <c r="C379" s="76">
        <f t="shared" si="38"/>
        <v>0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0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0</v>
      </c>
      <c r="O379" s="57">
        <f t="shared" si="37"/>
        <v>0</v>
      </c>
      <c r="Q379" s="137" t="s">
        <v>5</v>
      </c>
    </row>
    <row r="380" spans="1:17" ht="15.95" customHeight="1" x14ac:dyDescent="0.2">
      <c r="A380" s="47">
        <f t="shared" si="35"/>
        <v>1</v>
      </c>
      <c r="B380" s="51" t="s">
        <v>77</v>
      </c>
      <c r="C380" s="76">
        <f t="shared" si="38"/>
        <v>0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0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0</v>
      </c>
      <c r="I380" s="48">
        <f>VLOOKUP($Q380&amp;$B380,'PNC Exon. &amp; no Exon.'!$A:$AL,'P.N.C. x Comp. x Ramos'!I$66,0)</f>
        <v>0</v>
      </c>
      <c r="J380" s="48">
        <f>VLOOKUP($Q380&amp;$B380,'PNC Exon. &amp; no Exon.'!$A:$AL,'P.N.C. x Comp. x Ramos'!J$66,0)</f>
        <v>0</v>
      </c>
      <c r="K380" s="48">
        <f>VLOOKUP($Q380&amp;$B380,'PNC Exon. &amp; no Exon.'!$A:$AL,'P.N.C. x Comp. x Ramos'!K$66,0)</f>
        <v>0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0</v>
      </c>
      <c r="N380" s="48">
        <f>VLOOKUP($Q380&amp;$B380,'PNC Exon. &amp; no Exon.'!$A:$AL,'P.N.C. x Comp. x Ramos'!N$66,0)</f>
        <v>0</v>
      </c>
      <c r="O380" s="57">
        <f t="shared" si="37"/>
        <v>0</v>
      </c>
      <c r="Q380" s="137" t="s">
        <v>5</v>
      </c>
    </row>
    <row r="381" spans="1:17" ht="15.95" customHeight="1" x14ac:dyDescent="0.2">
      <c r="A381" s="47">
        <f t="shared" si="35"/>
        <v>1</v>
      </c>
      <c r="B381" s="51" t="s">
        <v>115</v>
      </c>
      <c r="C381" s="76">
        <f t="shared" si="38"/>
        <v>0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0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0</v>
      </c>
      <c r="I381" s="48">
        <f>VLOOKUP($Q381&amp;$B381,'PNC Exon. &amp; no Exon.'!$A:$AL,'P.N.C. x Comp. x Ramos'!I$66,0)</f>
        <v>0</v>
      </c>
      <c r="J381" s="48">
        <f>VLOOKUP($Q381&amp;$B381,'PNC Exon. &amp; no Exon.'!$A:$AL,'P.N.C. x Comp. x Ramos'!J$66,0)</f>
        <v>0</v>
      </c>
      <c r="K381" s="48">
        <f>VLOOKUP($Q381&amp;$B381,'PNC Exon. &amp; no Exon.'!$A:$AL,'P.N.C. x Comp. x Ramos'!K$66,0)</f>
        <v>0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0</v>
      </c>
      <c r="N381" s="48">
        <f>VLOOKUP($Q381&amp;$B381,'PNC Exon. &amp; no Exon.'!$A:$AL,'P.N.C. x Comp. x Ramos'!N$66,0)</f>
        <v>0</v>
      </c>
      <c r="O381" s="57">
        <f t="shared" si="37"/>
        <v>0</v>
      </c>
      <c r="Q381" s="137" t="s">
        <v>5</v>
      </c>
    </row>
    <row r="382" spans="1:17" ht="15.95" customHeight="1" x14ac:dyDescent="0.2">
      <c r="A382" s="47">
        <f t="shared" si="35"/>
        <v>1</v>
      </c>
      <c r="B382" s="51" t="s">
        <v>85</v>
      </c>
      <c r="C382" s="76">
        <f t="shared" si="38"/>
        <v>0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0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0</v>
      </c>
      <c r="I382" s="48">
        <f>VLOOKUP($Q382&amp;$B382,'PNC Exon. &amp; no Exon.'!$A:$AL,'P.N.C. x Comp. x Ramos'!I$66,0)</f>
        <v>0</v>
      </c>
      <c r="J382" s="48">
        <f>VLOOKUP($Q382&amp;$B382,'PNC Exon. &amp; no Exon.'!$A:$AL,'P.N.C. x Comp. x Ramos'!J$66,0)</f>
        <v>0</v>
      </c>
      <c r="K382" s="48">
        <f>VLOOKUP($Q382&amp;$B382,'PNC Exon. &amp; no Exon.'!$A:$AL,'P.N.C. x Comp. x Ramos'!K$66,0)</f>
        <v>0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0</v>
      </c>
      <c r="N382" s="48">
        <f>VLOOKUP($Q382&amp;$B382,'PNC Exon. &amp; no Exon.'!$A:$AL,'P.N.C. x Comp. x Ramos'!N$66,0)</f>
        <v>0</v>
      </c>
      <c r="O382" s="57">
        <f t="shared" si="37"/>
        <v>0</v>
      </c>
      <c r="Q382" s="137" t="s">
        <v>5</v>
      </c>
    </row>
    <row r="383" spans="1:17" ht="15.95" customHeight="1" x14ac:dyDescent="0.2">
      <c r="A383" s="47">
        <f t="shared" si="35"/>
        <v>1</v>
      </c>
      <c r="B383" s="51" t="s">
        <v>116</v>
      </c>
      <c r="C383" s="76">
        <f t="shared" si="38"/>
        <v>0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0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0</v>
      </c>
      <c r="K383" s="48">
        <f>VLOOKUP($Q383&amp;$B383,'PNC Exon. &amp; no Exon.'!$A:$AL,'P.N.C. x Comp. x Ramos'!K$66,0)</f>
        <v>0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0</v>
      </c>
      <c r="N383" s="48">
        <f>VLOOKUP($Q383&amp;$B383,'PNC Exon. &amp; no Exon.'!$A:$AL,'P.N.C. x Comp. x Ramos'!N$66,0)</f>
        <v>0</v>
      </c>
      <c r="O383" s="57">
        <f t="shared" si="37"/>
        <v>0</v>
      </c>
      <c r="Q383" s="137" t="s">
        <v>5</v>
      </c>
    </row>
    <row r="384" spans="1:17" ht="15.95" customHeight="1" x14ac:dyDescent="0.2">
      <c r="A384" s="47">
        <f t="shared" si="35"/>
        <v>1</v>
      </c>
      <c r="B384" s="51" t="s">
        <v>117</v>
      </c>
      <c r="C384" s="76">
        <f t="shared" si="38"/>
        <v>0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0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0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0</v>
      </c>
      <c r="K384" s="48">
        <f>VLOOKUP($Q384&amp;$B384,'PNC Exon. &amp; no Exon.'!$A:$AL,'P.N.C. x Comp. x Ramos'!K$66,0)</f>
        <v>0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0</v>
      </c>
      <c r="N384" s="48">
        <f>VLOOKUP($Q384&amp;$B384,'PNC Exon. &amp; no Exon.'!$A:$AL,'P.N.C. x Comp. x Ramos'!N$66,0)</f>
        <v>0</v>
      </c>
      <c r="O384" s="57">
        <f t="shared" si="37"/>
        <v>0</v>
      </c>
      <c r="Q384" s="137" t="s">
        <v>5</v>
      </c>
    </row>
    <row r="385" spans="1:17" ht="15.95" customHeight="1" x14ac:dyDescent="0.2">
      <c r="A385" s="47">
        <f t="shared" si="35"/>
        <v>1</v>
      </c>
      <c r="B385" s="51" t="s">
        <v>119</v>
      </c>
      <c r="C385" s="76">
        <f t="shared" si="38"/>
        <v>0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0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0</v>
      </c>
      <c r="O385" s="57">
        <f t="shared" si="37"/>
        <v>0</v>
      </c>
      <c r="Q385" s="137" t="s">
        <v>5</v>
      </c>
    </row>
    <row r="386" spans="1:17" ht="15.95" customHeight="1" x14ac:dyDescent="0.2">
      <c r="A386" s="47">
        <f t="shared" si="35"/>
        <v>1</v>
      </c>
      <c r="B386" s="50" t="s">
        <v>120</v>
      </c>
      <c r="C386" s="76">
        <f t="shared" si="38"/>
        <v>0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0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37"/>
        <v>0</v>
      </c>
      <c r="Q386" s="137" t="s">
        <v>5</v>
      </c>
    </row>
    <row r="387" spans="1:17" ht="15.95" customHeight="1" x14ac:dyDescent="0.2">
      <c r="A387" s="47">
        <f t="shared" si="35"/>
        <v>1</v>
      </c>
      <c r="B387" s="51" t="s">
        <v>122</v>
      </c>
      <c r="C387" s="76">
        <f t="shared" si="38"/>
        <v>0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0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0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0</v>
      </c>
      <c r="K387" s="48">
        <f>VLOOKUP($Q387&amp;$B387,'PNC Exon. &amp; no Exon.'!$A:$AL,'P.N.C. x Comp. x Ramos'!K$66,0)</f>
        <v>0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0</v>
      </c>
      <c r="N387" s="48">
        <f>VLOOKUP($Q387&amp;$B387,'PNC Exon. &amp; no Exon.'!$A:$AL,'P.N.C. x Comp. x Ramos'!N$66,0)</f>
        <v>0</v>
      </c>
      <c r="O387" s="57">
        <f t="shared" si="37"/>
        <v>0</v>
      </c>
      <c r="Q387" s="137" t="s">
        <v>5</v>
      </c>
    </row>
    <row r="388" spans="1:17" ht="15.95" customHeight="1" x14ac:dyDescent="0.2">
      <c r="A388" s="47">
        <f t="shared" si="35"/>
        <v>1</v>
      </c>
      <c r="B388" s="51" t="s">
        <v>80</v>
      </c>
      <c r="C388" s="76">
        <f t="shared" si="38"/>
        <v>0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</v>
      </c>
      <c r="Q388" s="137" t="s">
        <v>5</v>
      </c>
    </row>
    <row r="389" spans="1:17" ht="15.95" customHeight="1" x14ac:dyDescent="0.2">
      <c r="A389" s="47">
        <f t="shared" si="35"/>
        <v>1</v>
      </c>
      <c r="B389" s="51" t="s">
        <v>121</v>
      </c>
      <c r="C389" s="76">
        <f t="shared" si="38"/>
        <v>0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0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0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0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0</v>
      </c>
      <c r="N389" s="48">
        <f>VLOOKUP($Q389&amp;$B389,'PNC Exon. &amp; no Exon.'!$A:$AL,'P.N.C. x Comp. x Ramos'!N$66,0)</f>
        <v>0</v>
      </c>
      <c r="O389" s="57">
        <f t="shared" si="37"/>
        <v>0</v>
      </c>
      <c r="Q389" s="137" t="s">
        <v>5</v>
      </c>
    </row>
    <row r="390" spans="1:17" ht="15.95" customHeight="1" x14ac:dyDescent="0.2">
      <c r="A390" s="47">
        <f t="shared" si="35"/>
        <v>1</v>
      </c>
      <c r="B390" s="51" t="s">
        <v>87</v>
      </c>
      <c r="C390" s="76">
        <f t="shared" si="38"/>
        <v>0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0</v>
      </c>
      <c r="F390" s="48">
        <f>VLOOKUP($Q390&amp;$B390,'PNC Exon. &amp; no Exon.'!$A:$AL,'P.N.C. x Comp. x Ramos'!F$66,0)</f>
        <v>0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7"/>
        <v>0</v>
      </c>
      <c r="Q390" s="137" t="s">
        <v>5</v>
      </c>
    </row>
    <row r="391" spans="1:17" ht="15.95" customHeight="1" x14ac:dyDescent="0.2">
      <c r="A391" s="47">
        <f t="shared" si="35"/>
        <v>1</v>
      </c>
      <c r="B391" s="51" t="s">
        <v>123</v>
      </c>
      <c r="C391" s="76">
        <f t="shared" si="38"/>
        <v>0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37"/>
        <v>0</v>
      </c>
      <c r="Q391" s="137" t="s">
        <v>5</v>
      </c>
    </row>
    <row r="392" spans="1:17" ht="15.95" customHeight="1" x14ac:dyDescent="0.2">
      <c r="A392" s="47">
        <f t="shared" si="35"/>
        <v>1</v>
      </c>
      <c r="B392" s="50" t="s">
        <v>124</v>
      </c>
      <c r="C392" s="76">
        <f t="shared" si="38"/>
        <v>0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7"/>
        <v>0</v>
      </c>
      <c r="Q392" s="137" t="s">
        <v>5</v>
      </c>
    </row>
    <row r="393" spans="1:17" ht="15.95" customHeight="1" x14ac:dyDescent="0.2">
      <c r="A393" s="47">
        <f t="shared" si="35"/>
        <v>1</v>
      </c>
      <c r="B393" s="51" t="s">
        <v>78</v>
      </c>
      <c r="C393" s="76">
        <f t="shared" si="38"/>
        <v>0</v>
      </c>
      <c r="D393" s="48">
        <f>VLOOKUP($Q393&amp;$B393,'PNC Exon. &amp; no Exon.'!$A:$AL,'P.N.C. x Comp. x Ramos'!D$66,0)</f>
        <v>0</v>
      </c>
      <c r="E393" s="48">
        <f>VLOOKUP($Q393&amp;$B393,'PNC Exon. &amp; no Exon.'!$A:$AL,'P.N.C. x Comp. x Ramos'!E$66,0)</f>
        <v>0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0</v>
      </c>
      <c r="I393" s="48">
        <f>VLOOKUP($Q393&amp;$B393,'PNC Exon. &amp; no Exon.'!$A:$AL,'P.N.C. x Comp. x Ramos'!I$66,0)</f>
        <v>0</v>
      </c>
      <c r="J393" s="48">
        <f>VLOOKUP($Q393&amp;$B393,'PNC Exon. &amp; no Exon.'!$A:$AL,'P.N.C. x Comp. x Ramos'!J$66,0)</f>
        <v>0</v>
      </c>
      <c r="K393" s="48">
        <f>VLOOKUP($Q393&amp;$B393,'PNC Exon. &amp; no Exon.'!$A:$AL,'P.N.C. x Comp. x Ramos'!K$66,0)</f>
        <v>0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0</v>
      </c>
      <c r="N393" s="48">
        <f>VLOOKUP($Q393&amp;$B393,'PNC Exon. &amp; no Exon.'!$A:$AL,'P.N.C. x Comp. x Ramos'!N$66,0)</f>
        <v>0</v>
      </c>
      <c r="O393" s="57">
        <f t="shared" si="37"/>
        <v>0</v>
      </c>
      <c r="Q393" s="137" t="s">
        <v>5</v>
      </c>
    </row>
    <row r="394" spans="1:17" ht="15.95" customHeight="1" x14ac:dyDescent="0.2">
      <c r="A394" s="47">
        <f t="shared" si="35"/>
        <v>1</v>
      </c>
      <c r="B394" s="51" t="s">
        <v>125</v>
      </c>
      <c r="C394" s="76">
        <f t="shared" si="38"/>
        <v>0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0</v>
      </c>
      <c r="F394" s="48">
        <f>VLOOKUP($Q394&amp;$B394,'PNC Exon. &amp; no Exon.'!$A:$AL,'P.N.C. x Comp. x Ramos'!F$66,0)</f>
        <v>0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0</v>
      </c>
      <c r="I394" s="48">
        <f>VLOOKUP($Q394&amp;$B394,'PNC Exon. &amp; no Exon.'!$A:$AL,'P.N.C. x Comp. x Ramos'!I$66,0)</f>
        <v>0</v>
      </c>
      <c r="J394" s="48">
        <f>VLOOKUP($Q394&amp;$B394,'PNC Exon. &amp; no Exon.'!$A:$AL,'P.N.C. x Comp. x Ramos'!J$66,0)</f>
        <v>0</v>
      </c>
      <c r="K394" s="48">
        <f>VLOOKUP($Q394&amp;$B394,'PNC Exon. &amp; no Exon.'!$A:$AL,'P.N.C. x Comp. x Ramos'!K$66,0)</f>
        <v>0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0</v>
      </c>
      <c r="N394" s="48">
        <f>VLOOKUP($Q394&amp;$B394,'PNC Exon. &amp; no Exon.'!$A:$AL,'P.N.C. x Comp. x Ramos'!N$66,0)</f>
        <v>0</v>
      </c>
      <c r="O394" s="57">
        <f t="shared" si="37"/>
        <v>0</v>
      </c>
      <c r="Q394" s="137" t="s">
        <v>5</v>
      </c>
    </row>
    <row r="395" spans="1:17" ht="15.95" customHeight="1" x14ac:dyDescent="0.2">
      <c r="A395" s="47">
        <f t="shared" si="35"/>
        <v>1</v>
      </c>
      <c r="B395" s="51" t="s">
        <v>126</v>
      </c>
      <c r="C395" s="76">
        <f t="shared" si="38"/>
        <v>0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0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0</v>
      </c>
      <c r="N395" s="48">
        <f>VLOOKUP($Q395&amp;$B395,'PNC Exon. &amp; no Exon.'!$A:$AL,'P.N.C. x Comp. x Ramos'!N$66,0)</f>
        <v>0</v>
      </c>
      <c r="O395" s="57">
        <f t="shared" si="37"/>
        <v>0</v>
      </c>
      <c r="Q395" s="137" t="s">
        <v>5</v>
      </c>
    </row>
    <row r="396" spans="1:17" ht="15.95" customHeight="1" x14ac:dyDescent="0.2">
      <c r="A396" s="47">
        <f t="shared" si="35"/>
        <v>1</v>
      </c>
      <c r="B396" s="51" t="s">
        <v>127</v>
      </c>
      <c r="C396" s="76">
        <f t="shared" si="38"/>
        <v>0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0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0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0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0</v>
      </c>
      <c r="N396" s="48">
        <f>VLOOKUP($Q396&amp;$B396,'PNC Exon. &amp; no Exon.'!$A:$AL,'P.N.C. x Comp. x Ramos'!N$66,0)</f>
        <v>0</v>
      </c>
      <c r="O396" s="57">
        <f t="shared" si="37"/>
        <v>0</v>
      </c>
      <c r="Q396" s="137" t="s">
        <v>5</v>
      </c>
    </row>
    <row r="397" spans="1:17" ht="15.95" customHeight="1" x14ac:dyDescent="0.2">
      <c r="A397" s="47">
        <f t="shared" si="35"/>
        <v>1</v>
      </c>
      <c r="B397" s="51" t="s">
        <v>128</v>
      </c>
      <c r="C397" s="76">
        <f t="shared" si="38"/>
        <v>0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0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0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0</v>
      </c>
      <c r="K397" s="48">
        <f>VLOOKUP($Q397&amp;$B397,'PNC Exon. &amp; no Exon.'!$A:$AL,'P.N.C. x Comp. x Ramos'!K$66,0)</f>
        <v>0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0</v>
      </c>
      <c r="N397" s="48">
        <f>VLOOKUP($Q397&amp;$B397,'PNC Exon. &amp; no Exon.'!$A:$AL,'P.N.C. x Comp. x Ramos'!N$66,0)</f>
        <v>0</v>
      </c>
      <c r="O397" s="57">
        <f t="shared" si="37"/>
        <v>0</v>
      </c>
      <c r="Q397" s="137" t="s">
        <v>5</v>
      </c>
    </row>
    <row r="398" spans="1:17" ht="15.95" customHeight="1" x14ac:dyDescent="0.2">
      <c r="A398" s="47">
        <f t="shared" si="35"/>
        <v>1</v>
      </c>
      <c r="B398" s="51" t="s">
        <v>110</v>
      </c>
      <c r="C398" s="76">
        <f t="shared" si="38"/>
        <v>0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0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0</v>
      </c>
      <c r="O398" s="57">
        <f t="shared" si="37"/>
        <v>0</v>
      </c>
      <c r="Q398" s="137" t="s">
        <v>5</v>
      </c>
    </row>
    <row r="399" spans="1:17" ht="15.95" customHeight="1" x14ac:dyDescent="0.2">
      <c r="A399" s="47">
        <f t="shared" si="35"/>
        <v>1</v>
      </c>
      <c r="B399" s="51" t="s">
        <v>79</v>
      </c>
      <c r="C399" s="76">
        <f t="shared" si="38"/>
        <v>0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0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7"/>
        <v>0</v>
      </c>
      <c r="Q399" s="137" t="s">
        <v>5</v>
      </c>
    </row>
    <row r="400" spans="1:17" ht="15.95" customHeight="1" x14ac:dyDescent="0.2">
      <c r="A400" s="47">
        <f t="shared" si="35"/>
        <v>1</v>
      </c>
      <c r="B400" s="51" t="s">
        <v>129</v>
      </c>
      <c r="C400" s="76">
        <f t="shared" si="38"/>
        <v>0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37"/>
        <v>0</v>
      </c>
      <c r="Q400" s="137" t="s">
        <v>5</v>
      </c>
    </row>
    <row r="401" spans="1:17" ht="15.95" customHeight="1" x14ac:dyDescent="0.2">
      <c r="A401" s="47">
        <f t="shared" si="35"/>
        <v>1</v>
      </c>
      <c r="B401" s="51" t="s">
        <v>130</v>
      </c>
      <c r="C401" s="76">
        <f t="shared" si="38"/>
        <v>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0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0</v>
      </c>
      <c r="N401" s="48">
        <f>VLOOKUP($Q401&amp;$B401,'PNC Exon. &amp; no Exon.'!$A:$AL,'P.N.C. x Comp. x Ramos'!N$66,0)</f>
        <v>0</v>
      </c>
      <c r="O401" s="57">
        <f t="shared" si="37"/>
        <v>0</v>
      </c>
      <c r="Q401" s="137" t="s">
        <v>5</v>
      </c>
    </row>
    <row r="402" spans="1:17" ht="15.95" customHeight="1" x14ac:dyDescent="0.2">
      <c r="A402" s="47">
        <f t="shared" si="35"/>
        <v>1</v>
      </c>
      <c r="B402" s="51" t="s">
        <v>131</v>
      </c>
      <c r="C402" s="76">
        <f t="shared" si="38"/>
        <v>0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0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0</v>
      </c>
      <c r="O402" s="57">
        <f t="shared" si="37"/>
        <v>0</v>
      </c>
      <c r="Q402" s="137" t="s">
        <v>5</v>
      </c>
    </row>
    <row r="403" spans="1:17" ht="15.95" customHeight="1" x14ac:dyDescent="0.2">
      <c r="A403" s="47">
        <f t="shared" si="35"/>
        <v>1</v>
      </c>
      <c r="B403" s="51" t="s">
        <v>132</v>
      </c>
      <c r="C403" s="76">
        <f t="shared" si="38"/>
        <v>0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0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0</v>
      </c>
      <c r="O403" s="57">
        <f t="shared" si="37"/>
        <v>0</v>
      </c>
      <c r="Q403" s="137" t="s">
        <v>5</v>
      </c>
    </row>
    <row r="404" spans="1:17" x14ac:dyDescent="0.2">
      <c r="A404" s="70" t="s">
        <v>108</v>
      </c>
      <c r="B404" s="3"/>
    </row>
    <row r="425" spans="1:17" ht="20.25" x14ac:dyDescent="0.3">
      <c r="A425" s="167" t="s">
        <v>42</v>
      </c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</row>
    <row r="426" spans="1:17" ht="12.75" customHeight="1" x14ac:dyDescent="0.2">
      <c r="A426" s="168" t="s">
        <v>56</v>
      </c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</row>
    <row r="427" spans="1:17" ht="12.75" customHeight="1" x14ac:dyDescent="0.2">
      <c r="A427" s="169" t="s">
        <v>140</v>
      </c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</row>
    <row r="428" spans="1:17" ht="12.75" customHeight="1" x14ac:dyDescent="0.2">
      <c r="A428" s="168" t="s">
        <v>91</v>
      </c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</row>
    <row r="429" spans="1:1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2">
      <c r="A431" s="66"/>
      <c r="B431" s="66" t="s">
        <v>21</v>
      </c>
      <c r="C431" s="76">
        <f t="shared" ref="C431:N431" si="39">SUM(C432:C464)</f>
        <v>0</v>
      </c>
      <c r="D431" s="75">
        <f t="shared" si="39"/>
        <v>0</v>
      </c>
      <c r="E431" s="75">
        <f t="shared" si="39"/>
        <v>0</v>
      </c>
      <c r="F431" s="75">
        <f t="shared" si="39"/>
        <v>0</v>
      </c>
      <c r="G431" s="75">
        <f t="shared" si="39"/>
        <v>0</v>
      </c>
      <c r="H431" s="75">
        <f t="shared" si="39"/>
        <v>0</v>
      </c>
      <c r="I431" s="75">
        <f t="shared" si="39"/>
        <v>0</v>
      </c>
      <c r="J431" s="75">
        <f t="shared" si="39"/>
        <v>0</v>
      </c>
      <c r="K431" s="75">
        <f t="shared" si="39"/>
        <v>0</v>
      </c>
      <c r="L431" s="75">
        <f t="shared" si="39"/>
        <v>0</v>
      </c>
      <c r="M431" s="75">
        <f t="shared" si="39"/>
        <v>0</v>
      </c>
      <c r="N431" s="75">
        <f t="shared" si="39"/>
        <v>0</v>
      </c>
      <c r="O431" s="60">
        <f>SUM(O432:O464,0)</f>
        <v>0</v>
      </c>
      <c r="Q431" s="137" t="s">
        <v>6</v>
      </c>
    </row>
    <row r="432" spans="1:17" ht="15.95" customHeight="1" x14ac:dyDescent="0.2">
      <c r="A432" s="47">
        <f t="shared" ref="A432:A464" si="40">RANK(C432,$C$432:$C$464,0)</f>
        <v>1</v>
      </c>
      <c r="B432" s="87" t="s">
        <v>84</v>
      </c>
      <c r="C432" s="76">
        <f t="shared" ref="C432" si="41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42">IFERROR(C432/$C$431*100,0)</f>
        <v>0</v>
      </c>
      <c r="Q432" s="137" t="s">
        <v>6</v>
      </c>
    </row>
    <row r="433" spans="1:17" ht="15.95" customHeight="1" x14ac:dyDescent="0.2">
      <c r="A433" s="47">
        <f t="shared" si="40"/>
        <v>1</v>
      </c>
      <c r="B433" s="51" t="s">
        <v>92</v>
      </c>
      <c r="C433" s="76">
        <f t="shared" ref="C433:C464" si="43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42"/>
        <v>0</v>
      </c>
      <c r="Q433" s="137" t="s">
        <v>6</v>
      </c>
    </row>
    <row r="434" spans="1:17" ht="15.95" customHeight="1" x14ac:dyDescent="0.2">
      <c r="A434" s="47">
        <f t="shared" si="40"/>
        <v>1</v>
      </c>
      <c r="B434" s="51" t="s">
        <v>93</v>
      </c>
      <c r="C434" s="76">
        <f t="shared" si="43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42"/>
        <v>0</v>
      </c>
      <c r="Q434" s="137" t="s">
        <v>6</v>
      </c>
    </row>
    <row r="435" spans="1:17" ht="15.95" customHeight="1" x14ac:dyDescent="0.2">
      <c r="A435" s="47">
        <f t="shared" si="40"/>
        <v>1</v>
      </c>
      <c r="B435" s="51" t="s">
        <v>112</v>
      </c>
      <c r="C435" s="76">
        <f t="shared" si="43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42"/>
        <v>0</v>
      </c>
      <c r="Q435" s="137" t="s">
        <v>6</v>
      </c>
    </row>
    <row r="436" spans="1:17" ht="15.95" customHeight="1" x14ac:dyDescent="0.2">
      <c r="A436" s="47">
        <f t="shared" si="40"/>
        <v>1</v>
      </c>
      <c r="B436" s="51" t="s">
        <v>111</v>
      </c>
      <c r="C436" s="76">
        <f t="shared" si="43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42"/>
        <v>0</v>
      </c>
      <c r="Q436" s="137" t="s">
        <v>6</v>
      </c>
    </row>
    <row r="437" spans="1:17" ht="15.95" customHeight="1" x14ac:dyDescent="0.2">
      <c r="A437" s="47">
        <f t="shared" si="40"/>
        <v>1</v>
      </c>
      <c r="B437" s="51" t="s">
        <v>113</v>
      </c>
      <c r="C437" s="76">
        <f t="shared" si="43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42"/>
        <v>0</v>
      </c>
      <c r="Q437" s="137" t="s">
        <v>6</v>
      </c>
    </row>
    <row r="438" spans="1:17" ht="15.95" customHeight="1" x14ac:dyDescent="0.2">
      <c r="A438" s="47">
        <f t="shared" si="40"/>
        <v>1</v>
      </c>
      <c r="B438" s="51" t="s">
        <v>94</v>
      </c>
      <c r="C438" s="76">
        <f t="shared" si="43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42"/>
        <v>0</v>
      </c>
      <c r="Q438" s="137" t="s">
        <v>6</v>
      </c>
    </row>
    <row r="439" spans="1:17" ht="15.95" customHeight="1" x14ac:dyDescent="0.2">
      <c r="A439" s="47">
        <f t="shared" si="40"/>
        <v>1</v>
      </c>
      <c r="B439" s="51" t="s">
        <v>114</v>
      </c>
      <c r="C439" s="76">
        <f t="shared" si="43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0</v>
      </c>
      <c r="Q439" s="137" t="s">
        <v>6</v>
      </c>
    </row>
    <row r="440" spans="1:17" ht="15.95" customHeight="1" x14ac:dyDescent="0.2">
      <c r="A440" s="47">
        <f t="shared" si="40"/>
        <v>1</v>
      </c>
      <c r="B440" s="51" t="s">
        <v>77</v>
      </c>
      <c r="C440" s="76">
        <f t="shared" si="43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42"/>
        <v>0</v>
      </c>
      <c r="Q440" s="137" t="s">
        <v>6</v>
      </c>
    </row>
    <row r="441" spans="1:17" ht="15.95" customHeight="1" x14ac:dyDescent="0.2">
      <c r="A441" s="47">
        <f t="shared" si="40"/>
        <v>1</v>
      </c>
      <c r="B441" s="51" t="s">
        <v>118</v>
      </c>
      <c r="C441" s="76">
        <f t="shared" si="43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42"/>
        <v>0</v>
      </c>
      <c r="Q441" s="137" t="s">
        <v>6</v>
      </c>
    </row>
    <row r="442" spans="1:17" ht="15.95" customHeight="1" x14ac:dyDescent="0.2">
      <c r="A442" s="47">
        <f t="shared" si="40"/>
        <v>1</v>
      </c>
      <c r="B442" s="51" t="s">
        <v>85</v>
      </c>
      <c r="C442" s="76">
        <f t="shared" si="43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42"/>
        <v>0</v>
      </c>
      <c r="Q442" s="137" t="s">
        <v>6</v>
      </c>
    </row>
    <row r="443" spans="1:17" ht="15.95" customHeight="1" x14ac:dyDescent="0.2">
      <c r="A443" s="47">
        <f t="shared" si="40"/>
        <v>1</v>
      </c>
      <c r="B443" s="51" t="s">
        <v>115</v>
      </c>
      <c r="C443" s="76">
        <f t="shared" si="43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42"/>
        <v>0</v>
      </c>
      <c r="Q443" s="137" t="s">
        <v>6</v>
      </c>
    </row>
    <row r="444" spans="1:17" ht="15.95" customHeight="1" x14ac:dyDescent="0.2">
      <c r="A444" s="47">
        <f t="shared" si="40"/>
        <v>1</v>
      </c>
      <c r="B444" s="51" t="s">
        <v>116</v>
      </c>
      <c r="C444" s="76">
        <f t="shared" si="43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42"/>
        <v>0</v>
      </c>
      <c r="Q444" s="137" t="s">
        <v>6</v>
      </c>
    </row>
    <row r="445" spans="1:17" ht="15.95" customHeight="1" x14ac:dyDescent="0.2">
      <c r="A445" s="47">
        <f t="shared" si="40"/>
        <v>1</v>
      </c>
      <c r="B445" s="51" t="s">
        <v>117</v>
      </c>
      <c r="C445" s="76">
        <f t="shared" si="43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42"/>
        <v>0</v>
      </c>
      <c r="Q445" s="137" t="s">
        <v>6</v>
      </c>
    </row>
    <row r="446" spans="1:17" ht="15.95" customHeight="1" x14ac:dyDescent="0.2">
      <c r="A446" s="47">
        <f t="shared" si="40"/>
        <v>1</v>
      </c>
      <c r="B446" s="50" t="s">
        <v>120</v>
      </c>
      <c r="C446" s="76">
        <f t="shared" si="43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42"/>
        <v>0</v>
      </c>
      <c r="Q446" s="137" t="s">
        <v>6</v>
      </c>
    </row>
    <row r="447" spans="1:17" ht="15.95" customHeight="1" x14ac:dyDescent="0.2">
      <c r="A447" s="47">
        <f t="shared" si="40"/>
        <v>1</v>
      </c>
      <c r="B447" s="51" t="s">
        <v>119</v>
      </c>
      <c r="C447" s="76">
        <f t="shared" si="43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42"/>
        <v>0</v>
      </c>
      <c r="Q447" s="137" t="s">
        <v>6</v>
      </c>
    </row>
    <row r="448" spans="1:17" ht="15.95" customHeight="1" x14ac:dyDescent="0.2">
      <c r="A448" s="47">
        <f t="shared" si="40"/>
        <v>1</v>
      </c>
      <c r="B448" s="51" t="s">
        <v>121</v>
      </c>
      <c r="C448" s="76">
        <f t="shared" si="43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42"/>
        <v>0</v>
      </c>
      <c r="Q448" s="137" t="s">
        <v>6</v>
      </c>
    </row>
    <row r="449" spans="1:17" ht="15.95" customHeight="1" x14ac:dyDescent="0.2">
      <c r="A449" s="47">
        <f t="shared" si="40"/>
        <v>1</v>
      </c>
      <c r="B449" s="51" t="s">
        <v>80</v>
      </c>
      <c r="C449" s="76">
        <f t="shared" si="43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42"/>
        <v>0</v>
      </c>
      <c r="Q449" s="137" t="s">
        <v>6</v>
      </c>
    </row>
    <row r="450" spans="1:17" ht="15.95" customHeight="1" x14ac:dyDescent="0.2">
      <c r="A450" s="47">
        <f t="shared" si="40"/>
        <v>1</v>
      </c>
      <c r="B450" s="51" t="s">
        <v>87</v>
      </c>
      <c r="C450" s="76">
        <f t="shared" si="43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</v>
      </c>
      <c r="Q450" s="137" t="s">
        <v>6</v>
      </c>
    </row>
    <row r="451" spans="1:17" ht="15.95" customHeight="1" x14ac:dyDescent="0.2">
      <c r="A451" s="47">
        <f t="shared" si="40"/>
        <v>1</v>
      </c>
      <c r="B451" s="51" t="s">
        <v>123</v>
      </c>
      <c r="C451" s="76">
        <f t="shared" si="43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42"/>
        <v>0</v>
      </c>
      <c r="Q451" s="137" t="s">
        <v>6</v>
      </c>
    </row>
    <row r="452" spans="1:17" ht="15.95" customHeight="1" x14ac:dyDescent="0.2">
      <c r="A452" s="47">
        <f t="shared" si="40"/>
        <v>1</v>
      </c>
      <c r="B452" s="51" t="s">
        <v>122</v>
      </c>
      <c r="C452" s="76">
        <f t="shared" si="43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42"/>
        <v>0</v>
      </c>
      <c r="Q452" s="137" t="s">
        <v>6</v>
      </c>
    </row>
    <row r="453" spans="1:17" ht="15.95" customHeight="1" x14ac:dyDescent="0.2">
      <c r="A453" s="47">
        <f t="shared" si="40"/>
        <v>1</v>
      </c>
      <c r="B453" s="50" t="s">
        <v>124</v>
      </c>
      <c r="C453" s="76">
        <f t="shared" si="43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</v>
      </c>
      <c r="Q453" s="137" t="s">
        <v>6</v>
      </c>
    </row>
    <row r="454" spans="1:17" ht="15.95" customHeight="1" x14ac:dyDescent="0.2">
      <c r="A454" s="47">
        <f t="shared" si="40"/>
        <v>1</v>
      </c>
      <c r="B454" s="51" t="s">
        <v>78</v>
      </c>
      <c r="C454" s="76">
        <f t="shared" si="43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42"/>
        <v>0</v>
      </c>
      <c r="Q454" s="137" t="s">
        <v>6</v>
      </c>
    </row>
    <row r="455" spans="1:17" ht="15.95" customHeight="1" x14ac:dyDescent="0.2">
      <c r="A455" s="47">
        <f t="shared" si="40"/>
        <v>1</v>
      </c>
      <c r="B455" s="51" t="s">
        <v>125</v>
      </c>
      <c r="C455" s="76">
        <f t="shared" si="43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42"/>
        <v>0</v>
      </c>
      <c r="Q455" s="137" t="s">
        <v>6</v>
      </c>
    </row>
    <row r="456" spans="1:17" ht="15.95" customHeight="1" x14ac:dyDescent="0.2">
      <c r="A456" s="47">
        <f t="shared" si="40"/>
        <v>1</v>
      </c>
      <c r="B456" s="51" t="s">
        <v>126</v>
      </c>
      <c r="C456" s="76">
        <f t="shared" si="43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42"/>
        <v>0</v>
      </c>
      <c r="Q456" s="137" t="s">
        <v>6</v>
      </c>
    </row>
    <row r="457" spans="1:17" ht="15.95" customHeight="1" x14ac:dyDescent="0.2">
      <c r="A457" s="47">
        <f t="shared" si="40"/>
        <v>1</v>
      </c>
      <c r="B457" s="51" t="s">
        <v>127</v>
      </c>
      <c r="C457" s="76">
        <f t="shared" si="43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42"/>
        <v>0</v>
      </c>
      <c r="Q457" s="137" t="s">
        <v>6</v>
      </c>
    </row>
    <row r="458" spans="1:17" ht="15.95" customHeight="1" x14ac:dyDescent="0.2">
      <c r="A458" s="47">
        <f t="shared" si="40"/>
        <v>1</v>
      </c>
      <c r="B458" s="51" t="s">
        <v>110</v>
      </c>
      <c r="C458" s="76">
        <f t="shared" si="43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42"/>
        <v>0</v>
      </c>
      <c r="Q458" s="137" t="s">
        <v>6</v>
      </c>
    </row>
    <row r="459" spans="1:17" ht="15.95" customHeight="1" x14ac:dyDescent="0.2">
      <c r="A459" s="47">
        <f t="shared" si="40"/>
        <v>1</v>
      </c>
      <c r="B459" s="51" t="s">
        <v>128</v>
      </c>
      <c r="C459" s="76">
        <f t="shared" si="43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42"/>
        <v>0</v>
      </c>
      <c r="Q459" s="137" t="s">
        <v>6</v>
      </c>
    </row>
    <row r="460" spans="1:17" ht="15.95" customHeight="1" x14ac:dyDescent="0.2">
      <c r="A460" s="47">
        <f t="shared" si="40"/>
        <v>1</v>
      </c>
      <c r="B460" s="51" t="s">
        <v>79</v>
      </c>
      <c r="C460" s="76">
        <f t="shared" si="43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0</v>
      </c>
      <c r="Q460" s="137" t="s">
        <v>6</v>
      </c>
    </row>
    <row r="461" spans="1:17" ht="15.95" customHeight="1" x14ac:dyDescent="0.2">
      <c r="A461" s="47">
        <f t="shared" si="40"/>
        <v>1</v>
      </c>
      <c r="B461" s="51" t="s">
        <v>129</v>
      </c>
      <c r="C461" s="76">
        <f t="shared" si="43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42"/>
        <v>0</v>
      </c>
      <c r="Q461" s="137" t="s">
        <v>6</v>
      </c>
    </row>
    <row r="462" spans="1:17" ht="15.95" customHeight="1" x14ac:dyDescent="0.2">
      <c r="A462" s="47">
        <f t="shared" si="40"/>
        <v>1</v>
      </c>
      <c r="B462" s="51" t="s">
        <v>131</v>
      </c>
      <c r="C462" s="76">
        <f t="shared" si="43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42"/>
        <v>0</v>
      </c>
      <c r="Q462" s="137" t="s">
        <v>6</v>
      </c>
    </row>
    <row r="463" spans="1:17" ht="15.95" customHeight="1" x14ac:dyDescent="0.2">
      <c r="A463" s="47">
        <f t="shared" si="40"/>
        <v>1</v>
      </c>
      <c r="B463" s="51" t="s">
        <v>130</v>
      </c>
      <c r="C463" s="76">
        <f t="shared" si="43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42"/>
        <v>0</v>
      </c>
      <c r="Q463" s="137" t="s">
        <v>6</v>
      </c>
    </row>
    <row r="464" spans="1:17" ht="15.95" customHeight="1" x14ac:dyDescent="0.2">
      <c r="A464" s="47">
        <f t="shared" si="40"/>
        <v>1</v>
      </c>
      <c r="B464" s="51" t="s">
        <v>132</v>
      </c>
      <c r="C464" s="76">
        <f t="shared" si="43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42"/>
        <v>0</v>
      </c>
      <c r="Q464" s="137" t="s">
        <v>6</v>
      </c>
    </row>
    <row r="465" spans="1:15" x14ac:dyDescent="0.2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2">
      <c r="B466" s="15"/>
    </row>
    <row r="486" spans="1:17" ht="17.25" customHeight="1" x14ac:dyDescent="0.3">
      <c r="A486" s="167" t="s">
        <v>42</v>
      </c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</row>
    <row r="487" spans="1:17" ht="12.75" customHeight="1" x14ac:dyDescent="0.2">
      <c r="A487" s="168" t="s">
        <v>56</v>
      </c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</row>
    <row r="488" spans="1:17" ht="12.75" customHeight="1" x14ac:dyDescent="0.2">
      <c r="A488" s="169" t="s">
        <v>141</v>
      </c>
      <c r="B488" s="170"/>
      <c r="C488" s="170"/>
      <c r="D488" s="170"/>
      <c r="E488" s="170"/>
      <c r="F488" s="170"/>
      <c r="G488" s="170"/>
      <c r="H488" s="170"/>
      <c r="I488" s="170"/>
      <c r="J488" s="170"/>
      <c r="K488" s="170"/>
      <c r="L488" s="170"/>
      <c r="M488" s="170"/>
      <c r="N488" s="170"/>
      <c r="O488" s="170"/>
    </row>
    <row r="489" spans="1:17" ht="12.75" customHeight="1" x14ac:dyDescent="0.2">
      <c r="A489" s="168" t="s">
        <v>91</v>
      </c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</row>
    <row r="490" spans="1:1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2">
      <c r="A492" s="47"/>
      <c r="B492" s="66" t="s">
        <v>21</v>
      </c>
      <c r="C492" s="76">
        <f t="shared" ref="C492:N492" si="44">SUM(C493:C525)</f>
        <v>0</v>
      </c>
      <c r="D492" s="76">
        <f t="shared" si="44"/>
        <v>0</v>
      </c>
      <c r="E492" s="76">
        <f t="shared" si="44"/>
        <v>0</v>
      </c>
      <c r="F492" s="76">
        <f t="shared" si="44"/>
        <v>0</v>
      </c>
      <c r="G492" s="76">
        <f t="shared" si="44"/>
        <v>0</v>
      </c>
      <c r="H492" s="76">
        <f t="shared" si="44"/>
        <v>0</v>
      </c>
      <c r="I492" s="76">
        <f t="shared" si="44"/>
        <v>0</v>
      </c>
      <c r="J492" s="76">
        <f t="shared" si="44"/>
        <v>0</v>
      </c>
      <c r="K492" s="76">
        <f t="shared" si="44"/>
        <v>0</v>
      </c>
      <c r="L492" s="76">
        <f t="shared" si="44"/>
        <v>0</v>
      </c>
      <c r="M492" s="76">
        <f t="shared" si="44"/>
        <v>0</v>
      </c>
      <c r="N492" s="76">
        <f t="shared" si="44"/>
        <v>0</v>
      </c>
      <c r="O492" s="60">
        <f>SUM(O493:O525,0)</f>
        <v>0</v>
      </c>
      <c r="Q492" s="137" t="s">
        <v>7</v>
      </c>
    </row>
    <row r="493" spans="1:17" ht="15.95" customHeight="1" x14ac:dyDescent="0.2">
      <c r="A493" s="47">
        <f t="shared" ref="A493:A525" si="45">RANK(C493,$C$493:$C$525,0)</f>
        <v>1</v>
      </c>
      <c r="B493" s="87" t="s">
        <v>84</v>
      </c>
      <c r="C493" s="76">
        <f t="shared" ref="C493" si="46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7">IFERROR(C493/$C$492*100,0)</f>
        <v>0</v>
      </c>
      <c r="Q493" s="137" t="s">
        <v>7</v>
      </c>
    </row>
    <row r="494" spans="1:17" ht="15.95" customHeight="1" x14ac:dyDescent="0.2">
      <c r="A494" s="47">
        <f t="shared" si="45"/>
        <v>1</v>
      </c>
      <c r="B494" s="51" t="s">
        <v>92</v>
      </c>
      <c r="C494" s="76">
        <f t="shared" ref="C494:C525" si="48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7"/>
        <v>0</v>
      </c>
      <c r="Q494" s="137" t="s">
        <v>7</v>
      </c>
    </row>
    <row r="495" spans="1:17" ht="15.95" customHeight="1" x14ac:dyDescent="0.2">
      <c r="A495" s="47">
        <f t="shared" si="45"/>
        <v>1</v>
      </c>
      <c r="B495" s="51" t="s">
        <v>93</v>
      </c>
      <c r="C495" s="76">
        <f t="shared" si="48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7"/>
        <v>0</v>
      </c>
      <c r="Q495" s="137" t="s">
        <v>7</v>
      </c>
    </row>
    <row r="496" spans="1:17" ht="15.95" customHeight="1" x14ac:dyDescent="0.2">
      <c r="A496" s="47">
        <f t="shared" si="45"/>
        <v>1</v>
      </c>
      <c r="B496" s="51" t="s">
        <v>111</v>
      </c>
      <c r="C496" s="76">
        <f t="shared" si="48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7"/>
        <v>0</v>
      </c>
      <c r="Q496" s="137" t="s">
        <v>7</v>
      </c>
    </row>
    <row r="497" spans="1:17" ht="15.95" customHeight="1" x14ac:dyDescent="0.2">
      <c r="A497" s="47">
        <f t="shared" si="45"/>
        <v>1</v>
      </c>
      <c r="B497" s="51" t="s">
        <v>112</v>
      </c>
      <c r="C497" s="76">
        <f t="shared" si="48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7"/>
        <v>0</v>
      </c>
      <c r="Q497" s="137" t="s">
        <v>7</v>
      </c>
    </row>
    <row r="498" spans="1:17" ht="15.95" customHeight="1" x14ac:dyDescent="0.2">
      <c r="A498" s="47">
        <f t="shared" si="45"/>
        <v>1</v>
      </c>
      <c r="B498" s="51" t="s">
        <v>113</v>
      </c>
      <c r="C498" s="76">
        <f t="shared" si="48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7"/>
        <v>0</v>
      </c>
      <c r="Q498" s="137" t="s">
        <v>7</v>
      </c>
    </row>
    <row r="499" spans="1:17" ht="15.95" customHeight="1" x14ac:dyDescent="0.2">
      <c r="A499" s="47">
        <f t="shared" si="45"/>
        <v>1</v>
      </c>
      <c r="B499" s="51" t="s">
        <v>94</v>
      </c>
      <c r="C499" s="76">
        <f t="shared" si="48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7"/>
        <v>0</v>
      </c>
      <c r="Q499" s="137" t="s">
        <v>7</v>
      </c>
    </row>
    <row r="500" spans="1:17" ht="15.95" customHeight="1" x14ac:dyDescent="0.2">
      <c r="A500" s="47">
        <f t="shared" si="45"/>
        <v>1</v>
      </c>
      <c r="B500" s="51" t="s">
        <v>114</v>
      </c>
      <c r="C500" s="76">
        <f t="shared" si="48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7"/>
        <v>0</v>
      </c>
      <c r="Q500" s="137" t="s">
        <v>7</v>
      </c>
    </row>
    <row r="501" spans="1:17" ht="15.95" customHeight="1" x14ac:dyDescent="0.2">
      <c r="A501" s="47">
        <f t="shared" si="45"/>
        <v>1</v>
      </c>
      <c r="B501" s="51" t="s">
        <v>77</v>
      </c>
      <c r="C501" s="76">
        <f t="shared" si="48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7"/>
        <v>0</v>
      </c>
      <c r="Q501" s="137" t="s">
        <v>7</v>
      </c>
    </row>
    <row r="502" spans="1:17" ht="15.95" customHeight="1" x14ac:dyDescent="0.2">
      <c r="A502" s="47">
        <f t="shared" si="45"/>
        <v>1</v>
      </c>
      <c r="B502" s="51" t="s">
        <v>115</v>
      </c>
      <c r="C502" s="76">
        <f t="shared" si="48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7"/>
        <v>0</v>
      </c>
      <c r="Q502" s="137" t="s">
        <v>7</v>
      </c>
    </row>
    <row r="503" spans="1:17" ht="15.95" customHeight="1" x14ac:dyDescent="0.2">
      <c r="A503" s="47">
        <f t="shared" si="45"/>
        <v>1</v>
      </c>
      <c r="B503" s="51" t="s">
        <v>85</v>
      </c>
      <c r="C503" s="76">
        <f t="shared" si="48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7"/>
        <v>0</v>
      </c>
      <c r="Q503" s="137" t="s">
        <v>7</v>
      </c>
    </row>
    <row r="504" spans="1:17" ht="15.95" customHeight="1" x14ac:dyDescent="0.2">
      <c r="A504" s="47">
        <f t="shared" si="45"/>
        <v>1</v>
      </c>
      <c r="B504" s="51" t="s">
        <v>116</v>
      </c>
      <c r="C504" s="76">
        <f t="shared" si="48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7"/>
        <v>0</v>
      </c>
      <c r="Q504" s="137" t="s">
        <v>7</v>
      </c>
    </row>
    <row r="505" spans="1:17" ht="15.95" customHeight="1" x14ac:dyDescent="0.2">
      <c r="A505" s="47">
        <f t="shared" si="45"/>
        <v>1</v>
      </c>
      <c r="B505" s="51" t="s">
        <v>117</v>
      </c>
      <c r="C505" s="76">
        <f t="shared" si="48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7"/>
        <v>0</v>
      </c>
      <c r="Q505" s="137" t="s">
        <v>7</v>
      </c>
    </row>
    <row r="506" spans="1:17" ht="15.95" customHeight="1" x14ac:dyDescent="0.2">
      <c r="A506" s="47">
        <f t="shared" si="45"/>
        <v>1</v>
      </c>
      <c r="B506" s="51" t="s">
        <v>118</v>
      </c>
      <c r="C506" s="76">
        <f t="shared" si="48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7"/>
        <v>0</v>
      </c>
      <c r="Q506" s="137" t="s">
        <v>7</v>
      </c>
    </row>
    <row r="507" spans="1:17" ht="15.95" customHeight="1" x14ac:dyDescent="0.2">
      <c r="A507" s="47">
        <f t="shared" si="45"/>
        <v>1</v>
      </c>
      <c r="B507" s="50" t="s">
        <v>120</v>
      </c>
      <c r="C507" s="76">
        <f t="shared" si="48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7"/>
        <v>0</v>
      </c>
      <c r="Q507" s="137" t="s">
        <v>7</v>
      </c>
    </row>
    <row r="508" spans="1:17" ht="15.95" customHeight="1" x14ac:dyDescent="0.2">
      <c r="A508" s="47">
        <f t="shared" si="45"/>
        <v>1</v>
      </c>
      <c r="B508" s="51" t="s">
        <v>119</v>
      </c>
      <c r="C508" s="76">
        <f t="shared" si="48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7"/>
        <v>0</v>
      </c>
      <c r="Q508" s="137" t="s">
        <v>7</v>
      </c>
    </row>
    <row r="509" spans="1:17" ht="15.95" customHeight="1" x14ac:dyDescent="0.2">
      <c r="A509" s="47">
        <f t="shared" si="45"/>
        <v>1</v>
      </c>
      <c r="B509" s="51" t="s">
        <v>80</v>
      </c>
      <c r="C509" s="76">
        <f t="shared" si="48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7"/>
        <v>0</v>
      </c>
      <c r="Q509" s="137" t="s">
        <v>7</v>
      </c>
    </row>
    <row r="510" spans="1:17" ht="15.95" customHeight="1" x14ac:dyDescent="0.2">
      <c r="A510" s="47">
        <f t="shared" si="45"/>
        <v>1</v>
      </c>
      <c r="B510" s="51" t="s">
        <v>122</v>
      </c>
      <c r="C510" s="76">
        <f t="shared" si="48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7"/>
        <v>0</v>
      </c>
      <c r="Q510" s="137" t="s">
        <v>7</v>
      </c>
    </row>
    <row r="511" spans="1:17" ht="15.95" customHeight="1" x14ac:dyDescent="0.2">
      <c r="A511" s="47">
        <f t="shared" si="45"/>
        <v>1</v>
      </c>
      <c r="B511" s="51" t="s">
        <v>121</v>
      </c>
      <c r="C511" s="76">
        <f t="shared" si="48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7"/>
        <v>0</v>
      </c>
      <c r="Q511" s="137" t="s">
        <v>7</v>
      </c>
    </row>
    <row r="512" spans="1:17" ht="15.95" customHeight="1" x14ac:dyDescent="0.2">
      <c r="A512" s="47">
        <f t="shared" si="45"/>
        <v>1</v>
      </c>
      <c r="B512" s="50" t="s">
        <v>124</v>
      </c>
      <c r="C512" s="76">
        <f t="shared" si="48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7"/>
        <v>0</v>
      </c>
      <c r="Q512" s="137" t="s">
        <v>7</v>
      </c>
    </row>
    <row r="513" spans="1:17" ht="15.95" customHeight="1" x14ac:dyDescent="0.2">
      <c r="A513" s="47">
        <f t="shared" si="45"/>
        <v>1</v>
      </c>
      <c r="B513" s="51" t="s">
        <v>123</v>
      </c>
      <c r="C513" s="76">
        <f t="shared" si="48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7"/>
        <v>0</v>
      </c>
      <c r="Q513" s="137" t="s">
        <v>7</v>
      </c>
    </row>
    <row r="514" spans="1:17" ht="15.95" customHeight="1" x14ac:dyDescent="0.2">
      <c r="A514" s="47">
        <f t="shared" si="45"/>
        <v>1</v>
      </c>
      <c r="B514" s="51" t="s">
        <v>87</v>
      </c>
      <c r="C514" s="76">
        <f t="shared" si="48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7"/>
        <v>0</v>
      </c>
      <c r="Q514" s="137" t="s">
        <v>7</v>
      </c>
    </row>
    <row r="515" spans="1:17" ht="15.95" customHeight="1" x14ac:dyDescent="0.2">
      <c r="A515" s="47">
        <f t="shared" si="45"/>
        <v>1</v>
      </c>
      <c r="B515" s="51" t="s">
        <v>78</v>
      </c>
      <c r="C515" s="76">
        <f t="shared" si="48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7"/>
        <v>0</v>
      </c>
      <c r="Q515" s="137" t="s">
        <v>7</v>
      </c>
    </row>
    <row r="516" spans="1:17" ht="15.95" customHeight="1" x14ac:dyDescent="0.2">
      <c r="A516" s="47">
        <f t="shared" si="45"/>
        <v>1</v>
      </c>
      <c r="B516" s="51" t="s">
        <v>126</v>
      </c>
      <c r="C516" s="76">
        <f t="shared" si="48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7"/>
        <v>0</v>
      </c>
      <c r="Q516" s="137" t="s">
        <v>7</v>
      </c>
    </row>
    <row r="517" spans="1:17" ht="15.95" customHeight="1" x14ac:dyDescent="0.2">
      <c r="A517" s="47">
        <f t="shared" si="45"/>
        <v>1</v>
      </c>
      <c r="B517" s="51" t="s">
        <v>125</v>
      </c>
      <c r="C517" s="76">
        <f t="shared" si="48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7"/>
        <v>0</v>
      </c>
      <c r="Q517" s="137" t="s">
        <v>7</v>
      </c>
    </row>
    <row r="518" spans="1:17" ht="15.95" customHeight="1" x14ac:dyDescent="0.2">
      <c r="A518" s="47">
        <f t="shared" si="45"/>
        <v>1</v>
      </c>
      <c r="B518" s="51" t="s">
        <v>110</v>
      </c>
      <c r="C518" s="76">
        <f t="shared" si="48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7"/>
        <v>0</v>
      </c>
      <c r="Q518" s="137" t="s">
        <v>7</v>
      </c>
    </row>
    <row r="519" spans="1:17" ht="15.95" customHeight="1" x14ac:dyDescent="0.2">
      <c r="A519" s="47">
        <f t="shared" si="45"/>
        <v>1</v>
      </c>
      <c r="B519" s="51" t="s">
        <v>127</v>
      </c>
      <c r="C519" s="76">
        <f t="shared" si="48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7"/>
        <v>0</v>
      </c>
      <c r="Q519" s="137" t="s">
        <v>7</v>
      </c>
    </row>
    <row r="520" spans="1:17" ht="15.95" customHeight="1" x14ac:dyDescent="0.2">
      <c r="A520" s="47">
        <f t="shared" si="45"/>
        <v>1</v>
      </c>
      <c r="B520" s="51" t="s">
        <v>128</v>
      </c>
      <c r="C520" s="76">
        <f t="shared" si="48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7"/>
        <v>0</v>
      </c>
      <c r="Q520" s="137" t="s">
        <v>7</v>
      </c>
    </row>
    <row r="521" spans="1:17" ht="15.95" customHeight="1" x14ac:dyDescent="0.2">
      <c r="A521" s="47">
        <f t="shared" si="45"/>
        <v>1</v>
      </c>
      <c r="B521" s="51" t="s">
        <v>79</v>
      </c>
      <c r="C521" s="76">
        <f t="shared" si="48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7"/>
        <v>0</v>
      </c>
      <c r="Q521" s="137" t="s">
        <v>7</v>
      </c>
    </row>
    <row r="522" spans="1:17" ht="15.95" customHeight="1" x14ac:dyDescent="0.2">
      <c r="A522" s="47">
        <f t="shared" si="45"/>
        <v>1</v>
      </c>
      <c r="B522" s="51" t="s">
        <v>129</v>
      </c>
      <c r="C522" s="76">
        <f t="shared" si="48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7"/>
        <v>0</v>
      </c>
      <c r="Q522" s="137" t="s">
        <v>7</v>
      </c>
    </row>
    <row r="523" spans="1:17" ht="15.95" customHeight="1" x14ac:dyDescent="0.2">
      <c r="A523" s="47">
        <f t="shared" si="45"/>
        <v>1</v>
      </c>
      <c r="B523" s="51" t="s">
        <v>130</v>
      </c>
      <c r="C523" s="76">
        <f t="shared" si="48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7"/>
        <v>0</v>
      </c>
      <c r="Q523" s="137" t="s">
        <v>7</v>
      </c>
    </row>
    <row r="524" spans="1:17" ht="15.95" customHeight="1" x14ac:dyDescent="0.2">
      <c r="A524" s="47">
        <f t="shared" si="45"/>
        <v>1</v>
      </c>
      <c r="B524" s="51" t="s">
        <v>132</v>
      </c>
      <c r="C524" s="76">
        <f t="shared" si="48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7"/>
        <v>0</v>
      </c>
      <c r="Q524" s="137" t="s">
        <v>7</v>
      </c>
    </row>
    <row r="525" spans="1:17" ht="15.95" customHeight="1" x14ac:dyDescent="0.2">
      <c r="A525" s="47">
        <f t="shared" si="45"/>
        <v>1</v>
      </c>
      <c r="B525" s="51" t="s">
        <v>131</v>
      </c>
      <c r="C525" s="76">
        <f t="shared" si="48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7"/>
        <v>0</v>
      </c>
      <c r="Q525" s="137" t="s">
        <v>7</v>
      </c>
    </row>
    <row r="526" spans="1:17" x14ac:dyDescent="0.2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2">
      <c r="B527" s="15"/>
    </row>
    <row r="547" spans="1:31" ht="18" customHeight="1" x14ac:dyDescent="0.3">
      <c r="A547" s="167" t="s">
        <v>42</v>
      </c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</row>
    <row r="548" spans="1:31" ht="12.75" customHeight="1" x14ac:dyDescent="0.2">
      <c r="A548" s="168" t="s">
        <v>56</v>
      </c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</row>
    <row r="549" spans="1:31" ht="12.75" customHeight="1" x14ac:dyDescent="0.2">
      <c r="A549" s="169" t="s">
        <v>142</v>
      </c>
      <c r="B549" s="170"/>
      <c r="C549" s="170"/>
      <c r="D549" s="170"/>
      <c r="E549" s="170"/>
      <c r="F549" s="170"/>
      <c r="G549" s="170"/>
      <c r="H549" s="170"/>
      <c r="I549" s="170"/>
      <c r="J549" s="170"/>
      <c r="K549" s="170"/>
      <c r="L549" s="170"/>
      <c r="M549" s="170"/>
      <c r="N549" s="170"/>
      <c r="O549" s="170"/>
    </row>
    <row r="550" spans="1:31" ht="12.75" customHeight="1" x14ac:dyDescent="0.2">
      <c r="A550" s="168" t="s">
        <v>91</v>
      </c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</row>
    <row r="551" spans="1:3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2">
      <c r="A553" s="47"/>
      <c r="B553" s="66" t="s">
        <v>21</v>
      </c>
      <c r="C553" s="96">
        <f t="shared" ref="C553:N553" si="49">SUM(C554:C586)</f>
        <v>0</v>
      </c>
      <c r="D553" s="76">
        <f t="shared" si="49"/>
        <v>0</v>
      </c>
      <c r="E553" s="76">
        <f t="shared" si="49"/>
        <v>0</v>
      </c>
      <c r="F553" s="76">
        <f t="shared" si="49"/>
        <v>0</v>
      </c>
      <c r="G553" s="76">
        <f t="shared" si="49"/>
        <v>0</v>
      </c>
      <c r="H553" s="76">
        <f t="shared" si="49"/>
        <v>0</v>
      </c>
      <c r="I553" s="76">
        <f t="shared" si="49"/>
        <v>0</v>
      </c>
      <c r="J553" s="76">
        <f t="shared" si="49"/>
        <v>0</v>
      </c>
      <c r="K553" s="76">
        <f t="shared" si="49"/>
        <v>0</v>
      </c>
      <c r="L553" s="76">
        <f t="shared" si="49"/>
        <v>0</v>
      </c>
      <c r="M553" s="76">
        <f t="shared" si="49"/>
        <v>0</v>
      </c>
      <c r="N553" s="76">
        <f t="shared" si="49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2">
      <c r="A554" s="47">
        <f t="shared" ref="A554:A586" si="50">RANK(C554,$C$554:$C$586,0)</f>
        <v>1</v>
      </c>
      <c r="B554" s="87" t="s">
        <v>84</v>
      </c>
      <c r="C554" s="96">
        <f t="shared" ref="C554" si="51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52">IFERROR(C554/$C$553*100,0)</f>
        <v>0</v>
      </c>
      <c r="Q554" s="137" t="s">
        <v>8</v>
      </c>
    </row>
    <row r="555" spans="1:31" ht="15.95" customHeight="1" x14ac:dyDescent="0.2">
      <c r="A555" s="47">
        <f t="shared" si="50"/>
        <v>1</v>
      </c>
      <c r="B555" s="51" t="s">
        <v>92</v>
      </c>
      <c r="C555" s="96">
        <f t="shared" ref="C555:C586" si="53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52"/>
        <v>0</v>
      </c>
      <c r="Q555" s="137" t="s">
        <v>8</v>
      </c>
    </row>
    <row r="556" spans="1:31" ht="15.95" customHeight="1" x14ac:dyDescent="0.2">
      <c r="A556" s="47">
        <f t="shared" si="50"/>
        <v>1</v>
      </c>
      <c r="B556" s="51" t="s">
        <v>111</v>
      </c>
      <c r="C556" s="96">
        <f t="shared" si="53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52"/>
        <v>0</v>
      </c>
      <c r="Q556" s="137" t="s">
        <v>8</v>
      </c>
    </row>
    <row r="557" spans="1:31" ht="15.95" customHeight="1" x14ac:dyDescent="0.2">
      <c r="A557" s="47">
        <f t="shared" si="50"/>
        <v>1</v>
      </c>
      <c r="B557" s="51" t="s">
        <v>93</v>
      </c>
      <c r="C557" s="96">
        <f t="shared" si="53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52"/>
        <v>0</v>
      </c>
      <c r="Q557" s="137" t="s">
        <v>8</v>
      </c>
    </row>
    <row r="558" spans="1:31" ht="15.95" customHeight="1" x14ac:dyDescent="0.2">
      <c r="A558" s="47">
        <f t="shared" si="50"/>
        <v>1</v>
      </c>
      <c r="B558" s="51" t="s">
        <v>112</v>
      </c>
      <c r="C558" s="96">
        <f t="shared" si="53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52"/>
        <v>0</v>
      </c>
      <c r="Q558" s="137" t="s">
        <v>8</v>
      </c>
    </row>
    <row r="559" spans="1:31" ht="15.95" customHeight="1" x14ac:dyDescent="0.2">
      <c r="A559" s="47">
        <f t="shared" si="50"/>
        <v>1</v>
      </c>
      <c r="B559" s="51" t="s">
        <v>113</v>
      </c>
      <c r="C559" s="96">
        <f t="shared" si="53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52"/>
        <v>0</v>
      </c>
      <c r="Q559" s="137" t="s">
        <v>8</v>
      </c>
    </row>
    <row r="560" spans="1:31" ht="15.95" customHeight="1" x14ac:dyDescent="0.2">
      <c r="A560" s="47">
        <f t="shared" si="50"/>
        <v>1</v>
      </c>
      <c r="B560" s="51" t="s">
        <v>114</v>
      </c>
      <c r="C560" s="96">
        <f t="shared" si="53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2"/>
        <v>0</v>
      </c>
      <c r="Q560" s="137" t="s">
        <v>8</v>
      </c>
    </row>
    <row r="561" spans="1:17" ht="15.95" customHeight="1" x14ac:dyDescent="0.2">
      <c r="A561" s="47">
        <f t="shared" si="50"/>
        <v>1</v>
      </c>
      <c r="B561" s="51" t="s">
        <v>77</v>
      </c>
      <c r="C561" s="96">
        <f t="shared" si="53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52"/>
        <v>0</v>
      </c>
      <c r="Q561" s="137" t="s">
        <v>8</v>
      </c>
    </row>
    <row r="562" spans="1:17" ht="15.95" customHeight="1" x14ac:dyDescent="0.2">
      <c r="A562" s="47">
        <f t="shared" si="50"/>
        <v>1</v>
      </c>
      <c r="B562" s="51" t="s">
        <v>94</v>
      </c>
      <c r="C562" s="96">
        <f t="shared" si="53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52"/>
        <v>0</v>
      </c>
      <c r="Q562" s="137" t="s">
        <v>8</v>
      </c>
    </row>
    <row r="563" spans="1:17" ht="15.95" customHeight="1" x14ac:dyDescent="0.2">
      <c r="A563" s="47">
        <f t="shared" si="50"/>
        <v>1</v>
      </c>
      <c r="B563" s="51" t="s">
        <v>115</v>
      </c>
      <c r="C563" s="96">
        <f t="shared" si="53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52"/>
        <v>0</v>
      </c>
      <c r="Q563" s="137" t="s">
        <v>8</v>
      </c>
    </row>
    <row r="564" spans="1:17" ht="15.95" customHeight="1" x14ac:dyDescent="0.2">
      <c r="A564" s="47">
        <f t="shared" si="50"/>
        <v>1</v>
      </c>
      <c r="B564" s="51" t="s">
        <v>85</v>
      </c>
      <c r="C564" s="96">
        <f t="shared" si="53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52"/>
        <v>0</v>
      </c>
      <c r="Q564" s="137" t="s">
        <v>8</v>
      </c>
    </row>
    <row r="565" spans="1:17" ht="15.95" customHeight="1" x14ac:dyDescent="0.2">
      <c r="A565" s="47">
        <f t="shared" si="50"/>
        <v>1</v>
      </c>
      <c r="B565" s="51" t="s">
        <v>117</v>
      </c>
      <c r="C565" s="96">
        <f t="shared" si="53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52"/>
        <v>0</v>
      </c>
      <c r="Q565" s="137" t="s">
        <v>8</v>
      </c>
    </row>
    <row r="566" spans="1:17" ht="15.95" customHeight="1" x14ac:dyDescent="0.2">
      <c r="A566" s="47">
        <f t="shared" si="50"/>
        <v>1</v>
      </c>
      <c r="B566" s="51" t="s">
        <v>116</v>
      </c>
      <c r="C566" s="96">
        <f t="shared" si="53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52"/>
        <v>0</v>
      </c>
      <c r="Q566" s="137" t="s">
        <v>8</v>
      </c>
    </row>
    <row r="567" spans="1:17" ht="15.95" customHeight="1" x14ac:dyDescent="0.2">
      <c r="A567" s="47">
        <f t="shared" si="50"/>
        <v>1</v>
      </c>
      <c r="B567" s="51" t="s">
        <v>87</v>
      </c>
      <c r="C567" s="96">
        <f t="shared" si="53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2"/>
        <v>0</v>
      </c>
      <c r="Q567" s="137" t="s">
        <v>8</v>
      </c>
    </row>
    <row r="568" spans="1:17" ht="15.95" customHeight="1" x14ac:dyDescent="0.2">
      <c r="A568" s="47">
        <f t="shared" si="50"/>
        <v>1</v>
      </c>
      <c r="B568" s="51" t="s">
        <v>119</v>
      </c>
      <c r="C568" s="96">
        <f t="shared" si="53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52"/>
        <v>0</v>
      </c>
      <c r="Q568" s="137" t="s">
        <v>8</v>
      </c>
    </row>
    <row r="569" spans="1:17" ht="15.95" customHeight="1" x14ac:dyDescent="0.2">
      <c r="A569" s="47">
        <f t="shared" si="50"/>
        <v>1</v>
      </c>
      <c r="B569" s="50" t="s">
        <v>120</v>
      </c>
      <c r="C569" s="96">
        <f t="shared" si="53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52"/>
        <v>0</v>
      </c>
      <c r="Q569" s="137" t="s">
        <v>8</v>
      </c>
    </row>
    <row r="570" spans="1:17" ht="15.95" customHeight="1" x14ac:dyDescent="0.2">
      <c r="A570" s="47">
        <f t="shared" si="50"/>
        <v>1</v>
      </c>
      <c r="B570" s="51" t="s">
        <v>121</v>
      </c>
      <c r="C570" s="96">
        <f t="shared" si="53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52"/>
        <v>0</v>
      </c>
      <c r="Q570" s="137" t="s">
        <v>8</v>
      </c>
    </row>
    <row r="571" spans="1:17" ht="15.95" customHeight="1" x14ac:dyDescent="0.2">
      <c r="A571" s="47">
        <f t="shared" si="50"/>
        <v>1</v>
      </c>
      <c r="B571" s="51" t="s">
        <v>78</v>
      </c>
      <c r="C571" s="96">
        <f t="shared" si="53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52"/>
        <v>0</v>
      </c>
      <c r="Q571" s="137" t="s">
        <v>8</v>
      </c>
    </row>
    <row r="572" spans="1:17" ht="15.95" customHeight="1" x14ac:dyDescent="0.2">
      <c r="A572" s="47">
        <f t="shared" si="50"/>
        <v>1</v>
      </c>
      <c r="B572" s="51" t="s">
        <v>118</v>
      </c>
      <c r="C572" s="96">
        <f t="shared" si="53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52"/>
        <v>0</v>
      </c>
      <c r="Q572" s="137" t="s">
        <v>8</v>
      </c>
    </row>
    <row r="573" spans="1:17" ht="15.95" customHeight="1" x14ac:dyDescent="0.2">
      <c r="A573" s="47">
        <f t="shared" si="50"/>
        <v>1</v>
      </c>
      <c r="B573" s="51" t="s">
        <v>80</v>
      </c>
      <c r="C573" s="96">
        <f t="shared" si="53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2"/>
        <v>0</v>
      </c>
      <c r="Q573" s="137" t="s">
        <v>8</v>
      </c>
    </row>
    <row r="574" spans="1:17" ht="15.95" customHeight="1" x14ac:dyDescent="0.2">
      <c r="A574" s="47">
        <f t="shared" si="50"/>
        <v>1</v>
      </c>
      <c r="B574" s="51" t="s">
        <v>122</v>
      </c>
      <c r="C574" s="96">
        <f t="shared" si="53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52"/>
        <v>0</v>
      </c>
      <c r="Q574" s="137" t="s">
        <v>8</v>
      </c>
    </row>
    <row r="575" spans="1:17" ht="15.95" customHeight="1" x14ac:dyDescent="0.2">
      <c r="A575" s="47">
        <f t="shared" si="50"/>
        <v>1</v>
      </c>
      <c r="B575" s="50" t="s">
        <v>124</v>
      </c>
      <c r="C575" s="96">
        <f t="shared" si="53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2"/>
        <v>0</v>
      </c>
      <c r="Q575" s="137" t="s">
        <v>8</v>
      </c>
    </row>
    <row r="576" spans="1:17" ht="15.95" customHeight="1" x14ac:dyDescent="0.2">
      <c r="A576" s="47">
        <f t="shared" si="50"/>
        <v>1</v>
      </c>
      <c r="B576" s="51" t="s">
        <v>123</v>
      </c>
      <c r="C576" s="97">
        <f t="shared" si="53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2"/>
        <v>0</v>
      </c>
      <c r="Q576" s="137" t="s">
        <v>8</v>
      </c>
    </row>
    <row r="577" spans="1:17" ht="15.95" customHeight="1" x14ac:dyDescent="0.2">
      <c r="A577" s="47">
        <f t="shared" si="50"/>
        <v>1</v>
      </c>
      <c r="B577" s="51" t="s">
        <v>125</v>
      </c>
      <c r="C577" s="96">
        <f t="shared" si="53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52"/>
        <v>0</v>
      </c>
      <c r="Q577" s="137" t="s">
        <v>8</v>
      </c>
    </row>
    <row r="578" spans="1:17" ht="15.95" customHeight="1" x14ac:dyDescent="0.2">
      <c r="A578" s="47">
        <f t="shared" si="50"/>
        <v>1</v>
      </c>
      <c r="B578" s="51" t="s">
        <v>127</v>
      </c>
      <c r="C578" s="96">
        <f t="shared" si="53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52"/>
        <v>0</v>
      </c>
      <c r="Q578" s="137" t="s">
        <v>8</v>
      </c>
    </row>
    <row r="579" spans="1:17" ht="15.95" customHeight="1" x14ac:dyDescent="0.2">
      <c r="A579" s="47">
        <f t="shared" si="50"/>
        <v>1</v>
      </c>
      <c r="B579" s="51" t="s">
        <v>126</v>
      </c>
      <c r="C579" s="96">
        <f t="shared" si="53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52"/>
        <v>0</v>
      </c>
      <c r="Q579" s="137" t="s">
        <v>8</v>
      </c>
    </row>
    <row r="580" spans="1:17" ht="15.95" customHeight="1" x14ac:dyDescent="0.2">
      <c r="A580" s="47">
        <f t="shared" si="50"/>
        <v>1</v>
      </c>
      <c r="B580" s="51" t="s">
        <v>128</v>
      </c>
      <c r="C580" s="96">
        <f t="shared" si="53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52"/>
        <v>0</v>
      </c>
      <c r="Q580" s="137" t="s">
        <v>8</v>
      </c>
    </row>
    <row r="581" spans="1:17" ht="15.95" customHeight="1" x14ac:dyDescent="0.2">
      <c r="A581" s="47">
        <f t="shared" si="50"/>
        <v>1</v>
      </c>
      <c r="B581" s="51" t="s">
        <v>79</v>
      </c>
      <c r="C581" s="96">
        <f t="shared" si="53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2"/>
        <v>0</v>
      </c>
      <c r="Q581" s="137" t="s">
        <v>8</v>
      </c>
    </row>
    <row r="582" spans="1:17" ht="15.95" customHeight="1" x14ac:dyDescent="0.2">
      <c r="A582" s="47">
        <f t="shared" si="50"/>
        <v>1</v>
      </c>
      <c r="B582" s="51" t="s">
        <v>110</v>
      </c>
      <c r="C582" s="96">
        <f t="shared" si="53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52"/>
        <v>0</v>
      </c>
      <c r="Q582" s="137" t="s">
        <v>8</v>
      </c>
    </row>
    <row r="583" spans="1:17" ht="15.95" customHeight="1" x14ac:dyDescent="0.2">
      <c r="A583" s="47">
        <f t="shared" si="50"/>
        <v>1</v>
      </c>
      <c r="B583" s="51" t="s">
        <v>131</v>
      </c>
      <c r="C583" s="96">
        <f t="shared" si="53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52"/>
        <v>0</v>
      </c>
      <c r="Q583" s="137" t="s">
        <v>8</v>
      </c>
    </row>
    <row r="584" spans="1:17" ht="15.95" customHeight="1" x14ac:dyDescent="0.2">
      <c r="A584" s="47">
        <f t="shared" si="50"/>
        <v>1</v>
      </c>
      <c r="B584" s="51" t="s">
        <v>130</v>
      </c>
      <c r="C584" s="96">
        <f t="shared" si="53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52"/>
        <v>0</v>
      </c>
      <c r="Q584" s="137" t="s">
        <v>8</v>
      </c>
    </row>
    <row r="585" spans="1:17" ht="15.95" customHeight="1" x14ac:dyDescent="0.2">
      <c r="A585" s="47">
        <f t="shared" si="50"/>
        <v>1</v>
      </c>
      <c r="B585" s="51" t="s">
        <v>129</v>
      </c>
      <c r="C585" s="96">
        <f t="shared" si="53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52"/>
        <v>0</v>
      </c>
      <c r="Q585" s="137" t="s">
        <v>8</v>
      </c>
    </row>
    <row r="586" spans="1:17" ht="15.95" customHeight="1" x14ac:dyDescent="0.2">
      <c r="A586" s="47">
        <f t="shared" si="50"/>
        <v>1</v>
      </c>
      <c r="B586" s="51" t="s">
        <v>132</v>
      </c>
      <c r="C586" s="96">
        <f t="shared" si="53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52"/>
        <v>0</v>
      </c>
      <c r="Q586" s="137" t="s">
        <v>8</v>
      </c>
    </row>
    <row r="587" spans="1:17" x14ac:dyDescent="0.2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.25" x14ac:dyDescent="0.3">
      <c r="A608" s="167" t="s">
        <v>42</v>
      </c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</row>
    <row r="609" spans="1:17" ht="12.75" customHeight="1" x14ac:dyDescent="0.2">
      <c r="A609" s="168" t="s">
        <v>56</v>
      </c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</row>
    <row r="610" spans="1:17" ht="12.75" customHeight="1" x14ac:dyDescent="0.2">
      <c r="A610" s="169" t="s">
        <v>143</v>
      </c>
      <c r="B610" s="170"/>
      <c r="C610" s="170"/>
      <c r="D610" s="170"/>
      <c r="E610" s="170"/>
      <c r="F610" s="170"/>
      <c r="G610" s="170"/>
      <c r="H610" s="170"/>
      <c r="I610" s="170"/>
      <c r="J610" s="170"/>
      <c r="K610" s="170"/>
      <c r="L610" s="170"/>
      <c r="M610" s="170"/>
      <c r="N610" s="170"/>
      <c r="O610" s="170"/>
    </row>
    <row r="611" spans="1:17" ht="12.75" customHeight="1" x14ac:dyDescent="0.2">
      <c r="A611" s="168" t="s">
        <v>91</v>
      </c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</row>
    <row r="612" spans="1:17" x14ac:dyDescent="0.2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2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2">
      <c r="A614" s="47"/>
      <c r="B614" s="66" t="s">
        <v>21</v>
      </c>
      <c r="C614" s="96">
        <f t="shared" ref="C614:N614" si="54">SUM(C615:C647)</f>
        <v>0</v>
      </c>
      <c r="D614" s="76">
        <f t="shared" si="54"/>
        <v>0</v>
      </c>
      <c r="E614" s="76">
        <f t="shared" si="54"/>
        <v>0</v>
      </c>
      <c r="F614" s="76">
        <f t="shared" si="54"/>
        <v>0</v>
      </c>
      <c r="G614" s="76">
        <f t="shared" si="54"/>
        <v>0</v>
      </c>
      <c r="H614" s="76">
        <f t="shared" si="54"/>
        <v>0</v>
      </c>
      <c r="I614" s="76">
        <f t="shared" si="54"/>
        <v>0</v>
      </c>
      <c r="J614" s="76">
        <f t="shared" si="54"/>
        <v>0</v>
      </c>
      <c r="K614" s="76">
        <f t="shared" si="54"/>
        <v>0</v>
      </c>
      <c r="L614" s="76">
        <f t="shared" si="54"/>
        <v>0</v>
      </c>
      <c r="M614" s="76">
        <f t="shared" si="54"/>
        <v>0</v>
      </c>
      <c r="N614" s="76">
        <f t="shared" si="54"/>
        <v>0</v>
      </c>
      <c r="O614" s="60">
        <f>SUM(O615:O647,0)</f>
        <v>0</v>
      </c>
      <c r="Q614" s="137" t="s">
        <v>9</v>
      </c>
    </row>
    <row r="615" spans="1:17" ht="15.95" customHeight="1" x14ac:dyDescent="0.2">
      <c r="A615" s="47">
        <f t="shared" ref="A615:A647" si="55">RANK(C615,$C$615:$C$647,0)</f>
        <v>1</v>
      </c>
      <c r="B615" s="87" t="s">
        <v>84</v>
      </c>
      <c r="C615" s="96">
        <f t="shared" ref="C615:C647" si="56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7">IFERROR(C615/$C$614*100,0)</f>
        <v>0</v>
      </c>
      <c r="Q615" s="137" t="s">
        <v>9</v>
      </c>
    </row>
    <row r="616" spans="1:17" ht="15.95" customHeight="1" x14ac:dyDescent="0.2">
      <c r="A616" s="47">
        <f t="shared" si="55"/>
        <v>1</v>
      </c>
      <c r="B616" s="51" t="s">
        <v>92</v>
      </c>
      <c r="C616" s="96">
        <f t="shared" si="56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7"/>
        <v>0</v>
      </c>
      <c r="Q616" s="137" t="s">
        <v>9</v>
      </c>
    </row>
    <row r="617" spans="1:17" ht="15.95" customHeight="1" x14ac:dyDescent="0.2">
      <c r="A617" s="47">
        <f t="shared" si="55"/>
        <v>1</v>
      </c>
      <c r="B617" s="51" t="s">
        <v>111</v>
      </c>
      <c r="C617" s="96">
        <f t="shared" si="56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7"/>
        <v>0</v>
      </c>
      <c r="Q617" s="137" t="s">
        <v>9</v>
      </c>
    </row>
    <row r="618" spans="1:17" ht="15.95" customHeight="1" x14ac:dyDescent="0.2">
      <c r="A618" s="47">
        <f t="shared" si="55"/>
        <v>1</v>
      </c>
      <c r="B618" s="51" t="s">
        <v>93</v>
      </c>
      <c r="C618" s="96">
        <f t="shared" si="56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7"/>
        <v>0</v>
      </c>
      <c r="Q618" s="137" t="s">
        <v>9</v>
      </c>
    </row>
    <row r="619" spans="1:17" ht="15.95" customHeight="1" x14ac:dyDescent="0.2">
      <c r="A619" s="47">
        <f t="shared" si="55"/>
        <v>1</v>
      </c>
      <c r="B619" s="51" t="s">
        <v>112</v>
      </c>
      <c r="C619" s="96">
        <f t="shared" si="56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7"/>
        <v>0</v>
      </c>
      <c r="Q619" s="137" t="s">
        <v>9</v>
      </c>
    </row>
    <row r="620" spans="1:17" ht="15.95" customHeight="1" x14ac:dyDescent="0.2">
      <c r="A620" s="47">
        <f t="shared" si="55"/>
        <v>1</v>
      </c>
      <c r="B620" s="51" t="s">
        <v>113</v>
      </c>
      <c r="C620" s="96">
        <f t="shared" si="56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7"/>
        <v>0</v>
      </c>
      <c r="Q620" s="137" t="s">
        <v>9</v>
      </c>
    </row>
    <row r="621" spans="1:17" ht="15.95" customHeight="1" x14ac:dyDescent="0.2">
      <c r="A621" s="47">
        <f t="shared" si="55"/>
        <v>1</v>
      </c>
      <c r="B621" s="51" t="s">
        <v>94</v>
      </c>
      <c r="C621" s="96">
        <f t="shared" si="56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7"/>
        <v>0</v>
      </c>
      <c r="Q621" s="137" t="s">
        <v>9</v>
      </c>
    </row>
    <row r="622" spans="1:17" ht="15.95" customHeight="1" x14ac:dyDescent="0.2">
      <c r="A622" s="47">
        <f t="shared" si="55"/>
        <v>1</v>
      </c>
      <c r="B622" s="51" t="s">
        <v>114</v>
      </c>
      <c r="C622" s="96">
        <f t="shared" si="56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7"/>
        <v>0</v>
      </c>
      <c r="Q622" s="137" t="s">
        <v>9</v>
      </c>
    </row>
    <row r="623" spans="1:17" ht="15.95" customHeight="1" x14ac:dyDescent="0.2">
      <c r="A623" s="47">
        <f t="shared" si="55"/>
        <v>1</v>
      </c>
      <c r="B623" s="51" t="s">
        <v>77</v>
      </c>
      <c r="C623" s="96">
        <f t="shared" si="56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7"/>
        <v>0</v>
      </c>
      <c r="Q623" s="137" t="s">
        <v>9</v>
      </c>
    </row>
    <row r="624" spans="1:17" ht="15.95" customHeight="1" x14ac:dyDescent="0.2">
      <c r="A624" s="47">
        <f t="shared" si="55"/>
        <v>1</v>
      </c>
      <c r="B624" s="51" t="s">
        <v>115</v>
      </c>
      <c r="C624" s="96">
        <f t="shared" si="56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7"/>
        <v>0</v>
      </c>
      <c r="Q624" s="137" t="s">
        <v>9</v>
      </c>
    </row>
    <row r="625" spans="1:17" ht="15.95" customHeight="1" x14ac:dyDescent="0.2">
      <c r="A625" s="47">
        <f t="shared" si="55"/>
        <v>1</v>
      </c>
      <c r="B625" s="51" t="s">
        <v>85</v>
      </c>
      <c r="C625" s="96">
        <f t="shared" si="56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7"/>
        <v>0</v>
      </c>
      <c r="Q625" s="137" t="s">
        <v>9</v>
      </c>
    </row>
    <row r="626" spans="1:17" ht="15.95" customHeight="1" x14ac:dyDescent="0.2">
      <c r="A626" s="47">
        <f t="shared" si="55"/>
        <v>1</v>
      </c>
      <c r="B626" s="51" t="s">
        <v>116</v>
      </c>
      <c r="C626" s="96">
        <f t="shared" si="56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7"/>
        <v>0</v>
      </c>
      <c r="Q626" s="137" t="s">
        <v>9</v>
      </c>
    </row>
    <row r="627" spans="1:17" ht="15.95" customHeight="1" x14ac:dyDescent="0.2">
      <c r="A627" s="47">
        <f t="shared" si="55"/>
        <v>1</v>
      </c>
      <c r="B627" s="51" t="s">
        <v>119</v>
      </c>
      <c r="C627" s="96">
        <f t="shared" si="56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7"/>
        <v>0</v>
      </c>
      <c r="Q627" s="137" t="s">
        <v>9</v>
      </c>
    </row>
    <row r="628" spans="1:17" ht="15.95" customHeight="1" x14ac:dyDescent="0.2">
      <c r="A628" s="47">
        <f t="shared" si="55"/>
        <v>1</v>
      </c>
      <c r="B628" s="51" t="s">
        <v>117</v>
      </c>
      <c r="C628" s="96">
        <f t="shared" si="56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7"/>
        <v>0</v>
      </c>
      <c r="Q628" s="137" t="s">
        <v>9</v>
      </c>
    </row>
    <row r="629" spans="1:17" ht="15.95" customHeight="1" x14ac:dyDescent="0.2">
      <c r="A629" s="47">
        <f t="shared" si="55"/>
        <v>1</v>
      </c>
      <c r="B629" s="50" t="s">
        <v>120</v>
      </c>
      <c r="C629" s="96">
        <f t="shared" si="56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7"/>
        <v>0</v>
      </c>
      <c r="Q629" s="137" t="s">
        <v>9</v>
      </c>
    </row>
    <row r="630" spans="1:17" ht="15.95" customHeight="1" x14ac:dyDescent="0.2">
      <c r="A630" s="47">
        <f t="shared" si="55"/>
        <v>1</v>
      </c>
      <c r="B630" s="51" t="s">
        <v>80</v>
      </c>
      <c r="C630" s="96">
        <f t="shared" si="56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7"/>
        <v>0</v>
      </c>
      <c r="Q630" s="137" t="s">
        <v>9</v>
      </c>
    </row>
    <row r="631" spans="1:17" ht="15.95" customHeight="1" x14ac:dyDescent="0.2">
      <c r="A631" s="47">
        <f t="shared" si="55"/>
        <v>1</v>
      </c>
      <c r="B631" s="51" t="s">
        <v>121</v>
      </c>
      <c r="C631" s="96">
        <f t="shared" si="56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7"/>
        <v>0</v>
      </c>
      <c r="Q631" s="137" t="s">
        <v>9</v>
      </c>
    </row>
    <row r="632" spans="1:17" ht="15.95" customHeight="1" x14ac:dyDescent="0.2">
      <c r="A632" s="47">
        <f t="shared" si="55"/>
        <v>1</v>
      </c>
      <c r="B632" s="51" t="s">
        <v>122</v>
      </c>
      <c r="C632" s="96">
        <f t="shared" si="56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7"/>
        <v>0</v>
      </c>
      <c r="Q632" s="137" t="s">
        <v>9</v>
      </c>
    </row>
    <row r="633" spans="1:17" ht="15.95" customHeight="1" x14ac:dyDescent="0.2">
      <c r="A633" s="47">
        <f t="shared" si="55"/>
        <v>1</v>
      </c>
      <c r="B633" s="50" t="s">
        <v>124</v>
      </c>
      <c r="C633" s="96">
        <f t="shared" si="56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7"/>
        <v>0</v>
      </c>
      <c r="Q633" s="137" t="s">
        <v>9</v>
      </c>
    </row>
    <row r="634" spans="1:17" ht="15.95" customHeight="1" x14ac:dyDescent="0.2">
      <c r="A634" s="47">
        <f t="shared" si="55"/>
        <v>1</v>
      </c>
      <c r="B634" s="51" t="s">
        <v>78</v>
      </c>
      <c r="C634" s="96">
        <f t="shared" si="56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7"/>
        <v>0</v>
      </c>
      <c r="Q634" s="137" t="s">
        <v>9</v>
      </c>
    </row>
    <row r="635" spans="1:17" ht="15.95" customHeight="1" x14ac:dyDescent="0.2">
      <c r="A635" s="47">
        <f t="shared" si="55"/>
        <v>1</v>
      </c>
      <c r="B635" s="51" t="s">
        <v>87</v>
      </c>
      <c r="C635" s="96">
        <f t="shared" si="56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7"/>
        <v>0</v>
      </c>
      <c r="Q635" s="137" t="s">
        <v>9</v>
      </c>
    </row>
    <row r="636" spans="1:17" ht="15.95" customHeight="1" x14ac:dyDescent="0.2">
      <c r="A636" s="47">
        <f t="shared" si="55"/>
        <v>1</v>
      </c>
      <c r="B636" s="51" t="s">
        <v>123</v>
      </c>
      <c r="C636" s="96">
        <f t="shared" si="56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7"/>
        <v>0</v>
      </c>
      <c r="Q636" s="137" t="s">
        <v>9</v>
      </c>
    </row>
    <row r="637" spans="1:17" ht="15.95" customHeight="1" x14ac:dyDescent="0.2">
      <c r="A637" s="47">
        <f t="shared" si="55"/>
        <v>1</v>
      </c>
      <c r="B637" s="51" t="s">
        <v>125</v>
      </c>
      <c r="C637" s="96">
        <f t="shared" si="56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7"/>
        <v>0</v>
      </c>
      <c r="Q637" s="137" t="s">
        <v>9</v>
      </c>
    </row>
    <row r="638" spans="1:17" ht="15.95" customHeight="1" x14ac:dyDescent="0.2">
      <c r="A638" s="47">
        <f t="shared" si="55"/>
        <v>1</v>
      </c>
      <c r="B638" s="51" t="s">
        <v>126</v>
      </c>
      <c r="C638" s="96">
        <f t="shared" si="56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7"/>
        <v>0</v>
      </c>
      <c r="Q638" s="137" t="s">
        <v>9</v>
      </c>
    </row>
    <row r="639" spans="1:17" ht="15.95" customHeight="1" x14ac:dyDescent="0.2">
      <c r="A639" s="47">
        <f t="shared" si="55"/>
        <v>1</v>
      </c>
      <c r="B639" s="51" t="s">
        <v>127</v>
      </c>
      <c r="C639" s="96">
        <f t="shared" si="56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7"/>
        <v>0</v>
      </c>
      <c r="Q639" s="137" t="s">
        <v>9</v>
      </c>
    </row>
    <row r="640" spans="1:17" ht="15.95" customHeight="1" x14ac:dyDescent="0.2">
      <c r="A640" s="47">
        <f t="shared" si="55"/>
        <v>1</v>
      </c>
      <c r="B640" s="51" t="s">
        <v>118</v>
      </c>
      <c r="C640" s="96">
        <f t="shared" si="56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7"/>
        <v>0</v>
      </c>
      <c r="Q640" s="137" t="s">
        <v>9</v>
      </c>
    </row>
    <row r="641" spans="1:17" ht="15.95" customHeight="1" x14ac:dyDescent="0.2">
      <c r="A641" s="47">
        <f t="shared" si="55"/>
        <v>1</v>
      </c>
      <c r="B641" s="51" t="s">
        <v>110</v>
      </c>
      <c r="C641" s="96">
        <f t="shared" si="56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7"/>
        <v>0</v>
      </c>
      <c r="Q641" s="137" t="s">
        <v>9</v>
      </c>
    </row>
    <row r="642" spans="1:17" ht="15.95" customHeight="1" x14ac:dyDescent="0.2">
      <c r="A642" s="47">
        <f t="shared" si="55"/>
        <v>1</v>
      </c>
      <c r="B642" s="51" t="s">
        <v>128</v>
      </c>
      <c r="C642" s="96">
        <f t="shared" si="56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7"/>
        <v>0</v>
      </c>
      <c r="Q642" s="137" t="s">
        <v>9</v>
      </c>
    </row>
    <row r="643" spans="1:17" ht="15.95" customHeight="1" x14ac:dyDescent="0.2">
      <c r="A643" s="47">
        <f t="shared" si="55"/>
        <v>1</v>
      </c>
      <c r="B643" s="51" t="s">
        <v>79</v>
      </c>
      <c r="C643" s="96">
        <f t="shared" si="56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7"/>
        <v>0</v>
      </c>
      <c r="Q643" s="137" t="s">
        <v>9</v>
      </c>
    </row>
    <row r="644" spans="1:17" ht="15.95" customHeight="1" x14ac:dyDescent="0.2">
      <c r="A644" s="47">
        <f t="shared" si="55"/>
        <v>1</v>
      </c>
      <c r="B644" s="51" t="s">
        <v>129</v>
      </c>
      <c r="C644" s="96">
        <f t="shared" si="56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7"/>
        <v>0</v>
      </c>
      <c r="Q644" s="137" t="s">
        <v>9</v>
      </c>
    </row>
    <row r="645" spans="1:17" ht="15.95" customHeight="1" x14ac:dyDescent="0.2">
      <c r="A645" s="47">
        <f t="shared" si="55"/>
        <v>1</v>
      </c>
      <c r="B645" s="51" t="s">
        <v>130</v>
      </c>
      <c r="C645" s="96">
        <f t="shared" si="56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7"/>
        <v>0</v>
      </c>
      <c r="Q645" s="137" t="s">
        <v>9</v>
      </c>
    </row>
    <row r="646" spans="1:17" ht="15.95" customHeight="1" x14ac:dyDescent="0.2">
      <c r="A646" s="47">
        <f t="shared" si="55"/>
        <v>1</v>
      </c>
      <c r="B646" s="51" t="s">
        <v>132</v>
      </c>
      <c r="C646" s="96">
        <f t="shared" si="56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7"/>
        <v>0</v>
      </c>
      <c r="Q646" s="137" t="s">
        <v>9</v>
      </c>
    </row>
    <row r="647" spans="1:17" ht="15.95" customHeight="1" x14ac:dyDescent="0.2">
      <c r="A647" s="47">
        <f t="shared" si="55"/>
        <v>1</v>
      </c>
      <c r="B647" s="51" t="s">
        <v>131</v>
      </c>
      <c r="C647" s="96">
        <f t="shared" si="56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7"/>
        <v>0</v>
      </c>
      <c r="Q647" s="137" t="s">
        <v>9</v>
      </c>
    </row>
    <row r="648" spans="1:17" x14ac:dyDescent="0.2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.25" x14ac:dyDescent="0.3">
      <c r="A669" s="167" t="s">
        <v>42</v>
      </c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</row>
    <row r="670" spans="1:15" ht="12.75" customHeight="1" x14ac:dyDescent="0.2">
      <c r="A670" s="168" t="s">
        <v>56</v>
      </c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</row>
    <row r="671" spans="1:15" ht="12.75" customHeight="1" x14ac:dyDescent="0.2">
      <c r="A671" s="169" t="s">
        <v>144</v>
      </c>
      <c r="B671" s="170"/>
      <c r="C671" s="170"/>
      <c r="D671" s="170"/>
      <c r="E671" s="170"/>
      <c r="F671" s="170"/>
      <c r="G671" s="170"/>
      <c r="H671" s="170"/>
      <c r="I671" s="170"/>
      <c r="J671" s="170"/>
      <c r="K671" s="170"/>
      <c r="L671" s="170"/>
      <c r="M671" s="170"/>
      <c r="N671" s="170"/>
      <c r="O671" s="170"/>
    </row>
    <row r="672" spans="1:15" ht="12.75" customHeight="1" x14ac:dyDescent="0.2">
      <c r="A672" s="168" t="s">
        <v>91</v>
      </c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</row>
    <row r="673" spans="1:17" x14ac:dyDescent="0.2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2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2">
      <c r="A675" s="47"/>
      <c r="B675" s="66" t="s">
        <v>21</v>
      </c>
      <c r="C675" s="76">
        <f t="shared" ref="C675:N675" si="58">SUM(C676:C708)</f>
        <v>0</v>
      </c>
      <c r="D675" s="98">
        <f t="shared" si="58"/>
        <v>0</v>
      </c>
      <c r="E675" s="98">
        <f t="shared" si="58"/>
        <v>0</v>
      </c>
      <c r="F675" s="98">
        <f t="shared" si="58"/>
        <v>0</v>
      </c>
      <c r="G675" s="98">
        <f t="shared" si="58"/>
        <v>0</v>
      </c>
      <c r="H675" s="98">
        <f t="shared" si="58"/>
        <v>0</v>
      </c>
      <c r="I675" s="98">
        <f t="shared" si="58"/>
        <v>0</v>
      </c>
      <c r="J675" s="98">
        <f t="shared" si="58"/>
        <v>0</v>
      </c>
      <c r="K675" s="98">
        <f t="shared" si="58"/>
        <v>0</v>
      </c>
      <c r="L675" s="98">
        <f t="shared" si="58"/>
        <v>0</v>
      </c>
      <c r="M675" s="98">
        <f t="shared" si="58"/>
        <v>0</v>
      </c>
      <c r="N675" s="98">
        <f t="shared" si="58"/>
        <v>0</v>
      </c>
      <c r="O675" s="112">
        <f>SUM(O676:O708,0)</f>
        <v>0</v>
      </c>
      <c r="Q675" s="137" t="s">
        <v>10</v>
      </c>
    </row>
    <row r="676" spans="1:17" ht="15.95" customHeight="1" x14ac:dyDescent="0.2">
      <c r="A676" s="47">
        <f t="shared" ref="A676:A708" si="59">RANK(C676,$C$676:$C$708,0)</f>
        <v>1</v>
      </c>
      <c r="B676" s="87" t="s">
        <v>84</v>
      </c>
      <c r="C676" s="76">
        <f t="shared" ref="C676" si="60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61">IFERROR(C676/$C$675*100,0)</f>
        <v>0</v>
      </c>
      <c r="Q676" s="137" t="s">
        <v>10</v>
      </c>
    </row>
    <row r="677" spans="1:17" ht="15.95" customHeight="1" x14ac:dyDescent="0.2">
      <c r="A677" s="47">
        <f t="shared" si="59"/>
        <v>1</v>
      </c>
      <c r="B677" s="51" t="s">
        <v>92</v>
      </c>
      <c r="C677" s="76">
        <f t="shared" ref="C677:C708" si="62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61"/>
        <v>0</v>
      </c>
      <c r="Q677" s="137" t="s">
        <v>10</v>
      </c>
    </row>
    <row r="678" spans="1:17" ht="15.95" customHeight="1" x14ac:dyDescent="0.2">
      <c r="A678" s="47">
        <f t="shared" si="59"/>
        <v>1</v>
      </c>
      <c r="B678" s="51" t="s">
        <v>93</v>
      </c>
      <c r="C678" s="76">
        <f t="shared" si="62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61"/>
        <v>0</v>
      </c>
      <c r="Q678" s="137" t="s">
        <v>10</v>
      </c>
    </row>
    <row r="679" spans="1:17" ht="15.95" customHeight="1" x14ac:dyDescent="0.2">
      <c r="A679" s="47">
        <f t="shared" si="59"/>
        <v>1</v>
      </c>
      <c r="B679" s="51" t="s">
        <v>111</v>
      </c>
      <c r="C679" s="76">
        <f t="shared" si="62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61"/>
        <v>0</v>
      </c>
      <c r="Q679" s="137" t="s">
        <v>10</v>
      </c>
    </row>
    <row r="680" spans="1:17" ht="15.95" customHeight="1" x14ac:dyDescent="0.2">
      <c r="A680" s="47">
        <f t="shared" si="59"/>
        <v>1</v>
      </c>
      <c r="B680" s="51" t="s">
        <v>112</v>
      </c>
      <c r="C680" s="76">
        <f t="shared" si="62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61"/>
        <v>0</v>
      </c>
      <c r="Q680" s="137" t="s">
        <v>10</v>
      </c>
    </row>
    <row r="681" spans="1:17" ht="15.95" customHeight="1" x14ac:dyDescent="0.2">
      <c r="A681" s="47">
        <f t="shared" si="59"/>
        <v>1</v>
      </c>
      <c r="B681" s="51" t="s">
        <v>113</v>
      </c>
      <c r="C681" s="76">
        <f t="shared" si="62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61"/>
        <v>0</v>
      </c>
      <c r="Q681" s="137" t="s">
        <v>10</v>
      </c>
    </row>
    <row r="682" spans="1:17" ht="15.95" customHeight="1" x14ac:dyDescent="0.2">
      <c r="A682" s="47">
        <f t="shared" si="59"/>
        <v>1</v>
      </c>
      <c r="B682" s="51" t="s">
        <v>114</v>
      </c>
      <c r="C682" s="76">
        <f t="shared" si="62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1"/>
        <v>0</v>
      </c>
      <c r="Q682" s="137" t="s">
        <v>10</v>
      </c>
    </row>
    <row r="683" spans="1:17" ht="15.95" customHeight="1" x14ac:dyDescent="0.2">
      <c r="A683" s="47">
        <f t="shared" si="59"/>
        <v>1</v>
      </c>
      <c r="B683" s="51" t="s">
        <v>77</v>
      </c>
      <c r="C683" s="76">
        <f t="shared" si="62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61"/>
        <v>0</v>
      </c>
      <c r="Q683" s="137" t="s">
        <v>10</v>
      </c>
    </row>
    <row r="684" spans="1:17" ht="15.95" customHeight="1" x14ac:dyDescent="0.2">
      <c r="A684" s="47">
        <f t="shared" si="59"/>
        <v>1</v>
      </c>
      <c r="B684" s="51" t="s">
        <v>85</v>
      </c>
      <c r="C684" s="76">
        <f t="shared" si="62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61"/>
        <v>0</v>
      </c>
      <c r="Q684" s="137" t="s">
        <v>10</v>
      </c>
    </row>
    <row r="685" spans="1:17" ht="15.95" customHeight="1" x14ac:dyDescent="0.2">
      <c r="A685" s="47">
        <f t="shared" si="59"/>
        <v>1</v>
      </c>
      <c r="B685" s="51" t="s">
        <v>94</v>
      </c>
      <c r="C685" s="76">
        <f t="shared" si="62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61"/>
        <v>0</v>
      </c>
      <c r="Q685" s="137" t="s">
        <v>10</v>
      </c>
    </row>
    <row r="686" spans="1:17" ht="15.95" customHeight="1" x14ac:dyDescent="0.2">
      <c r="A686" s="47">
        <f t="shared" si="59"/>
        <v>1</v>
      </c>
      <c r="B686" s="51" t="s">
        <v>115</v>
      </c>
      <c r="C686" s="76">
        <f t="shared" si="62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61"/>
        <v>0</v>
      </c>
      <c r="Q686" s="137" t="s">
        <v>10</v>
      </c>
    </row>
    <row r="687" spans="1:17" ht="15.95" customHeight="1" x14ac:dyDescent="0.2">
      <c r="A687" s="47">
        <f t="shared" si="59"/>
        <v>1</v>
      </c>
      <c r="B687" s="51" t="s">
        <v>116</v>
      </c>
      <c r="C687" s="76">
        <f t="shared" si="62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61"/>
        <v>0</v>
      </c>
      <c r="Q687" s="137" t="s">
        <v>10</v>
      </c>
    </row>
    <row r="688" spans="1:17" ht="15.95" customHeight="1" x14ac:dyDescent="0.2">
      <c r="A688" s="47">
        <f t="shared" si="59"/>
        <v>1</v>
      </c>
      <c r="B688" s="51" t="s">
        <v>117</v>
      </c>
      <c r="C688" s="76">
        <f t="shared" si="62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61"/>
        <v>0</v>
      </c>
      <c r="Q688" s="137" t="s">
        <v>10</v>
      </c>
    </row>
    <row r="689" spans="1:17" ht="15.95" customHeight="1" x14ac:dyDescent="0.2">
      <c r="A689" s="47">
        <f t="shared" si="59"/>
        <v>1</v>
      </c>
      <c r="B689" s="51" t="s">
        <v>119</v>
      </c>
      <c r="C689" s="76">
        <f t="shared" si="62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61"/>
        <v>0</v>
      </c>
      <c r="Q689" s="137" t="s">
        <v>10</v>
      </c>
    </row>
    <row r="690" spans="1:17" ht="15.95" customHeight="1" x14ac:dyDescent="0.2">
      <c r="A690" s="47">
        <f t="shared" si="59"/>
        <v>1</v>
      </c>
      <c r="B690" s="50" t="s">
        <v>124</v>
      </c>
      <c r="C690" s="76">
        <f t="shared" si="62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1"/>
        <v>0</v>
      </c>
      <c r="Q690" s="137" t="s">
        <v>10</v>
      </c>
    </row>
    <row r="691" spans="1:17" ht="15.95" customHeight="1" x14ac:dyDescent="0.2">
      <c r="A691" s="47">
        <f t="shared" si="59"/>
        <v>1</v>
      </c>
      <c r="B691" s="50" t="s">
        <v>120</v>
      </c>
      <c r="C691" s="76">
        <f t="shared" si="62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61"/>
        <v>0</v>
      </c>
      <c r="Q691" s="137" t="s">
        <v>10</v>
      </c>
    </row>
    <row r="692" spans="1:17" ht="15.95" customHeight="1" x14ac:dyDescent="0.2">
      <c r="A692" s="47">
        <f t="shared" si="59"/>
        <v>1</v>
      </c>
      <c r="B692" s="51" t="s">
        <v>121</v>
      </c>
      <c r="C692" s="76">
        <f t="shared" si="62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61"/>
        <v>0</v>
      </c>
      <c r="Q692" s="137" t="s">
        <v>10</v>
      </c>
    </row>
    <row r="693" spans="1:17" ht="15.95" customHeight="1" x14ac:dyDescent="0.2">
      <c r="A693" s="47">
        <f t="shared" si="59"/>
        <v>1</v>
      </c>
      <c r="B693" s="51" t="s">
        <v>80</v>
      </c>
      <c r="C693" s="76">
        <f t="shared" si="62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61"/>
        <v>0</v>
      </c>
      <c r="Q693" s="137" t="s">
        <v>10</v>
      </c>
    </row>
    <row r="694" spans="1:17" ht="15.95" customHeight="1" x14ac:dyDescent="0.2">
      <c r="A694" s="47">
        <f t="shared" si="59"/>
        <v>1</v>
      </c>
      <c r="B694" s="51" t="s">
        <v>87</v>
      </c>
      <c r="C694" s="76">
        <f t="shared" si="62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1"/>
        <v>0</v>
      </c>
      <c r="Q694" s="137" t="s">
        <v>10</v>
      </c>
    </row>
    <row r="695" spans="1:17" ht="15.95" customHeight="1" x14ac:dyDescent="0.2">
      <c r="A695" s="47">
        <f t="shared" si="59"/>
        <v>1</v>
      </c>
      <c r="B695" s="51" t="s">
        <v>122</v>
      </c>
      <c r="C695" s="76">
        <f t="shared" si="62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61"/>
        <v>0</v>
      </c>
      <c r="Q695" s="137" t="s">
        <v>10</v>
      </c>
    </row>
    <row r="696" spans="1:17" ht="15.95" customHeight="1" x14ac:dyDescent="0.2">
      <c r="A696" s="47">
        <f t="shared" si="59"/>
        <v>1</v>
      </c>
      <c r="B696" s="51" t="s">
        <v>78</v>
      </c>
      <c r="C696" s="76">
        <f t="shared" si="62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61"/>
        <v>0</v>
      </c>
      <c r="Q696" s="137" t="s">
        <v>10</v>
      </c>
    </row>
    <row r="697" spans="1:17" ht="15.95" customHeight="1" x14ac:dyDescent="0.2">
      <c r="A697" s="47">
        <f t="shared" si="59"/>
        <v>1</v>
      </c>
      <c r="B697" s="51" t="s">
        <v>125</v>
      </c>
      <c r="C697" s="76">
        <f t="shared" si="62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61"/>
        <v>0</v>
      </c>
      <c r="Q697" s="137" t="s">
        <v>10</v>
      </c>
    </row>
    <row r="698" spans="1:17" ht="15.95" customHeight="1" x14ac:dyDescent="0.2">
      <c r="A698" s="47">
        <f t="shared" si="59"/>
        <v>1</v>
      </c>
      <c r="B698" s="51" t="s">
        <v>123</v>
      </c>
      <c r="C698" s="76">
        <f t="shared" si="62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1"/>
        <v>0</v>
      </c>
      <c r="Q698" s="137" t="s">
        <v>10</v>
      </c>
    </row>
    <row r="699" spans="1:17" ht="15.95" customHeight="1" x14ac:dyDescent="0.2">
      <c r="A699" s="47">
        <f t="shared" si="59"/>
        <v>1</v>
      </c>
      <c r="B699" s="51" t="s">
        <v>126</v>
      </c>
      <c r="C699" s="76">
        <f t="shared" si="62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61"/>
        <v>0</v>
      </c>
      <c r="Q699" s="137" t="s">
        <v>10</v>
      </c>
    </row>
    <row r="700" spans="1:17" ht="15.95" customHeight="1" x14ac:dyDescent="0.2">
      <c r="A700" s="47">
        <f t="shared" si="59"/>
        <v>1</v>
      </c>
      <c r="B700" s="51" t="s">
        <v>127</v>
      </c>
      <c r="C700" s="76">
        <f t="shared" si="62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61"/>
        <v>0</v>
      </c>
      <c r="Q700" s="137" t="s">
        <v>10</v>
      </c>
    </row>
    <row r="701" spans="1:17" ht="15.95" customHeight="1" x14ac:dyDescent="0.2">
      <c r="A701" s="47">
        <f t="shared" si="59"/>
        <v>1</v>
      </c>
      <c r="B701" s="51" t="s">
        <v>118</v>
      </c>
      <c r="C701" s="76">
        <f t="shared" si="62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61"/>
        <v>0</v>
      </c>
      <c r="Q701" s="137" t="s">
        <v>10</v>
      </c>
    </row>
    <row r="702" spans="1:17" ht="15.95" customHeight="1" x14ac:dyDescent="0.2">
      <c r="A702" s="47">
        <f t="shared" si="59"/>
        <v>1</v>
      </c>
      <c r="B702" s="51" t="s">
        <v>128</v>
      </c>
      <c r="C702" s="76">
        <f t="shared" si="62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61"/>
        <v>0</v>
      </c>
      <c r="Q702" s="137" t="s">
        <v>10</v>
      </c>
    </row>
    <row r="703" spans="1:17" ht="15.95" customHeight="1" x14ac:dyDescent="0.2">
      <c r="A703" s="47">
        <f t="shared" si="59"/>
        <v>1</v>
      </c>
      <c r="B703" s="51" t="s">
        <v>79</v>
      </c>
      <c r="C703" s="76">
        <f t="shared" si="62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1"/>
        <v>0</v>
      </c>
      <c r="Q703" s="137" t="s">
        <v>10</v>
      </c>
    </row>
    <row r="704" spans="1:17" ht="15.95" customHeight="1" x14ac:dyDescent="0.2">
      <c r="A704" s="47">
        <f t="shared" si="59"/>
        <v>1</v>
      </c>
      <c r="B704" s="51" t="s">
        <v>110</v>
      </c>
      <c r="C704" s="76">
        <f t="shared" si="62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61"/>
        <v>0</v>
      </c>
      <c r="Q704" s="137" t="s">
        <v>10</v>
      </c>
    </row>
    <row r="705" spans="1:17" ht="15.95" customHeight="1" x14ac:dyDescent="0.2">
      <c r="A705" s="47">
        <f t="shared" si="59"/>
        <v>1</v>
      </c>
      <c r="B705" s="51" t="s">
        <v>129</v>
      </c>
      <c r="C705" s="76">
        <f t="shared" si="62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61"/>
        <v>0</v>
      </c>
      <c r="Q705" s="137" t="s">
        <v>10</v>
      </c>
    </row>
    <row r="706" spans="1:17" ht="15.95" customHeight="1" x14ac:dyDescent="0.2">
      <c r="A706" s="47">
        <f t="shared" si="59"/>
        <v>1</v>
      </c>
      <c r="B706" s="51" t="s">
        <v>130</v>
      </c>
      <c r="C706" s="76">
        <f t="shared" si="62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61"/>
        <v>0</v>
      </c>
      <c r="Q706" s="137" t="s">
        <v>10</v>
      </c>
    </row>
    <row r="707" spans="1:17" ht="15.95" customHeight="1" x14ac:dyDescent="0.2">
      <c r="A707" s="47">
        <f t="shared" si="59"/>
        <v>1</v>
      </c>
      <c r="B707" s="51" t="s">
        <v>131</v>
      </c>
      <c r="C707" s="76">
        <f t="shared" si="62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61"/>
        <v>0</v>
      </c>
      <c r="Q707" s="137" t="s">
        <v>10</v>
      </c>
    </row>
    <row r="708" spans="1:17" ht="15.95" customHeight="1" x14ac:dyDescent="0.2">
      <c r="A708" s="47">
        <f t="shared" si="59"/>
        <v>1</v>
      </c>
      <c r="B708" s="51" t="s">
        <v>132</v>
      </c>
      <c r="C708" s="76">
        <f t="shared" si="62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61"/>
        <v>0</v>
      </c>
      <c r="Q708" s="137" t="s">
        <v>10</v>
      </c>
    </row>
    <row r="709" spans="1:17" x14ac:dyDescent="0.2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2">
      <c r="B711" s="12"/>
    </row>
    <row r="712" spans="1:17" x14ac:dyDescent="0.2">
      <c r="B712" s="12"/>
    </row>
    <row r="729" spans="1:17" ht="20.25" x14ac:dyDescent="0.3">
      <c r="A729" s="167" t="s">
        <v>42</v>
      </c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</row>
    <row r="730" spans="1:17" ht="12.75" customHeight="1" x14ac:dyDescent="0.2">
      <c r="A730" s="168" t="s">
        <v>56</v>
      </c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</row>
    <row r="731" spans="1:17" ht="12.75" customHeight="1" x14ac:dyDescent="0.2">
      <c r="A731" s="169" t="s">
        <v>145</v>
      </c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</row>
    <row r="732" spans="1:17" ht="12.75" customHeight="1" x14ac:dyDescent="0.2">
      <c r="A732" s="168" t="s">
        <v>91</v>
      </c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</row>
    <row r="733" spans="1:17" x14ac:dyDescent="0.2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2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2">
      <c r="A735" s="139">
        <v>0</v>
      </c>
      <c r="B735" s="66" t="s">
        <v>21</v>
      </c>
      <c r="C735" s="76">
        <f t="shared" ref="C735:N735" si="63">SUM(C736:C768)</f>
        <v>0</v>
      </c>
      <c r="D735" s="76">
        <f t="shared" si="63"/>
        <v>0</v>
      </c>
      <c r="E735" s="76">
        <f t="shared" si="63"/>
        <v>0</v>
      </c>
      <c r="F735" s="76">
        <f t="shared" si="63"/>
        <v>0</v>
      </c>
      <c r="G735" s="76">
        <f t="shared" si="63"/>
        <v>0</v>
      </c>
      <c r="H735" s="76">
        <f t="shared" si="63"/>
        <v>0</v>
      </c>
      <c r="I735" s="76">
        <f t="shared" si="63"/>
        <v>0</v>
      </c>
      <c r="J735" s="76">
        <f t="shared" si="63"/>
        <v>0</v>
      </c>
      <c r="K735" s="76">
        <f t="shared" si="63"/>
        <v>0</v>
      </c>
      <c r="L735" s="76">
        <f t="shared" si="63"/>
        <v>0</v>
      </c>
      <c r="M735" s="76">
        <f t="shared" si="63"/>
        <v>0</v>
      </c>
      <c r="N735" s="76">
        <f t="shared" si="63"/>
        <v>0</v>
      </c>
      <c r="O735" s="60">
        <f>SUM(O736:O768,0)</f>
        <v>0</v>
      </c>
      <c r="Q735" s="137" t="s">
        <v>11</v>
      </c>
    </row>
    <row r="736" spans="1:17" ht="15.95" customHeight="1" x14ac:dyDescent="0.2">
      <c r="A736" s="47">
        <f t="shared" ref="A736:A768" si="64">RANK(C736,$C$736:$C$768,0)</f>
        <v>1</v>
      </c>
      <c r="B736" s="87" t="s">
        <v>84</v>
      </c>
      <c r="C736" s="76">
        <f t="shared" ref="C736:C768" si="65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6">IFERROR(C736/$C$735*100,0)</f>
        <v>0</v>
      </c>
      <c r="Q736" s="137" t="s">
        <v>11</v>
      </c>
    </row>
    <row r="737" spans="1:17" ht="15.95" customHeight="1" x14ac:dyDescent="0.2">
      <c r="A737" s="47">
        <f t="shared" si="64"/>
        <v>1</v>
      </c>
      <c r="B737" s="51" t="s">
        <v>93</v>
      </c>
      <c r="C737" s="76">
        <f t="shared" si="65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6"/>
        <v>0</v>
      </c>
      <c r="Q737" s="137" t="s">
        <v>11</v>
      </c>
    </row>
    <row r="738" spans="1:17" ht="15.95" customHeight="1" x14ac:dyDescent="0.2">
      <c r="A738" s="47">
        <f t="shared" si="64"/>
        <v>1</v>
      </c>
      <c r="B738" s="51" t="s">
        <v>92</v>
      </c>
      <c r="C738" s="76">
        <f t="shared" si="65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6"/>
        <v>0</v>
      </c>
      <c r="Q738" s="137" t="s">
        <v>11</v>
      </c>
    </row>
    <row r="739" spans="1:17" ht="15.95" customHeight="1" x14ac:dyDescent="0.2">
      <c r="A739" s="47">
        <f t="shared" si="64"/>
        <v>1</v>
      </c>
      <c r="B739" s="51" t="s">
        <v>111</v>
      </c>
      <c r="C739" s="76">
        <f t="shared" si="65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6"/>
        <v>0</v>
      </c>
      <c r="Q739" s="137" t="s">
        <v>11</v>
      </c>
    </row>
    <row r="740" spans="1:17" ht="15.95" customHeight="1" x14ac:dyDescent="0.2">
      <c r="A740" s="47">
        <f t="shared" si="64"/>
        <v>1</v>
      </c>
      <c r="B740" s="51" t="s">
        <v>112</v>
      </c>
      <c r="C740" s="76">
        <f t="shared" si="65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6"/>
        <v>0</v>
      </c>
      <c r="Q740" s="137" t="s">
        <v>11</v>
      </c>
    </row>
    <row r="741" spans="1:17" ht="15.95" customHeight="1" x14ac:dyDescent="0.2">
      <c r="A741" s="47">
        <f t="shared" si="64"/>
        <v>1</v>
      </c>
      <c r="B741" s="51" t="s">
        <v>113</v>
      </c>
      <c r="C741" s="76">
        <f t="shared" si="65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6"/>
        <v>0</v>
      </c>
      <c r="Q741" s="137" t="s">
        <v>11</v>
      </c>
    </row>
    <row r="742" spans="1:17" ht="15.95" customHeight="1" x14ac:dyDescent="0.2">
      <c r="A742" s="47">
        <f t="shared" si="64"/>
        <v>1</v>
      </c>
      <c r="B742" s="51" t="s">
        <v>114</v>
      </c>
      <c r="C742" s="76">
        <f t="shared" si="65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6"/>
        <v>0</v>
      </c>
      <c r="Q742" s="137" t="s">
        <v>11</v>
      </c>
    </row>
    <row r="743" spans="1:17" ht="15.95" customHeight="1" x14ac:dyDescent="0.2">
      <c r="A743" s="47">
        <f t="shared" si="64"/>
        <v>1</v>
      </c>
      <c r="B743" s="51" t="s">
        <v>77</v>
      </c>
      <c r="C743" s="76">
        <f t="shared" si="65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6"/>
        <v>0</v>
      </c>
      <c r="Q743" s="137" t="s">
        <v>11</v>
      </c>
    </row>
    <row r="744" spans="1:17" ht="15.95" customHeight="1" x14ac:dyDescent="0.2">
      <c r="A744" s="47">
        <f t="shared" si="64"/>
        <v>1</v>
      </c>
      <c r="B744" s="51" t="s">
        <v>94</v>
      </c>
      <c r="C744" s="76">
        <f t="shared" si="65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6"/>
        <v>0</v>
      </c>
      <c r="Q744" s="137" t="s">
        <v>11</v>
      </c>
    </row>
    <row r="745" spans="1:17" ht="15.95" customHeight="1" x14ac:dyDescent="0.2">
      <c r="A745" s="47">
        <f t="shared" si="64"/>
        <v>1</v>
      </c>
      <c r="B745" s="51" t="s">
        <v>115</v>
      </c>
      <c r="C745" s="76">
        <f t="shared" si="65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6"/>
        <v>0</v>
      </c>
      <c r="Q745" s="137" t="s">
        <v>11</v>
      </c>
    </row>
    <row r="746" spans="1:17" ht="15.95" customHeight="1" x14ac:dyDescent="0.2">
      <c r="A746" s="47">
        <f t="shared" si="64"/>
        <v>1</v>
      </c>
      <c r="B746" s="51" t="s">
        <v>85</v>
      </c>
      <c r="C746" s="76">
        <f t="shared" si="65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6"/>
        <v>0</v>
      </c>
      <c r="Q746" s="137" t="s">
        <v>11</v>
      </c>
    </row>
    <row r="747" spans="1:17" ht="15.95" customHeight="1" x14ac:dyDescent="0.2">
      <c r="A747" s="47">
        <f t="shared" si="64"/>
        <v>1</v>
      </c>
      <c r="B747" s="51" t="s">
        <v>116</v>
      </c>
      <c r="C747" s="76">
        <f t="shared" si="65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6"/>
        <v>0</v>
      </c>
      <c r="Q747" s="137" t="s">
        <v>11</v>
      </c>
    </row>
    <row r="748" spans="1:17" ht="15.95" customHeight="1" x14ac:dyDescent="0.2">
      <c r="A748" s="47">
        <f t="shared" si="64"/>
        <v>1</v>
      </c>
      <c r="B748" s="51" t="s">
        <v>117</v>
      </c>
      <c r="C748" s="76">
        <f t="shared" si="65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6"/>
        <v>0</v>
      </c>
      <c r="Q748" s="137" t="s">
        <v>11</v>
      </c>
    </row>
    <row r="749" spans="1:17" ht="15.95" customHeight="1" x14ac:dyDescent="0.2">
      <c r="A749" s="47">
        <f t="shared" si="64"/>
        <v>1</v>
      </c>
      <c r="B749" s="51" t="s">
        <v>78</v>
      </c>
      <c r="C749" s="76">
        <f t="shared" si="65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6"/>
        <v>0</v>
      </c>
      <c r="Q749" s="137" t="s">
        <v>11</v>
      </c>
    </row>
    <row r="750" spans="1:17" ht="15.95" customHeight="1" x14ac:dyDescent="0.2">
      <c r="A750" s="47">
        <f t="shared" si="64"/>
        <v>1</v>
      </c>
      <c r="B750" s="51" t="s">
        <v>121</v>
      </c>
      <c r="C750" s="76">
        <f t="shared" si="65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6"/>
        <v>0</v>
      </c>
      <c r="Q750" s="137" t="s">
        <v>11</v>
      </c>
    </row>
    <row r="751" spans="1:17" ht="15.95" customHeight="1" x14ac:dyDescent="0.2">
      <c r="A751" s="47">
        <f t="shared" si="64"/>
        <v>1</v>
      </c>
      <c r="B751" s="51" t="s">
        <v>118</v>
      </c>
      <c r="C751" s="76">
        <f t="shared" si="65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6"/>
        <v>0</v>
      </c>
      <c r="Q751" s="137" t="s">
        <v>11</v>
      </c>
    </row>
    <row r="752" spans="1:17" ht="15.95" customHeight="1" x14ac:dyDescent="0.2">
      <c r="A752" s="47">
        <f t="shared" si="64"/>
        <v>1</v>
      </c>
      <c r="B752" s="50" t="s">
        <v>120</v>
      </c>
      <c r="C752" s="76">
        <f t="shared" si="65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6"/>
        <v>0</v>
      </c>
      <c r="Q752" s="137" t="s">
        <v>11</v>
      </c>
    </row>
    <row r="753" spans="1:17" ht="15.95" customHeight="1" x14ac:dyDescent="0.2">
      <c r="A753" s="47">
        <f t="shared" si="64"/>
        <v>1</v>
      </c>
      <c r="B753" s="51" t="s">
        <v>119</v>
      </c>
      <c r="C753" s="76">
        <f t="shared" si="65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6"/>
        <v>0</v>
      </c>
      <c r="Q753" s="137" t="s">
        <v>11</v>
      </c>
    </row>
    <row r="754" spans="1:17" ht="15.95" customHeight="1" x14ac:dyDescent="0.2">
      <c r="A754" s="47">
        <f t="shared" si="64"/>
        <v>1</v>
      </c>
      <c r="B754" s="51" t="s">
        <v>80</v>
      </c>
      <c r="C754" s="76">
        <f t="shared" si="65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6"/>
        <v>0</v>
      </c>
      <c r="Q754" s="137" t="s">
        <v>11</v>
      </c>
    </row>
    <row r="755" spans="1:17" ht="15.95" customHeight="1" x14ac:dyDescent="0.2">
      <c r="A755" s="47">
        <f t="shared" si="64"/>
        <v>1</v>
      </c>
      <c r="B755" s="51" t="s">
        <v>87</v>
      </c>
      <c r="C755" s="76">
        <f t="shared" si="65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6"/>
        <v>0</v>
      </c>
      <c r="Q755" s="137" t="s">
        <v>11</v>
      </c>
    </row>
    <row r="756" spans="1:17" ht="15.95" customHeight="1" x14ac:dyDescent="0.2">
      <c r="A756" s="47">
        <f t="shared" si="64"/>
        <v>1</v>
      </c>
      <c r="B756" s="50" t="s">
        <v>124</v>
      </c>
      <c r="C756" s="76">
        <f t="shared" si="65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6"/>
        <v>0</v>
      </c>
      <c r="Q756" s="137" t="s">
        <v>11</v>
      </c>
    </row>
    <row r="757" spans="1:17" ht="15.95" customHeight="1" x14ac:dyDescent="0.2">
      <c r="A757" s="47">
        <f t="shared" si="64"/>
        <v>1</v>
      </c>
      <c r="B757" s="51" t="s">
        <v>123</v>
      </c>
      <c r="C757" s="76">
        <f t="shared" si="65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6"/>
        <v>0</v>
      </c>
      <c r="Q757" s="137" t="s">
        <v>11</v>
      </c>
    </row>
    <row r="758" spans="1:17" ht="15.95" customHeight="1" x14ac:dyDescent="0.2">
      <c r="A758" s="47">
        <f t="shared" si="64"/>
        <v>1</v>
      </c>
      <c r="B758" s="51" t="s">
        <v>122</v>
      </c>
      <c r="C758" s="76">
        <f t="shared" si="65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6"/>
        <v>0</v>
      </c>
      <c r="Q758" s="137" t="s">
        <v>11</v>
      </c>
    </row>
    <row r="759" spans="1:17" ht="15.95" customHeight="1" x14ac:dyDescent="0.2">
      <c r="A759" s="47">
        <f t="shared" si="64"/>
        <v>1</v>
      </c>
      <c r="B759" s="51" t="s">
        <v>125</v>
      </c>
      <c r="C759" s="76">
        <f t="shared" si="65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6"/>
        <v>0</v>
      </c>
      <c r="Q759" s="137" t="s">
        <v>11</v>
      </c>
    </row>
    <row r="760" spans="1:17" ht="15.95" customHeight="1" x14ac:dyDescent="0.2">
      <c r="A760" s="47">
        <f t="shared" si="64"/>
        <v>1</v>
      </c>
      <c r="B760" s="51" t="s">
        <v>127</v>
      </c>
      <c r="C760" s="76">
        <f t="shared" si="65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6"/>
        <v>0</v>
      </c>
      <c r="Q760" s="137" t="s">
        <v>11</v>
      </c>
    </row>
    <row r="761" spans="1:17" ht="15.95" customHeight="1" x14ac:dyDescent="0.2">
      <c r="A761" s="47">
        <f t="shared" si="64"/>
        <v>1</v>
      </c>
      <c r="B761" s="51" t="s">
        <v>126</v>
      </c>
      <c r="C761" s="76">
        <f t="shared" si="65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6"/>
        <v>0</v>
      </c>
      <c r="Q761" s="137" t="s">
        <v>11</v>
      </c>
    </row>
    <row r="762" spans="1:17" ht="15.95" customHeight="1" x14ac:dyDescent="0.2">
      <c r="A762" s="47">
        <f t="shared" si="64"/>
        <v>1</v>
      </c>
      <c r="B762" s="51" t="s">
        <v>110</v>
      </c>
      <c r="C762" s="76">
        <f t="shared" si="65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6"/>
        <v>0</v>
      </c>
      <c r="Q762" s="137" t="s">
        <v>11</v>
      </c>
    </row>
    <row r="763" spans="1:17" ht="15.95" customHeight="1" x14ac:dyDescent="0.2">
      <c r="A763" s="47">
        <f t="shared" si="64"/>
        <v>1</v>
      </c>
      <c r="B763" s="51" t="s">
        <v>128</v>
      </c>
      <c r="C763" s="76">
        <f t="shared" si="65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6"/>
        <v>0</v>
      </c>
      <c r="Q763" s="137" t="s">
        <v>11</v>
      </c>
    </row>
    <row r="764" spans="1:17" ht="15.95" customHeight="1" x14ac:dyDescent="0.2">
      <c r="A764" s="47">
        <f t="shared" si="64"/>
        <v>1</v>
      </c>
      <c r="B764" s="51" t="s">
        <v>79</v>
      </c>
      <c r="C764" s="76">
        <f t="shared" si="65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6"/>
        <v>0</v>
      </c>
      <c r="Q764" s="137" t="s">
        <v>11</v>
      </c>
    </row>
    <row r="765" spans="1:17" ht="15.95" customHeight="1" x14ac:dyDescent="0.2">
      <c r="A765" s="47">
        <f t="shared" si="64"/>
        <v>1</v>
      </c>
      <c r="B765" s="51" t="s">
        <v>129</v>
      </c>
      <c r="C765" s="76">
        <f t="shared" si="65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6"/>
        <v>0</v>
      </c>
      <c r="Q765" s="137" t="s">
        <v>11</v>
      </c>
    </row>
    <row r="766" spans="1:17" ht="15.95" customHeight="1" x14ac:dyDescent="0.2">
      <c r="A766" s="47">
        <f t="shared" si="64"/>
        <v>1</v>
      </c>
      <c r="B766" s="51" t="s">
        <v>131</v>
      </c>
      <c r="C766" s="76">
        <f t="shared" si="65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6"/>
        <v>0</v>
      </c>
      <c r="Q766" s="137" t="s">
        <v>11</v>
      </c>
    </row>
    <row r="767" spans="1:17" ht="15.95" customHeight="1" x14ac:dyDescent="0.2">
      <c r="A767" s="47">
        <f t="shared" si="64"/>
        <v>1</v>
      </c>
      <c r="B767" s="51" t="s">
        <v>130</v>
      </c>
      <c r="C767" s="76">
        <f t="shared" si="65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6"/>
        <v>0</v>
      </c>
      <c r="Q767" s="137" t="s">
        <v>11</v>
      </c>
    </row>
    <row r="768" spans="1:17" ht="15.95" customHeight="1" x14ac:dyDescent="0.2">
      <c r="A768" s="47">
        <f t="shared" si="64"/>
        <v>1</v>
      </c>
      <c r="B768" s="51" t="s">
        <v>132</v>
      </c>
      <c r="C768" s="76">
        <f t="shared" si="65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6"/>
        <v>0</v>
      </c>
      <c r="Q768" s="137" t="s">
        <v>11</v>
      </c>
    </row>
    <row r="769" spans="1:15" x14ac:dyDescent="0.2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G208" sqref="G208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67" t="s">
        <v>42</v>
      </c>
      <c r="B1" s="167"/>
      <c r="C1" s="167"/>
      <c r="D1" s="167"/>
      <c r="E1" s="167"/>
      <c r="F1" s="167"/>
      <c r="G1" s="167"/>
    </row>
    <row r="2" spans="1:9" x14ac:dyDescent="0.2">
      <c r="A2" s="168" t="s">
        <v>53</v>
      </c>
      <c r="B2" s="168"/>
      <c r="C2" s="168"/>
      <c r="D2" s="168"/>
      <c r="E2" s="168"/>
      <c r="F2" s="168"/>
      <c r="G2" s="168"/>
    </row>
    <row r="3" spans="1:9" x14ac:dyDescent="0.2">
      <c r="A3" s="168" t="str">
        <f>"Comparativo Enero"&amp;'P.N.C. x Comp. x Ramos'!A1&amp;",  2021 - 2022"</f>
        <v>Comparativo Enero ,  2021 - 2022</v>
      </c>
      <c r="B3" s="168"/>
      <c r="C3" s="168"/>
      <c r="D3" s="168"/>
      <c r="E3" s="168"/>
      <c r="F3" s="168"/>
      <c r="G3" s="168"/>
    </row>
    <row r="4" spans="1:9" x14ac:dyDescent="0.2">
      <c r="A4" s="168" t="s">
        <v>91</v>
      </c>
      <c r="B4" s="168"/>
      <c r="C4" s="168"/>
      <c r="D4" s="168"/>
      <c r="E4" s="168"/>
      <c r="F4" s="168"/>
      <c r="G4" s="16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71" t="s">
        <v>20</v>
      </c>
      <c r="B6" s="171">
        <v>2021</v>
      </c>
      <c r="C6" s="171">
        <v>2022</v>
      </c>
      <c r="D6" s="171" t="s">
        <v>29</v>
      </c>
      <c r="E6" s="171"/>
      <c r="F6" s="171" t="s">
        <v>61</v>
      </c>
      <c r="G6" s="171"/>
    </row>
    <row r="7" spans="1:9" ht="18.75" customHeight="1" x14ac:dyDescent="0.2">
      <c r="A7" s="171"/>
      <c r="B7" s="171"/>
      <c r="C7" s="171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2">
      <c r="A8" s="56" t="s">
        <v>12</v>
      </c>
      <c r="B8" s="99">
        <f>SUMIF($A$48:$A$487,$A8,$B$48:$B$487)</f>
        <v>23524479.580000002</v>
      </c>
      <c r="C8" s="99">
        <f>SUMIF($A$48:$A$487,$A8,$C$48:$C$487)</f>
        <v>22537593.890000001</v>
      </c>
      <c r="D8" s="99">
        <f>C8-B8</f>
        <v>-986885.69000000134</v>
      </c>
      <c r="E8" s="161">
        <f>(D8/B8*100)</f>
        <v>-4.195143559473383</v>
      </c>
      <c r="F8" s="162">
        <f>(B8/B21*100)</f>
        <v>0.42524697373063375</v>
      </c>
      <c r="G8" s="162">
        <f>(C8/C21*100)</f>
        <v>0.35239476843844064</v>
      </c>
      <c r="I8" s="18"/>
    </row>
    <row r="9" spans="1:9" ht="15.95" customHeight="1" x14ac:dyDescent="0.2">
      <c r="A9" s="56" t="s">
        <v>13</v>
      </c>
      <c r="B9" s="99">
        <f>SUMIF($A$48:$A$487,$A9,$B$48:$B$487)</f>
        <v>880684463.80999994</v>
      </c>
      <c r="C9" s="99">
        <f>SUMIF($A$48:$A$487,$A9,$C$48:$C$487)</f>
        <v>1073381321.1399999</v>
      </c>
      <c r="D9" s="99">
        <f>C9-B9</f>
        <v>192696857.32999992</v>
      </c>
      <c r="E9" s="161">
        <f t="shared" ref="E9:E15" si="0">(D9/B9*100)</f>
        <v>21.880351618371755</v>
      </c>
      <c r="F9" s="162">
        <f>(B9/B21*100)</f>
        <v>15.919944233970948</v>
      </c>
      <c r="G9" s="162">
        <f>(C9/C21*100)</f>
        <v>16.783245095081341</v>
      </c>
      <c r="I9" s="18"/>
    </row>
    <row r="10" spans="1:9" ht="15.95" customHeight="1" x14ac:dyDescent="0.2">
      <c r="A10" s="62" t="s">
        <v>30</v>
      </c>
      <c r="B10" s="63">
        <f>SUBTOTAL(109,B8:B9)</f>
        <v>904208943.38999999</v>
      </c>
      <c r="C10" s="63">
        <f>SUBTOTAL(109,C8:C9)</f>
        <v>1095918915.03</v>
      </c>
      <c r="D10" s="63">
        <f t="shared" ref="D10:D20" si="1">(C10-B10)</f>
        <v>191709971.63999999</v>
      </c>
      <c r="E10" s="163">
        <f t="shared" si="0"/>
        <v>21.201954818236338</v>
      </c>
      <c r="F10" s="164">
        <f>(F8+F9)</f>
        <v>16.345191207701582</v>
      </c>
      <c r="G10" s="164">
        <f>(G8+G9)</f>
        <v>17.135639863519781</v>
      </c>
      <c r="I10" s="18"/>
    </row>
    <row r="11" spans="1:9" ht="15.95" customHeight="1" x14ac:dyDescent="0.2">
      <c r="A11" s="56" t="s">
        <v>14</v>
      </c>
      <c r="B11" s="99">
        <f t="shared" ref="B11:B19" si="2">SUMIF($A$48:$A$487,$A11,$B$48:$B$487)</f>
        <v>1455596725.9699998</v>
      </c>
      <c r="C11" s="99">
        <f t="shared" ref="C11:C19" si="3">SUMIF($A$48:$A$487,$A11,$C$48:$C$487)</f>
        <v>1697958034.1399999</v>
      </c>
      <c r="D11" s="99">
        <f t="shared" si="1"/>
        <v>242361308.17000008</v>
      </c>
      <c r="E11" s="161">
        <f t="shared" si="0"/>
        <v>16.650305942979649</v>
      </c>
      <c r="F11" s="162">
        <f>(B11/B21*100)</f>
        <v>26.312509936126755</v>
      </c>
      <c r="G11" s="162">
        <f>(C11/C21*100)</f>
        <v>26.549042066307067</v>
      </c>
      <c r="I11" s="18"/>
    </row>
    <row r="12" spans="1:9" ht="15.95" customHeight="1" x14ac:dyDescent="0.2">
      <c r="A12" s="56" t="s">
        <v>15</v>
      </c>
      <c r="B12" s="99">
        <f t="shared" si="2"/>
        <v>35381350.739999995</v>
      </c>
      <c r="C12" s="99">
        <f t="shared" si="3"/>
        <v>43615771.359999999</v>
      </c>
      <c r="D12" s="99">
        <f t="shared" si="1"/>
        <v>8234420.6200000048</v>
      </c>
      <c r="E12" s="161">
        <f t="shared" si="0"/>
        <v>23.273335946133543</v>
      </c>
      <c r="F12" s="162">
        <f>(B12/B21*100)</f>
        <v>0.63958109158252052</v>
      </c>
      <c r="G12" s="162">
        <f>(C12/C21*100)</f>
        <v>0.68197029921152641</v>
      </c>
      <c r="I12" s="18"/>
    </row>
    <row r="13" spans="1:9" ht="15.95" customHeight="1" x14ac:dyDescent="0.2">
      <c r="A13" s="56" t="s">
        <v>27</v>
      </c>
      <c r="B13" s="99">
        <f t="shared" si="2"/>
        <v>1201748533.9000001</v>
      </c>
      <c r="C13" s="99">
        <f t="shared" si="3"/>
        <v>1300995054.4600003</v>
      </c>
      <c r="D13" s="99">
        <f t="shared" si="1"/>
        <v>99246520.560000181</v>
      </c>
      <c r="E13" s="161">
        <f t="shared" si="0"/>
        <v>8.2585098096952354</v>
      </c>
      <c r="F13" s="162">
        <f>(B13/B21*100)</f>
        <v>21.723750593006784</v>
      </c>
      <c r="G13" s="162">
        <f>(C13/C21*100)</f>
        <v>20.342182630214577</v>
      </c>
      <c r="I13" s="18"/>
    </row>
    <row r="14" spans="1:9" ht="15.95" customHeight="1" x14ac:dyDescent="0.2">
      <c r="A14" s="56" t="s">
        <v>35</v>
      </c>
      <c r="B14" s="99">
        <f t="shared" si="2"/>
        <v>18822773</v>
      </c>
      <c r="C14" s="99">
        <f t="shared" si="3"/>
        <v>52727622.209999993</v>
      </c>
      <c r="D14" s="99">
        <f t="shared" si="1"/>
        <v>33904849.209999993</v>
      </c>
      <c r="E14" s="161">
        <f t="shared" si="0"/>
        <v>180.1267497089828</v>
      </c>
      <c r="F14" s="162">
        <f>(B14/B21*100)</f>
        <v>0.34025523192758689</v>
      </c>
      <c r="G14" s="162">
        <f>(C14/C21*100)</f>
        <v>0.82444196615180587</v>
      </c>
      <c r="I14" s="18"/>
    </row>
    <row r="15" spans="1:9" ht="15.95" customHeight="1" x14ac:dyDescent="0.2">
      <c r="A15" s="56" t="s">
        <v>16</v>
      </c>
      <c r="B15" s="99">
        <f t="shared" si="2"/>
        <v>42473100.010000005</v>
      </c>
      <c r="C15" s="99">
        <f t="shared" si="3"/>
        <v>56139079.840000011</v>
      </c>
      <c r="D15" s="99">
        <f t="shared" si="1"/>
        <v>13665979.830000006</v>
      </c>
      <c r="E15" s="161">
        <f t="shared" si="0"/>
        <v>32.175611920915692</v>
      </c>
      <c r="F15" s="162">
        <f>(B15/B21*100)</f>
        <v>0.76777712266870268</v>
      </c>
      <c r="G15" s="162">
        <f>(C15/C21*100)</f>
        <v>0.87778305604050144</v>
      </c>
      <c r="I15" s="18"/>
    </row>
    <row r="16" spans="1:9" ht="15.95" customHeight="1" x14ac:dyDescent="0.2">
      <c r="A16" s="56" t="s">
        <v>67</v>
      </c>
      <c r="B16" s="99">
        <f t="shared" si="2"/>
        <v>1401553916.27</v>
      </c>
      <c r="C16" s="99">
        <f t="shared" si="3"/>
        <v>1637644882.4299998</v>
      </c>
      <c r="D16" s="99">
        <f t="shared" si="1"/>
        <v>236090966.15999985</v>
      </c>
      <c r="E16" s="161">
        <f t="shared" ref="E16:E21" si="4">(D16/B16*100)</f>
        <v>16.84494356009623</v>
      </c>
      <c r="F16" s="162">
        <f>(B16/B21*100)</f>
        <v>25.335589651932079</v>
      </c>
      <c r="G16" s="162">
        <f>(C16/C21*100)</f>
        <v>25.60599378731272</v>
      </c>
      <c r="I16" s="18"/>
    </row>
    <row r="17" spans="1:10" ht="15.95" customHeight="1" x14ac:dyDescent="0.2">
      <c r="A17" s="56" t="s">
        <v>34</v>
      </c>
      <c r="B17" s="99">
        <f t="shared" si="2"/>
        <v>36291248.390000001</v>
      </c>
      <c r="C17" s="99">
        <f t="shared" si="3"/>
        <v>51151066.210000001</v>
      </c>
      <c r="D17" s="99">
        <f t="shared" si="1"/>
        <v>14859817.82</v>
      </c>
      <c r="E17" s="161">
        <f t="shared" si="4"/>
        <v>40.946008966984451</v>
      </c>
      <c r="F17" s="162">
        <f>(B17/B21*100)</f>
        <v>0.65602911631995531</v>
      </c>
      <c r="G17" s="162">
        <f>(C17/C21*100)</f>
        <v>0.79979114986405919</v>
      </c>
      <c r="I17" s="18"/>
    </row>
    <row r="18" spans="1:10" ht="15.95" customHeight="1" x14ac:dyDescent="0.2">
      <c r="A18" s="56" t="s">
        <v>17</v>
      </c>
      <c r="B18" s="99">
        <f t="shared" si="2"/>
        <v>183132699.86000004</v>
      </c>
      <c r="C18" s="99">
        <f t="shared" si="3"/>
        <v>120584916.57999997</v>
      </c>
      <c r="D18" s="99">
        <f t="shared" si="1"/>
        <v>-62547783.280000076</v>
      </c>
      <c r="E18" s="161">
        <f t="shared" si="4"/>
        <v>-34.154350002930201</v>
      </c>
      <c r="F18" s="162">
        <f>(B18/B21*100)</f>
        <v>3.3104505518070835</v>
      </c>
      <c r="G18" s="162">
        <f>(C18/C21*100)</f>
        <v>1.885449438958622</v>
      </c>
      <c r="I18" s="18"/>
    </row>
    <row r="19" spans="1:10" ht="15.95" customHeight="1" x14ac:dyDescent="0.2">
      <c r="A19" s="56" t="s">
        <v>18</v>
      </c>
      <c r="B19" s="99">
        <f t="shared" si="2"/>
        <v>252747673.06</v>
      </c>
      <c r="C19" s="99">
        <f t="shared" si="3"/>
        <v>338817574.10999995</v>
      </c>
      <c r="D19" s="99">
        <f t="shared" si="1"/>
        <v>86069901.049999952</v>
      </c>
      <c r="E19" s="161">
        <f t="shared" si="4"/>
        <v>34.053686828431353</v>
      </c>
      <c r="F19" s="162">
        <f>(B19/B21*100)</f>
        <v>4.5688654969269518</v>
      </c>
      <c r="G19" s="162">
        <f>(C19/C21*100)</f>
        <v>5.2977057424193221</v>
      </c>
      <c r="I19" s="18"/>
    </row>
    <row r="20" spans="1:10" ht="15.95" customHeight="1" x14ac:dyDescent="0.2">
      <c r="A20" s="58" t="s">
        <v>31</v>
      </c>
      <c r="B20" s="59">
        <f>SUBTOTAL(109,B11:B19)</f>
        <v>4627748021.1999998</v>
      </c>
      <c r="C20" s="59">
        <f>SUBTOTAL(109,C11:C19)</f>
        <v>5299634001.3400002</v>
      </c>
      <c r="D20" s="59">
        <f t="shared" si="1"/>
        <v>671885980.14000034</v>
      </c>
      <c r="E20" s="135">
        <f t="shared" si="4"/>
        <v>14.518637943596953</v>
      </c>
      <c r="F20" s="153">
        <f>SUM(F11:F19)</f>
        <v>83.654808792298411</v>
      </c>
      <c r="G20" s="153">
        <f>SUM(G11:G19)</f>
        <v>82.864360136480201</v>
      </c>
    </row>
    <row r="21" spans="1:10" ht="19.5" customHeight="1" x14ac:dyDescent="0.2">
      <c r="A21" s="53" t="s">
        <v>19</v>
      </c>
      <c r="B21" s="61">
        <f>SUBTOTAL(109,B8:B20)</f>
        <v>5531956964.5900002</v>
      </c>
      <c r="C21" s="61">
        <f>SUBTOTAL(109,C8:C20)</f>
        <v>6395552916.3700008</v>
      </c>
      <c r="D21" s="61">
        <f>(C21-B21)</f>
        <v>863595951.78000069</v>
      </c>
      <c r="E21" s="134">
        <f t="shared" si="4"/>
        <v>15.611038865773352</v>
      </c>
      <c r="F21" s="154">
        <f>(F10+F20)</f>
        <v>100</v>
      </c>
      <c r="G21" s="154">
        <f>(G10+G20)</f>
        <v>99.999999999999986</v>
      </c>
      <c r="I21" s="142"/>
      <c r="J21" s="142"/>
    </row>
    <row r="22" spans="1:10" x14ac:dyDescent="0.2">
      <c r="A22" s="70" t="s">
        <v>108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67" t="s">
        <v>42</v>
      </c>
      <c r="B40" s="167"/>
      <c r="C40" s="167"/>
      <c r="D40" s="167"/>
      <c r="E40" s="167"/>
      <c r="F40" s="167"/>
      <c r="G40" s="167"/>
    </row>
    <row r="41" spans="1:7" x14ac:dyDescent="0.2">
      <c r="A41" s="168" t="s">
        <v>53</v>
      </c>
      <c r="B41" s="168"/>
      <c r="C41" s="168"/>
      <c r="D41" s="168"/>
      <c r="E41" s="168"/>
      <c r="F41" s="168"/>
      <c r="G41" s="168"/>
    </row>
    <row r="42" spans="1:7" x14ac:dyDescent="0.2">
      <c r="A42" s="168" t="s">
        <v>146</v>
      </c>
      <c r="B42" s="168"/>
      <c r="C42" s="168"/>
      <c r="D42" s="168"/>
      <c r="E42" s="168"/>
      <c r="F42" s="168"/>
      <c r="G42" s="168"/>
    </row>
    <row r="43" spans="1:7" x14ac:dyDescent="0.2">
      <c r="A43" s="168" t="s">
        <v>91</v>
      </c>
      <c r="B43" s="168"/>
      <c r="C43" s="168"/>
      <c r="D43" s="168"/>
      <c r="E43" s="168"/>
      <c r="F43" s="168"/>
      <c r="G43" s="168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71" t="s">
        <v>20</v>
      </c>
      <c r="B46" s="171">
        <v>2021</v>
      </c>
      <c r="C46" s="171">
        <v>2022</v>
      </c>
      <c r="D46" s="171" t="s">
        <v>29</v>
      </c>
      <c r="E46" s="171"/>
      <c r="F46" s="171" t="s">
        <v>61</v>
      </c>
      <c r="G46" s="171"/>
    </row>
    <row r="47" spans="1:7" ht="16.5" customHeight="1" x14ac:dyDescent="0.2">
      <c r="A47" s="171"/>
      <c r="B47" s="171"/>
      <c r="C47" s="171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2">
      <c r="A48" s="56" t="s">
        <v>12</v>
      </c>
      <c r="B48" s="102">
        <f>IFERROR(VLOOKUP($A$45&amp;A48,'[1]Ramos x Años'!$A:$E,4,0),0)</f>
        <v>23524479.580000002</v>
      </c>
      <c r="C48" s="102">
        <f>IFERROR(VLOOKUP($A$45&amp;A48,'[1]Ramos x Años'!$A:$E,5,0),0)</f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0.3523947684384407</v>
      </c>
    </row>
    <row r="49" spans="1:7" ht="15.95" customHeight="1" x14ac:dyDescent="0.2">
      <c r="A49" s="56" t="s">
        <v>13</v>
      </c>
      <c r="B49" s="102">
        <f>IFERROR(VLOOKUP($A$45&amp;A49,'[1]Ramos x Años'!$A:$E,4,0),0)</f>
        <v>880684463.80999994</v>
      </c>
      <c r="C49" s="102">
        <f>IFERROR(VLOOKUP($A$45&amp;A49,'[1]Ramos x Años'!$A:$E,5,0),0)</f>
        <v>1073381321.1399999</v>
      </c>
      <c r="D49" s="99">
        <f t="shared" ref="D49:D60" si="5">(C49-B49)</f>
        <v>192696857.32999992</v>
      </c>
      <c r="E49" s="161">
        <f t="shared" ref="E49:E55" si="6">(D49/B49*100)</f>
        <v>21.880351618371755</v>
      </c>
      <c r="F49" s="162">
        <f>(B49/B61*100)</f>
        <v>15.919944233970948</v>
      </c>
      <c r="G49" s="162">
        <f>(C49/C61*100)</f>
        <v>16.783245095081345</v>
      </c>
    </row>
    <row r="50" spans="1:7" ht="15.95" customHeight="1" x14ac:dyDescent="0.2">
      <c r="A50" s="58" t="s">
        <v>30</v>
      </c>
      <c r="B50" s="59">
        <f>(B48+B49)</f>
        <v>904208943.38999999</v>
      </c>
      <c r="C50" s="59">
        <f>(C48+C49)</f>
        <v>1095918915.03</v>
      </c>
      <c r="D50" s="100">
        <f t="shared" si="5"/>
        <v>191709971.63999999</v>
      </c>
      <c r="E50" s="163">
        <f t="shared" si="6"/>
        <v>21.201954818236338</v>
      </c>
      <c r="F50" s="164">
        <f>(F48+F49)</f>
        <v>16.345191207701582</v>
      </c>
      <c r="G50" s="164">
        <f>(G48+G49)</f>
        <v>17.135639863519785</v>
      </c>
    </row>
    <row r="51" spans="1:7" ht="15.95" customHeight="1" x14ac:dyDescent="0.2">
      <c r="A51" s="56" t="s">
        <v>14</v>
      </c>
      <c r="B51" s="102">
        <f>IFERROR(VLOOKUP($A$45&amp;A51,'[1]Ramos x Años'!$A:$E,4,0),0)</f>
        <v>1455596725.9699998</v>
      </c>
      <c r="C51" s="102">
        <f>IFERROR(VLOOKUP($A$45&amp;A51,'[1]Ramos x Años'!$A:$E,5,0),0)</f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26.54904206630707</v>
      </c>
    </row>
    <row r="52" spans="1:7" ht="15.95" customHeight="1" x14ac:dyDescent="0.2">
      <c r="A52" s="56" t="s">
        <v>15</v>
      </c>
      <c r="B52" s="102">
        <f>IFERROR(VLOOKUP($A$45&amp;A52,'[1]Ramos x Años'!$A:$E,4,0),0)</f>
        <v>35381350.739999995</v>
      </c>
      <c r="C52" s="102">
        <f>IFERROR(VLOOKUP($A$45&amp;A52,'[1]Ramos x Años'!$A:$E,5,0),0)</f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0.68197029921152652</v>
      </c>
    </row>
    <row r="53" spans="1:7" ht="15.95" customHeight="1" x14ac:dyDescent="0.2">
      <c r="A53" s="56" t="s">
        <v>27</v>
      </c>
      <c r="B53" s="102">
        <f>IFERROR(VLOOKUP($A$45&amp;A53,'[1]Ramos x Años'!$A:$E,4,0),0)</f>
        <v>1201748533.9000001</v>
      </c>
      <c r="C53" s="102">
        <f>IFERROR(VLOOKUP($A$45&amp;A53,'[1]Ramos x Años'!$A:$E,5,0),0)</f>
        <v>1300995054.4600003</v>
      </c>
      <c r="D53" s="99">
        <f t="shared" si="5"/>
        <v>99246520.560000181</v>
      </c>
      <c r="E53" s="161">
        <f t="shared" si="6"/>
        <v>8.2585098096952354</v>
      </c>
      <c r="F53" s="162">
        <f>(B53/B61*100)</f>
        <v>21.723750593006784</v>
      </c>
      <c r="G53" s="162">
        <f>(C53/C61*100)</f>
        <v>20.342182630214584</v>
      </c>
    </row>
    <row r="54" spans="1:7" ht="15.95" customHeight="1" x14ac:dyDescent="0.2">
      <c r="A54" s="56" t="s">
        <v>35</v>
      </c>
      <c r="B54" s="102">
        <f>IFERROR(VLOOKUP($A$45&amp;A54,'[1]Ramos x Años'!$A:$E,4,0),0)</f>
        <v>18822773</v>
      </c>
      <c r="C54" s="102">
        <f>IFERROR(VLOOKUP($A$45&amp;A54,'[1]Ramos x Años'!$A:$E,5,0),0)</f>
        <v>52727622.209999993</v>
      </c>
      <c r="D54" s="99">
        <f t="shared" si="5"/>
        <v>33904849.209999993</v>
      </c>
      <c r="E54" s="161">
        <f t="shared" si="6"/>
        <v>180.1267497089828</v>
      </c>
      <c r="F54" s="162">
        <f>(B54/B61*100)</f>
        <v>0.34025523192758689</v>
      </c>
      <c r="G54" s="162">
        <f>(C54/C61*100)</f>
        <v>0.82444196615180598</v>
      </c>
    </row>
    <row r="55" spans="1:7" ht="15.95" customHeight="1" x14ac:dyDescent="0.2">
      <c r="A55" s="56" t="s">
        <v>16</v>
      </c>
      <c r="B55" s="102">
        <f>IFERROR(VLOOKUP($A$45&amp;A55,'[1]Ramos x Años'!$A:$E,4,0),0)</f>
        <v>42473100.010000005</v>
      </c>
      <c r="C55" s="102">
        <f>IFERROR(VLOOKUP($A$45&amp;A55,'[1]Ramos x Años'!$A:$E,5,0),0)</f>
        <v>56139079.840000011</v>
      </c>
      <c r="D55" s="99">
        <f t="shared" si="5"/>
        <v>13665979.830000006</v>
      </c>
      <c r="E55" s="161">
        <f t="shared" si="6"/>
        <v>32.175611920915692</v>
      </c>
      <c r="F55" s="162">
        <f>(B55/B61*100)</f>
        <v>0.76777712266870268</v>
      </c>
      <c r="G55" s="162">
        <f>(C55/C61*100)</f>
        <v>0.87778305604050166</v>
      </c>
    </row>
    <row r="56" spans="1:7" ht="15.95" customHeight="1" x14ac:dyDescent="0.2">
      <c r="A56" s="141" t="s">
        <v>67</v>
      </c>
      <c r="B56" s="102">
        <f>IFERROR(VLOOKUP($A$45&amp;A56,'[1]Ramos x Años'!$A:$E,4,0),0)</f>
        <v>1401553916.27</v>
      </c>
      <c r="C56" s="102">
        <f>IFERROR(VLOOKUP($A$45&amp;A56,'[1]Ramos x Años'!$A:$E,5,0),0)</f>
        <v>1637644882.4299998</v>
      </c>
      <c r="D56" s="99">
        <f t="shared" si="5"/>
        <v>236090966.15999985</v>
      </c>
      <c r="E56" s="161">
        <f t="shared" ref="E56:E61" si="7">(D56/B56*100)</f>
        <v>16.84494356009623</v>
      </c>
      <c r="F56" s="162">
        <f>(B56/B61*100)</f>
        <v>25.335589651932079</v>
      </c>
      <c r="G56" s="162">
        <f>(C56/C61*100)</f>
        <v>25.605993787312727</v>
      </c>
    </row>
    <row r="57" spans="1:7" ht="15.95" customHeight="1" x14ac:dyDescent="0.2">
      <c r="A57" s="56" t="s">
        <v>34</v>
      </c>
      <c r="B57" s="102">
        <f>IFERROR(VLOOKUP($A$45&amp;A57,'[1]Ramos x Años'!$A:$E,4,0),0)</f>
        <v>36291248.390000001</v>
      </c>
      <c r="C57" s="102">
        <f>IFERROR(VLOOKUP($A$45&amp;A57,'[1]Ramos x Años'!$A:$E,5,0),0)</f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0.79979114986405919</v>
      </c>
    </row>
    <row r="58" spans="1:7" ht="15.95" customHeight="1" x14ac:dyDescent="0.2">
      <c r="A58" s="56" t="s">
        <v>17</v>
      </c>
      <c r="B58" s="102">
        <f>IFERROR(VLOOKUP($A$45&amp;A58,'[1]Ramos x Años'!$A:$E,4,0),0)</f>
        <v>183132699.86000004</v>
      </c>
      <c r="C58" s="102">
        <f>IFERROR(VLOOKUP($A$45&amp;A58,'[1]Ramos x Años'!$A:$E,5,0),0)</f>
        <v>120584916.57999997</v>
      </c>
      <c r="D58" s="99">
        <f t="shared" si="5"/>
        <v>-62547783.280000076</v>
      </c>
      <c r="E58" s="161">
        <f t="shared" si="7"/>
        <v>-34.154350002930201</v>
      </c>
      <c r="F58" s="162">
        <f>(B58/B61*100)</f>
        <v>3.3104505518070835</v>
      </c>
      <c r="G58" s="162">
        <f>(C58/C61*100)</f>
        <v>1.8854494389586223</v>
      </c>
    </row>
    <row r="59" spans="1:7" ht="15.95" customHeight="1" x14ac:dyDescent="0.2">
      <c r="A59" s="56" t="s">
        <v>18</v>
      </c>
      <c r="B59" s="102">
        <f>IFERROR(VLOOKUP($A$45&amp;A59,'[1]Ramos x Años'!$A:$E,4,0),0)</f>
        <v>252747673.06</v>
      </c>
      <c r="C59" s="102">
        <f>IFERROR(VLOOKUP($A$45&amp;A59,'[1]Ramos x Años'!$A:$E,5,0),0)</f>
        <v>338817574.10999995</v>
      </c>
      <c r="D59" s="99">
        <f t="shared" si="5"/>
        <v>86069901.049999952</v>
      </c>
      <c r="E59" s="161">
        <f t="shared" si="7"/>
        <v>34.053686828431353</v>
      </c>
      <c r="F59" s="162">
        <f>(B59/B61*100)</f>
        <v>4.5688654969269518</v>
      </c>
      <c r="G59" s="162">
        <f>(C59/C61*100)</f>
        <v>5.297705742419323</v>
      </c>
    </row>
    <row r="60" spans="1:7" ht="15.95" customHeight="1" x14ac:dyDescent="0.2">
      <c r="A60" s="58" t="s">
        <v>31</v>
      </c>
      <c r="B60" s="59">
        <f>SUM(B51:B59)</f>
        <v>4627748021.1999998</v>
      </c>
      <c r="C60" s="59">
        <f>SUM(C51:C59)</f>
        <v>5299634001.3400002</v>
      </c>
      <c r="D60" s="100">
        <f t="shared" si="5"/>
        <v>671885980.14000034</v>
      </c>
      <c r="E60" s="135">
        <f t="shared" si="7"/>
        <v>14.518637943596953</v>
      </c>
      <c r="F60" s="153">
        <f>SUM(F51:F59)</f>
        <v>83.654808792298411</v>
      </c>
      <c r="G60" s="153">
        <f>SUM(G51:G59)</f>
        <v>82.864360136480229</v>
      </c>
    </row>
    <row r="61" spans="1:7" ht="20.25" customHeight="1" x14ac:dyDescent="0.2">
      <c r="A61" s="53" t="s">
        <v>19</v>
      </c>
      <c r="B61" s="101">
        <f>(B50+B60)</f>
        <v>5531956964.5900002</v>
      </c>
      <c r="C61" s="101">
        <f>(C50+C60)</f>
        <v>6395552916.3699999</v>
      </c>
      <c r="D61" s="101">
        <f>(C61-B61)</f>
        <v>863595951.77999973</v>
      </c>
      <c r="E61" s="134">
        <f t="shared" si="7"/>
        <v>15.611038865773336</v>
      </c>
      <c r="F61" s="154">
        <f>(F50+F60)</f>
        <v>100</v>
      </c>
      <c r="G61" s="154">
        <f>(G50+G60)</f>
        <v>100.00000000000001</v>
      </c>
    </row>
    <row r="62" spans="1:7" x14ac:dyDescent="0.2">
      <c r="A62" s="70" t="s">
        <v>108</v>
      </c>
    </row>
    <row r="79" spans="1:7" ht="20.25" x14ac:dyDescent="0.3">
      <c r="A79" s="167" t="s">
        <v>42</v>
      </c>
      <c r="B79" s="167"/>
      <c r="C79" s="167"/>
      <c r="D79" s="167"/>
      <c r="E79" s="167"/>
      <c r="F79" s="167"/>
      <c r="G79" s="167"/>
    </row>
    <row r="80" spans="1:7" x14ac:dyDescent="0.2">
      <c r="A80" s="168" t="s">
        <v>53</v>
      </c>
      <c r="B80" s="168"/>
      <c r="C80" s="168"/>
      <c r="D80" s="168"/>
      <c r="E80" s="168"/>
      <c r="F80" s="168"/>
      <c r="G80" s="168"/>
    </row>
    <row r="81" spans="1:7" x14ac:dyDescent="0.2">
      <c r="A81" s="168" t="s">
        <v>147</v>
      </c>
      <c r="B81" s="168"/>
      <c r="C81" s="168"/>
      <c r="D81" s="168"/>
      <c r="E81" s="168"/>
      <c r="F81" s="168"/>
      <c r="G81" s="168"/>
    </row>
    <row r="82" spans="1:7" x14ac:dyDescent="0.2">
      <c r="A82" s="168" t="s">
        <v>91</v>
      </c>
      <c r="B82" s="168"/>
      <c r="C82" s="168"/>
      <c r="D82" s="168"/>
      <c r="E82" s="168"/>
      <c r="F82" s="168"/>
      <c r="G82" s="168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71" t="s">
        <v>20</v>
      </c>
      <c r="B85" s="171">
        <v>2021</v>
      </c>
      <c r="C85" s="171">
        <v>2022</v>
      </c>
      <c r="D85" s="171" t="s">
        <v>29</v>
      </c>
      <c r="E85" s="171"/>
      <c r="F85" s="171" t="s">
        <v>61</v>
      </c>
      <c r="G85" s="171"/>
    </row>
    <row r="86" spans="1:7" ht="18" customHeight="1" x14ac:dyDescent="0.2">
      <c r="A86" s="171"/>
      <c r="B86" s="171"/>
      <c r="C86" s="171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2">
      <c r="A87" s="56" t="s">
        <v>12</v>
      </c>
      <c r="B87" s="102">
        <f>IF(C87=0,0,IFERROR(VLOOKUP($A$84&amp;A87,'[1]Ramos x Años'!$A:$E,4,0),0))</f>
        <v>0</v>
      </c>
      <c r="C87" s="102">
        <f>IFERROR(VLOOKUP($A$84&amp;A87,'[1]Ramos x Años'!$A:$E,5,0),0)</f>
        <v>0</v>
      </c>
      <c r="D87" s="102">
        <f>(C87-B87)</f>
        <v>0</v>
      </c>
      <c r="E87" s="161" t="str">
        <f t="shared" ref="E87:E100" si="8">IFERROR(D87/B87*100,"")</f>
        <v/>
      </c>
      <c r="F87" s="162">
        <f>IFERROR(B87/$B$100*100,0)</f>
        <v>0</v>
      </c>
      <c r="G87" s="162">
        <f>IFERROR(C87/$C$100*100,0)</f>
        <v>0</v>
      </c>
    </row>
    <row r="88" spans="1:7" ht="15.95" customHeight="1" x14ac:dyDescent="0.2">
      <c r="A88" s="56" t="s">
        <v>13</v>
      </c>
      <c r="B88" s="102">
        <f>IF(C88=0,0,IFERROR(VLOOKUP($A$84&amp;A88,'[1]Ramos x Años'!$A:$E,4,0),0))</f>
        <v>0</v>
      </c>
      <c r="C88" s="102">
        <f>IFERROR(VLOOKUP($A$84&amp;A88,'[1]Ramos x Años'!$A:$E,5,0),0)</f>
        <v>0</v>
      </c>
      <c r="D88" s="102">
        <f t="shared" ref="D88:D99" si="9">(C88-B88)</f>
        <v>0</v>
      </c>
      <c r="E88" s="161" t="str">
        <f t="shared" si="8"/>
        <v/>
      </c>
      <c r="F88" s="162">
        <f>IFERROR(B88/$B$100*100,0)</f>
        <v>0</v>
      </c>
      <c r="G88" s="162">
        <f>IFERROR(C88/$C$100*100,0)</f>
        <v>0</v>
      </c>
    </row>
    <row r="89" spans="1:7" ht="15.95" customHeight="1" x14ac:dyDescent="0.2">
      <c r="A89" s="58" t="s">
        <v>30</v>
      </c>
      <c r="B89" s="59">
        <f>(B87+B88)</f>
        <v>0</v>
      </c>
      <c r="C89" s="59">
        <f>(C87+C88)</f>
        <v>0</v>
      </c>
      <c r="D89" s="59">
        <f t="shared" si="9"/>
        <v>0</v>
      </c>
      <c r="E89" s="163" t="str">
        <f t="shared" si="8"/>
        <v/>
      </c>
      <c r="F89" s="164">
        <f>(F87+F88)</f>
        <v>0</v>
      </c>
      <c r="G89" s="164">
        <f>(G87+G88)</f>
        <v>0</v>
      </c>
    </row>
    <row r="90" spans="1:7" ht="15.95" customHeight="1" x14ac:dyDescent="0.2">
      <c r="A90" s="56" t="s">
        <v>14</v>
      </c>
      <c r="B90" s="102">
        <f>IF(C90=0,0,IFERROR(VLOOKUP($A$84&amp;A90,'[1]Ramos x Años'!$A:$E,4,0),0))</f>
        <v>0</v>
      </c>
      <c r="C90" s="102">
        <f>IFERROR(VLOOKUP($A$84&amp;A90,'[1]Ramos x Años'!$A:$E,5,0),0)</f>
        <v>0</v>
      </c>
      <c r="D90" s="99">
        <f t="shared" si="9"/>
        <v>0</v>
      </c>
      <c r="E90" s="161" t="str">
        <f t="shared" si="8"/>
        <v/>
      </c>
      <c r="F90" s="162">
        <f t="shared" ref="F90:F98" si="10">IFERROR(B90/$B$100*100,0)</f>
        <v>0</v>
      </c>
      <c r="G90" s="162">
        <f t="shared" ref="G90:G98" si="11">IFERROR(C90/$C$100*100,0)</f>
        <v>0</v>
      </c>
    </row>
    <row r="91" spans="1:7" ht="15.95" customHeight="1" x14ac:dyDescent="0.2">
      <c r="A91" s="56" t="s">
        <v>15</v>
      </c>
      <c r="B91" s="102">
        <f>IF(C91=0,0,IFERROR(VLOOKUP($A$84&amp;A91,'[1]Ramos x Años'!$A:$E,4,0),0))</f>
        <v>0</v>
      </c>
      <c r="C91" s="102">
        <f>IFERROR(VLOOKUP($A$84&amp;A91,'[1]Ramos x Años'!$A:$E,5,0),0)</f>
        <v>0</v>
      </c>
      <c r="D91" s="99">
        <f t="shared" si="9"/>
        <v>0</v>
      </c>
      <c r="E91" s="161" t="str">
        <f t="shared" si="8"/>
        <v/>
      </c>
      <c r="F91" s="162">
        <f t="shared" si="10"/>
        <v>0</v>
      </c>
      <c r="G91" s="162">
        <f t="shared" si="11"/>
        <v>0</v>
      </c>
    </row>
    <row r="92" spans="1:7" ht="15.95" customHeight="1" x14ac:dyDescent="0.2">
      <c r="A92" s="56" t="s">
        <v>27</v>
      </c>
      <c r="B92" s="102">
        <f>IF(C92=0,0,IFERROR(VLOOKUP($A$84&amp;A92,'[1]Ramos x Años'!$A:$E,4,0),0))</f>
        <v>0</v>
      </c>
      <c r="C92" s="102">
        <f>IFERROR(VLOOKUP($A$84&amp;A92,'[1]Ramos x Años'!$A:$E,5,0),0)</f>
        <v>0</v>
      </c>
      <c r="D92" s="99">
        <f t="shared" si="9"/>
        <v>0</v>
      </c>
      <c r="E92" s="161" t="str">
        <f t="shared" si="8"/>
        <v/>
      </c>
      <c r="F92" s="162">
        <f t="shared" si="10"/>
        <v>0</v>
      </c>
      <c r="G92" s="162">
        <f t="shared" si="11"/>
        <v>0</v>
      </c>
    </row>
    <row r="93" spans="1:7" ht="15.95" customHeight="1" x14ac:dyDescent="0.2">
      <c r="A93" s="56" t="s">
        <v>35</v>
      </c>
      <c r="B93" s="102">
        <f>IF(C93=0,0,IFERROR(VLOOKUP($A$84&amp;A93,'[1]Ramos x Años'!$A:$E,4,0),0))</f>
        <v>0</v>
      </c>
      <c r="C93" s="102">
        <f>IFERROR(VLOOKUP($A$84&amp;A93,'[1]Ramos x Años'!$A:$E,5,0),0)</f>
        <v>0</v>
      </c>
      <c r="D93" s="99">
        <f t="shared" si="9"/>
        <v>0</v>
      </c>
      <c r="E93" s="161" t="str">
        <f t="shared" si="8"/>
        <v/>
      </c>
      <c r="F93" s="162">
        <f t="shared" si="10"/>
        <v>0</v>
      </c>
      <c r="G93" s="162">
        <f t="shared" si="11"/>
        <v>0</v>
      </c>
    </row>
    <row r="94" spans="1:7" ht="15.95" customHeight="1" x14ac:dyDescent="0.2">
      <c r="A94" s="56" t="s">
        <v>16</v>
      </c>
      <c r="B94" s="102">
        <f>IF(C94=0,0,IFERROR(VLOOKUP($A$84&amp;A94,'[1]Ramos x Años'!$A:$E,4,0),0))</f>
        <v>0</v>
      </c>
      <c r="C94" s="102">
        <f>IFERROR(VLOOKUP($A$84&amp;A94,'[1]Ramos x Años'!$A:$E,5,0),0)</f>
        <v>0</v>
      </c>
      <c r="D94" s="99">
        <f t="shared" si="9"/>
        <v>0</v>
      </c>
      <c r="E94" s="161" t="str">
        <f t="shared" si="8"/>
        <v/>
      </c>
      <c r="F94" s="162">
        <f t="shared" si="10"/>
        <v>0</v>
      </c>
      <c r="G94" s="162">
        <f t="shared" si="11"/>
        <v>0</v>
      </c>
    </row>
    <row r="95" spans="1:7" ht="15.95" customHeight="1" x14ac:dyDescent="0.2">
      <c r="A95" s="141" t="s">
        <v>67</v>
      </c>
      <c r="B95" s="102">
        <f>IF(C95=0,0,IFERROR(VLOOKUP($A$84&amp;A95,'[1]Ramos x Años'!$A:$E,4,0),0))</f>
        <v>0</v>
      </c>
      <c r="C95" s="102">
        <f>IFERROR(VLOOKUP($A$84&amp;A95,'[1]Ramos x Años'!$A:$E,5,0),0)</f>
        <v>0</v>
      </c>
      <c r="D95" s="99">
        <f t="shared" si="9"/>
        <v>0</v>
      </c>
      <c r="E95" s="161" t="str">
        <f t="shared" si="8"/>
        <v/>
      </c>
      <c r="F95" s="162">
        <f t="shared" si="10"/>
        <v>0</v>
      </c>
      <c r="G95" s="162">
        <f t="shared" si="11"/>
        <v>0</v>
      </c>
    </row>
    <row r="96" spans="1:7" ht="15.95" customHeight="1" x14ac:dyDescent="0.2">
      <c r="A96" s="56" t="s">
        <v>34</v>
      </c>
      <c r="B96" s="102">
        <f>IF(C96=0,0,IFERROR(VLOOKUP($A$84&amp;A96,'[1]Ramos x Años'!$A:$E,4,0),0))</f>
        <v>0</v>
      </c>
      <c r="C96" s="102">
        <f>IFERROR(VLOOKUP($A$84&amp;A96,'[1]Ramos x Años'!$A:$E,5,0),0)</f>
        <v>0</v>
      </c>
      <c r="D96" s="99">
        <f t="shared" si="9"/>
        <v>0</v>
      </c>
      <c r="E96" s="161" t="str">
        <f t="shared" si="8"/>
        <v/>
      </c>
      <c r="F96" s="162">
        <f t="shared" si="10"/>
        <v>0</v>
      </c>
      <c r="G96" s="162">
        <f t="shared" si="11"/>
        <v>0</v>
      </c>
    </row>
    <row r="97" spans="1:7" ht="15.95" customHeight="1" x14ac:dyDescent="0.2">
      <c r="A97" s="56" t="s">
        <v>17</v>
      </c>
      <c r="B97" s="102">
        <f>IF(C97=0,0,IFERROR(VLOOKUP($A$84&amp;A97,'[1]Ramos x Años'!$A:$E,4,0),0))</f>
        <v>0</v>
      </c>
      <c r="C97" s="102">
        <f>IFERROR(VLOOKUP($A$84&amp;A97,'[1]Ramos x Años'!$A:$E,5,0),0)</f>
        <v>0</v>
      </c>
      <c r="D97" s="99">
        <f t="shared" si="9"/>
        <v>0</v>
      </c>
      <c r="E97" s="161" t="str">
        <f t="shared" si="8"/>
        <v/>
      </c>
      <c r="F97" s="162">
        <f t="shared" si="10"/>
        <v>0</v>
      </c>
      <c r="G97" s="162">
        <f t="shared" si="11"/>
        <v>0</v>
      </c>
    </row>
    <row r="98" spans="1:7" ht="15.95" customHeight="1" x14ac:dyDescent="0.2">
      <c r="A98" s="56" t="s">
        <v>18</v>
      </c>
      <c r="B98" s="102">
        <f>IF(C98=0,0,IFERROR(VLOOKUP($A$84&amp;A98,'[1]Ramos x Años'!$A:$E,4,0),0))</f>
        <v>0</v>
      </c>
      <c r="C98" s="102">
        <f>IFERROR(VLOOKUP($A$84&amp;A98,'[1]Ramos x Años'!$A:$E,5,0),0)</f>
        <v>0</v>
      </c>
      <c r="D98" s="99">
        <f t="shared" si="9"/>
        <v>0</v>
      </c>
      <c r="E98" s="161" t="str">
        <f t="shared" si="8"/>
        <v/>
      </c>
      <c r="F98" s="162">
        <f t="shared" si="10"/>
        <v>0</v>
      </c>
      <c r="G98" s="162">
        <f t="shared" si="11"/>
        <v>0</v>
      </c>
    </row>
    <row r="99" spans="1:7" ht="15.95" customHeight="1" x14ac:dyDescent="0.2">
      <c r="A99" s="58" t="s">
        <v>31</v>
      </c>
      <c r="B99" s="59">
        <f>SUM(B90:B98)</f>
        <v>0</v>
      </c>
      <c r="C99" s="59">
        <f>SUM(C90:C98)</f>
        <v>0</v>
      </c>
      <c r="D99" s="59">
        <f t="shared" si="9"/>
        <v>0</v>
      </c>
      <c r="E99" s="135" t="str">
        <f t="shared" si="8"/>
        <v/>
      </c>
      <c r="F99" s="153">
        <f>SUM(F90:F98)</f>
        <v>0</v>
      </c>
      <c r="G99" s="153">
        <f>SUM(G90:G98)</f>
        <v>0</v>
      </c>
    </row>
    <row r="100" spans="1:7" ht="19.5" customHeight="1" x14ac:dyDescent="0.2">
      <c r="A100" s="53" t="s">
        <v>19</v>
      </c>
      <c r="B100" s="61">
        <f>(B89+B99)</f>
        <v>0</v>
      </c>
      <c r="C100" s="61">
        <f>(C89+C99)</f>
        <v>0</v>
      </c>
      <c r="D100" s="61">
        <f>(C100-B100)</f>
        <v>0</v>
      </c>
      <c r="E100" s="134" t="str">
        <f t="shared" si="8"/>
        <v/>
      </c>
      <c r="F100" s="154">
        <f>(F89+F99)</f>
        <v>0</v>
      </c>
      <c r="G100" s="154">
        <f>(G89+G99)</f>
        <v>0</v>
      </c>
    </row>
    <row r="101" spans="1:7" x14ac:dyDescent="0.2">
      <c r="A101" s="70" t="s">
        <v>108</v>
      </c>
    </row>
    <row r="118" spans="1:7" ht="20.25" x14ac:dyDescent="0.3">
      <c r="A118" s="167" t="s">
        <v>42</v>
      </c>
      <c r="B118" s="167"/>
      <c r="C118" s="167"/>
      <c r="D118" s="167"/>
      <c r="E118" s="167"/>
      <c r="F118" s="167"/>
      <c r="G118" s="167"/>
    </row>
    <row r="119" spans="1:7" x14ac:dyDescent="0.2">
      <c r="A119" s="168" t="s">
        <v>53</v>
      </c>
      <c r="B119" s="168"/>
      <c r="C119" s="168"/>
      <c r="D119" s="168"/>
      <c r="E119" s="168"/>
      <c r="F119" s="168"/>
      <c r="G119" s="168"/>
    </row>
    <row r="120" spans="1:7" x14ac:dyDescent="0.2">
      <c r="A120" s="168" t="s">
        <v>148</v>
      </c>
      <c r="B120" s="168"/>
      <c r="C120" s="168"/>
      <c r="D120" s="168"/>
      <c r="E120" s="168"/>
      <c r="F120" s="168"/>
      <c r="G120" s="168"/>
    </row>
    <row r="121" spans="1:7" x14ac:dyDescent="0.2">
      <c r="A121" s="168" t="s">
        <v>91</v>
      </c>
      <c r="B121" s="168"/>
      <c r="C121" s="168"/>
      <c r="D121" s="168"/>
      <c r="E121" s="168"/>
      <c r="F121" s="168"/>
      <c r="G121" s="168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71" t="s">
        <v>20</v>
      </c>
      <c r="B124" s="171">
        <v>2021</v>
      </c>
      <c r="C124" s="171">
        <v>2022</v>
      </c>
      <c r="D124" s="171" t="s">
        <v>29</v>
      </c>
      <c r="E124" s="171"/>
      <c r="F124" s="171" t="s">
        <v>61</v>
      </c>
      <c r="G124" s="171"/>
    </row>
    <row r="125" spans="1:7" ht="18.75" customHeight="1" x14ac:dyDescent="0.2">
      <c r="A125" s="171"/>
      <c r="B125" s="171"/>
      <c r="C125" s="171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2">
      <c r="A126" s="56" t="s">
        <v>12</v>
      </c>
      <c r="B126" s="102">
        <f>IF(C126=0,0,IFERROR(VLOOKUP($A$123&amp;A126,'[1]Ramos x Años'!$A:$E,4,0),0))</f>
        <v>0</v>
      </c>
      <c r="C126" s="102">
        <f>IFERROR(VLOOKUP($A$123&amp;A126,'[1]Ramos x Años'!$A:$E,5,0),0)</f>
        <v>0</v>
      </c>
      <c r="D126" s="99">
        <f>(C126-B126)</f>
        <v>0</v>
      </c>
      <c r="E126" s="161" t="str">
        <f t="shared" ref="E126:E139" si="12">IFERROR(D126/B126*100,"")</f>
        <v/>
      </c>
      <c r="F126" s="162">
        <f>IFERROR(B126/$B$139*100,0)</f>
        <v>0</v>
      </c>
      <c r="G126" s="162">
        <f>IFERROR(C126/$C$139*100,0)</f>
        <v>0</v>
      </c>
    </row>
    <row r="127" spans="1:7" ht="15.95" customHeight="1" x14ac:dyDescent="0.2">
      <c r="A127" s="56" t="s">
        <v>13</v>
      </c>
      <c r="B127" s="102">
        <f>IF(C127=0,0,IFERROR(VLOOKUP($A$123&amp;A127,'[1]Ramos x Años'!$A:$E,4,0),0))</f>
        <v>0</v>
      </c>
      <c r="C127" s="102">
        <f>IFERROR(VLOOKUP($A$123&amp;A127,'[1]Ramos x Años'!$A:$E,5,0),0)</f>
        <v>0</v>
      </c>
      <c r="D127" s="99">
        <f t="shared" ref="D127:D138" si="13">(C127-B127)</f>
        <v>0</v>
      </c>
      <c r="E127" s="161" t="str">
        <f t="shared" si="12"/>
        <v/>
      </c>
      <c r="F127" s="162">
        <f>IFERROR(B127/$B$139*100,0)</f>
        <v>0</v>
      </c>
      <c r="G127" s="162">
        <f>IFERROR(C127/$C$139*100,0)</f>
        <v>0</v>
      </c>
    </row>
    <row r="128" spans="1:7" ht="15.95" customHeight="1" x14ac:dyDescent="0.2">
      <c r="A128" s="58" t="s">
        <v>30</v>
      </c>
      <c r="B128" s="59">
        <f>(B126+B127)</f>
        <v>0</v>
      </c>
      <c r="C128" s="59">
        <f>(C126+C127)</f>
        <v>0</v>
      </c>
      <c r="D128" s="59">
        <f t="shared" si="13"/>
        <v>0</v>
      </c>
      <c r="E128" s="163" t="str">
        <f t="shared" si="12"/>
        <v/>
      </c>
      <c r="F128" s="164">
        <f>(F126+F127)</f>
        <v>0</v>
      </c>
      <c r="G128" s="164">
        <f>(G126+G127)</f>
        <v>0</v>
      </c>
    </row>
    <row r="129" spans="1:7" ht="15.95" customHeight="1" x14ac:dyDescent="0.2">
      <c r="A129" s="50" t="s">
        <v>14</v>
      </c>
      <c r="B129" s="102">
        <f>IF(C129=0,0,IFERROR(VLOOKUP($A$123&amp;A129,'[1]Ramos x Años'!$A:$E,4,0),0))</f>
        <v>0</v>
      </c>
      <c r="C129" s="102">
        <f>IFERROR(VLOOKUP($A$123&amp;A129,'[1]Ramos x Años'!$A:$E,5,0),0)</f>
        <v>0</v>
      </c>
      <c r="D129" s="99">
        <f t="shared" si="13"/>
        <v>0</v>
      </c>
      <c r="E129" s="161" t="str">
        <f t="shared" si="12"/>
        <v/>
      </c>
      <c r="F129" s="162">
        <f t="shared" ref="F129:F137" si="14">IFERROR(B129/$B$139*100,0)</f>
        <v>0</v>
      </c>
      <c r="G129" s="162">
        <f t="shared" ref="G129:G137" si="15">IFERROR(C129/$C$139*100,0)</f>
        <v>0</v>
      </c>
    </row>
    <row r="130" spans="1:7" ht="15.95" customHeight="1" x14ac:dyDescent="0.2">
      <c r="A130" s="50" t="s">
        <v>15</v>
      </c>
      <c r="B130" s="102">
        <f>IF(C130=0,0,IFERROR(VLOOKUP($A$123&amp;A130,'[1]Ramos x Años'!$A:$E,4,0),0))</f>
        <v>0</v>
      </c>
      <c r="C130" s="102">
        <f>IFERROR(VLOOKUP($A$123&amp;A130,'[1]Ramos x Años'!$A:$E,5,0),0)</f>
        <v>0</v>
      </c>
      <c r="D130" s="99">
        <f t="shared" si="13"/>
        <v>0</v>
      </c>
      <c r="E130" s="161" t="str">
        <f t="shared" si="12"/>
        <v/>
      </c>
      <c r="F130" s="162">
        <f t="shared" si="14"/>
        <v>0</v>
      </c>
      <c r="G130" s="162">
        <f t="shared" si="15"/>
        <v>0</v>
      </c>
    </row>
    <row r="131" spans="1:7" ht="15.95" customHeight="1" x14ac:dyDescent="0.2">
      <c r="A131" s="50" t="s">
        <v>27</v>
      </c>
      <c r="B131" s="102">
        <f>IF(C131=0,0,IFERROR(VLOOKUP($A$123&amp;A131,'[1]Ramos x Años'!$A:$E,4,0),0))</f>
        <v>0</v>
      </c>
      <c r="C131" s="102">
        <f>IFERROR(VLOOKUP($A$123&amp;A131,'[1]Ramos x Años'!$A:$E,5,0),0)</f>
        <v>0</v>
      </c>
      <c r="D131" s="99">
        <f t="shared" si="13"/>
        <v>0</v>
      </c>
      <c r="E131" s="161" t="str">
        <f t="shared" si="12"/>
        <v/>
      </c>
      <c r="F131" s="162">
        <f t="shared" si="14"/>
        <v>0</v>
      </c>
      <c r="G131" s="162">
        <f t="shared" si="15"/>
        <v>0</v>
      </c>
    </row>
    <row r="132" spans="1:7" ht="15.95" customHeight="1" x14ac:dyDescent="0.2">
      <c r="A132" s="50" t="s">
        <v>35</v>
      </c>
      <c r="B132" s="102">
        <f>IF(C132=0,0,IFERROR(VLOOKUP($A$123&amp;A132,'[1]Ramos x Años'!$A:$E,4,0),0))</f>
        <v>0</v>
      </c>
      <c r="C132" s="102">
        <f>IFERROR(VLOOKUP($A$123&amp;A132,'[1]Ramos x Años'!$A:$E,5,0),0)</f>
        <v>0</v>
      </c>
      <c r="D132" s="99">
        <f t="shared" si="13"/>
        <v>0</v>
      </c>
      <c r="E132" s="161" t="str">
        <f t="shared" si="12"/>
        <v/>
      </c>
      <c r="F132" s="162">
        <f t="shared" si="14"/>
        <v>0</v>
      </c>
      <c r="G132" s="162">
        <f t="shared" si="15"/>
        <v>0</v>
      </c>
    </row>
    <row r="133" spans="1:7" ht="15.95" customHeight="1" x14ac:dyDescent="0.2">
      <c r="A133" s="50" t="s">
        <v>16</v>
      </c>
      <c r="B133" s="102">
        <f>IF(C133=0,0,IFERROR(VLOOKUP($A$123&amp;A133,'[1]Ramos x Años'!$A:$E,4,0),0))</f>
        <v>0</v>
      </c>
      <c r="C133" s="102">
        <f>IFERROR(VLOOKUP($A$123&amp;A133,'[1]Ramos x Años'!$A:$E,5,0),0)</f>
        <v>0</v>
      </c>
      <c r="D133" s="99">
        <f t="shared" si="13"/>
        <v>0</v>
      </c>
      <c r="E133" s="161" t="str">
        <f t="shared" si="12"/>
        <v/>
      </c>
      <c r="F133" s="162">
        <f t="shared" si="14"/>
        <v>0</v>
      </c>
      <c r="G133" s="162">
        <f t="shared" si="15"/>
        <v>0</v>
      </c>
    </row>
    <row r="134" spans="1:7" ht="15.95" customHeight="1" x14ac:dyDescent="0.2">
      <c r="A134" s="50" t="s">
        <v>67</v>
      </c>
      <c r="B134" s="102">
        <f>IF(C134=0,0,IFERROR(VLOOKUP($A$123&amp;A134,'[1]Ramos x Años'!$A:$E,4,0),0))</f>
        <v>0</v>
      </c>
      <c r="C134" s="102">
        <f>IFERROR(VLOOKUP($A$123&amp;A134,'[1]Ramos x Años'!$A:$E,5,0),0)</f>
        <v>0</v>
      </c>
      <c r="D134" s="99">
        <f t="shared" si="13"/>
        <v>0</v>
      </c>
      <c r="E134" s="161" t="str">
        <f t="shared" si="12"/>
        <v/>
      </c>
      <c r="F134" s="162">
        <f t="shared" si="14"/>
        <v>0</v>
      </c>
      <c r="G134" s="162">
        <f t="shared" si="15"/>
        <v>0</v>
      </c>
    </row>
    <row r="135" spans="1:7" ht="15.95" customHeight="1" x14ac:dyDescent="0.2">
      <c r="A135" s="50" t="s">
        <v>34</v>
      </c>
      <c r="B135" s="102">
        <f>IF(C135=0,0,IFERROR(VLOOKUP($A$123&amp;A135,'[1]Ramos x Años'!$A:$E,4,0),0))</f>
        <v>0</v>
      </c>
      <c r="C135" s="102">
        <f>IFERROR(VLOOKUP($A$123&amp;A135,'[1]Ramos x Años'!$A:$E,5,0),0)</f>
        <v>0</v>
      </c>
      <c r="D135" s="99">
        <f t="shared" si="13"/>
        <v>0</v>
      </c>
      <c r="E135" s="161" t="str">
        <f t="shared" si="12"/>
        <v/>
      </c>
      <c r="F135" s="162">
        <f t="shared" si="14"/>
        <v>0</v>
      </c>
      <c r="G135" s="162">
        <f t="shared" si="15"/>
        <v>0</v>
      </c>
    </row>
    <row r="136" spans="1:7" ht="15.95" customHeight="1" x14ac:dyDescent="0.2">
      <c r="A136" s="50" t="s">
        <v>17</v>
      </c>
      <c r="B136" s="102">
        <f>IF(C136=0,0,IFERROR(VLOOKUP($A$123&amp;A136,'[1]Ramos x Años'!$A:$E,4,0),0))</f>
        <v>0</v>
      </c>
      <c r="C136" s="102">
        <f>IFERROR(VLOOKUP($A$123&amp;A136,'[1]Ramos x Años'!$A:$E,5,0),0)</f>
        <v>0</v>
      </c>
      <c r="D136" s="99">
        <f t="shared" si="13"/>
        <v>0</v>
      </c>
      <c r="E136" s="161" t="str">
        <f t="shared" si="12"/>
        <v/>
      </c>
      <c r="F136" s="162">
        <f t="shared" si="14"/>
        <v>0</v>
      </c>
      <c r="G136" s="162">
        <f t="shared" si="15"/>
        <v>0</v>
      </c>
    </row>
    <row r="137" spans="1:7" ht="15.95" customHeight="1" x14ac:dyDescent="0.2">
      <c r="A137" s="50" t="s">
        <v>18</v>
      </c>
      <c r="B137" s="102">
        <f>IF(C137=0,0,IFERROR(VLOOKUP($A$123&amp;A137,'[1]Ramos x Años'!$A:$E,4,0),0))</f>
        <v>0</v>
      </c>
      <c r="C137" s="102">
        <f>IFERROR(VLOOKUP($A$123&amp;A137,'[1]Ramos x Años'!$A:$E,5,0),0)</f>
        <v>0</v>
      </c>
      <c r="D137" s="99">
        <f t="shared" si="13"/>
        <v>0</v>
      </c>
      <c r="E137" s="161" t="str">
        <f t="shared" si="12"/>
        <v/>
      </c>
      <c r="F137" s="162">
        <f t="shared" si="14"/>
        <v>0</v>
      </c>
      <c r="G137" s="162">
        <f t="shared" si="15"/>
        <v>0</v>
      </c>
    </row>
    <row r="138" spans="1:7" ht="15.95" customHeight="1" x14ac:dyDescent="0.2">
      <c r="A138" s="58" t="s">
        <v>31</v>
      </c>
      <c r="B138" s="59">
        <f>SUM(B129:B137)</f>
        <v>0</v>
      </c>
      <c r="C138" s="59">
        <f>SUM(C129:C137)</f>
        <v>0</v>
      </c>
      <c r="D138" s="59">
        <f t="shared" si="13"/>
        <v>0</v>
      </c>
      <c r="E138" s="135" t="str">
        <f t="shared" si="12"/>
        <v/>
      </c>
      <c r="F138" s="153">
        <f>SUM(F129:F137)</f>
        <v>0</v>
      </c>
      <c r="G138" s="153">
        <f>SUM(G129:G137)</f>
        <v>0</v>
      </c>
    </row>
    <row r="139" spans="1:7" ht="19.5" customHeight="1" x14ac:dyDescent="0.2">
      <c r="A139" s="53" t="s">
        <v>19</v>
      </c>
      <c r="B139" s="61">
        <f>(B128+B138)</f>
        <v>0</v>
      </c>
      <c r="C139" s="61">
        <f>(C128+C138)</f>
        <v>0</v>
      </c>
      <c r="D139" s="61">
        <f>(C139-B139)</f>
        <v>0</v>
      </c>
      <c r="E139" s="134" t="str">
        <f t="shared" si="12"/>
        <v/>
      </c>
      <c r="F139" s="154">
        <f>(F128+F138)</f>
        <v>0</v>
      </c>
      <c r="G139" s="154">
        <f>(G128+G138)</f>
        <v>0</v>
      </c>
    </row>
    <row r="140" spans="1:7" x14ac:dyDescent="0.2">
      <c r="A140" s="70" t="s">
        <v>108</v>
      </c>
    </row>
    <row r="157" spans="1:7" ht="20.25" x14ac:dyDescent="0.3">
      <c r="A157" s="167" t="s">
        <v>42</v>
      </c>
      <c r="B157" s="167"/>
      <c r="C157" s="167"/>
      <c r="D157" s="167"/>
      <c r="E157" s="167"/>
      <c r="F157" s="167"/>
      <c r="G157" s="167"/>
    </row>
    <row r="158" spans="1:7" x14ac:dyDescent="0.2">
      <c r="A158" s="168" t="s">
        <v>53</v>
      </c>
      <c r="B158" s="168"/>
      <c r="C158" s="168"/>
      <c r="D158" s="168"/>
      <c r="E158" s="168"/>
      <c r="F158" s="168"/>
      <c r="G158" s="168"/>
    </row>
    <row r="159" spans="1:7" x14ac:dyDescent="0.2">
      <c r="A159" s="168" t="s">
        <v>149</v>
      </c>
      <c r="B159" s="168"/>
      <c r="C159" s="168"/>
      <c r="D159" s="168"/>
      <c r="E159" s="168"/>
      <c r="F159" s="168"/>
      <c r="G159" s="168"/>
    </row>
    <row r="160" spans="1:7" x14ac:dyDescent="0.2">
      <c r="A160" s="168" t="s">
        <v>91</v>
      </c>
      <c r="B160" s="168"/>
      <c r="C160" s="168"/>
      <c r="D160" s="168"/>
      <c r="E160" s="168"/>
      <c r="F160" s="168"/>
      <c r="G160" s="168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71" t="s">
        <v>20</v>
      </c>
      <c r="B163" s="171">
        <v>2021</v>
      </c>
      <c r="C163" s="171">
        <v>2022</v>
      </c>
      <c r="D163" s="171" t="s">
        <v>29</v>
      </c>
      <c r="E163" s="171"/>
      <c r="F163" s="171" t="s">
        <v>61</v>
      </c>
      <c r="G163" s="171"/>
    </row>
    <row r="164" spans="1:7" ht="17.25" customHeight="1" x14ac:dyDescent="0.2">
      <c r="A164" s="171"/>
      <c r="B164" s="171"/>
      <c r="C164" s="171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2">
      <c r="A165" s="56" t="s">
        <v>12</v>
      </c>
      <c r="B165" s="102">
        <f>IF(C165=0,0,IFERROR(VLOOKUP($A$162&amp;A165,'[1]Ramos x Años'!$A:$E,4,0),0))</f>
        <v>0</v>
      </c>
      <c r="C165" s="102">
        <f>IFERROR(VLOOKUP($A$162&amp;A165,'[1]Ramos x Años'!$A:$E,5,0),0)</f>
        <v>0</v>
      </c>
      <c r="D165" s="99">
        <f>(C165-B165)</f>
        <v>0</v>
      </c>
      <c r="E165" s="161" t="str">
        <f t="shared" ref="E165:E178" si="16">IFERROR(D165/B165*100,"")</f>
        <v/>
      </c>
      <c r="F165" s="162">
        <f>IFERROR(B165/$B$178*100,0)</f>
        <v>0</v>
      </c>
      <c r="G165" s="162">
        <f>IFERROR(C165/$C$178*100,0)</f>
        <v>0</v>
      </c>
    </row>
    <row r="166" spans="1:7" ht="15.95" customHeight="1" x14ac:dyDescent="0.2">
      <c r="A166" s="56" t="s">
        <v>13</v>
      </c>
      <c r="B166" s="102">
        <f>IF(C166=0,0,IFERROR(VLOOKUP($A$162&amp;A166,'[1]Ramos x Años'!$A:$E,4,0),0))</f>
        <v>0</v>
      </c>
      <c r="C166" s="102">
        <f>IFERROR(VLOOKUP($A$162&amp;A166,'[1]Ramos x Años'!$A:$E,5,0),0)</f>
        <v>0</v>
      </c>
      <c r="D166" s="99">
        <f t="shared" ref="D166:D177" si="17">(C166-B166)</f>
        <v>0</v>
      </c>
      <c r="E166" s="161" t="str">
        <f t="shared" si="16"/>
        <v/>
      </c>
      <c r="F166" s="162">
        <f>IFERROR(B166/$B$178*100,0)</f>
        <v>0</v>
      </c>
      <c r="G166" s="162">
        <f>IFERROR(C166/$C$178*100,0)</f>
        <v>0</v>
      </c>
    </row>
    <row r="167" spans="1:7" ht="15.95" customHeight="1" x14ac:dyDescent="0.2">
      <c r="A167" s="58" t="s">
        <v>30</v>
      </c>
      <c r="B167" s="59">
        <f>(B165+B166)</f>
        <v>0</v>
      </c>
      <c r="C167" s="59">
        <f>(C165+C166)</f>
        <v>0</v>
      </c>
      <c r="D167" s="59">
        <f t="shared" si="17"/>
        <v>0</v>
      </c>
      <c r="E167" s="163" t="str">
        <f t="shared" si="16"/>
        <v/>
      </c>
      <c r="F167" s="164">
        <f>(F165+F166)</f>
        <v>0</v>
      </c>
      <c r="G167" s="164">
        <f>(G165+G166)</f>
        <v>0</v>
      </c>
    </row>
    <row r="168" spans="1:7" ht="15.95" customHeight="1" x14ac:dyDescent="0.2">
      <c r="A168" s="56" t="s">
        <v>14</v>
      </c>
      <c r="B168" s="102">
        <f>IF(C168=0,0,IFERROR(VLOOKUP($A$162&amp;A168,'[1]Ramos x Años'!$A:$E,4,0),0))</f>
        <v>0</v>
      </c>
      <c r="C168" s="102">
        <f>IFERROR(VLOOKUP($A$162&amp;A168,'[1]Ramos x Años'!$A:$E,5,0),0)</f>
        <v>0</v>
      </c>
      <c r="D168" s="99">
        <f t="shared" si="17"/>
        <v>0</v>
      </c>
      <c r="E168" s="161" t="str">
        <f t="shared" si="16"/>
        <v/>
      </c>
      <c r="F168" s="162">
        <f t="shared" ref="F168:F176" si="18">IFERROR(B168/$B$178*100,0)</f>
        <v>0</v>
      </c>
      <c r="G168" s="162">
        <f t="shared" ref="G168:G176" si="19">IFERROR(C168/$C$178*100,0)</f>
        <v>0</v>
      </c>
    </row>
    <row r="169" spans="1:7" ht="15.95" customHeight="1" x14ac:dyDescent="0.2">
      <c r="A169" s="56" t="s">
        <v>15</v>
      </c>
      <c r="B169" s="102">
        <f>IF(C169=0,0,IFERROR(VLOOKUP($A$162&amp;A169,'[1]Ramos x Años'!$A:$E,4,0),0))</f>
        <v>0</v>
      </c>
      <c r="C169" s="102">
        <f>IFERROR(VLOOKUP($A$162&amp;A169,'[1]Ramos x Años'!$A:$E,5,0),0)</f>
        <v>0</v>
      </c>
      <c r="D169" s="99">
        <f t="shared" si="17"/>
        <v>0</v>
      </c>
      <c r="E169" s="161" t="str">
        <f t="shared" si="16"/>
        <v/>
      </c>
      <c r="F169" s="162">
        <f t="shared" si="18"/>
        <v>0</v>
      </c>
      <c r="G169" s="162">
        <f t="shared" si="19"/>
        <v>0</v>
      </c>
    </row>
    <row r="170" spans="1:7" ht="15.95" customHeight="1" x14ac:dyDescent="0.2">
      <c r="A170" s="56" t="s">
        <v>27</v>
      </c>
      <c r="B170" s="102">
        <f>IF(C170=0,0,IFERROR(VLOOKUP($A$162&amp;A170,'[1]Ramos x Años'!$A:$E,4,0),0))</f>
        <v>0</v>
      </c>
      <c r="C170" s="102">
        <f>IFERROR(VLOOKUP($A$162&amp;A170,'[1]Ramos x Años'!$A:$E,5,0),0)</f>
        <v>0</v>
      </c>
      <c r="D170" s="99">
        <f t="shared" si="17"/>
        <v>0</v>
      </c>
      <c r="E170" s="161" t="str">
        <f t="shared" si="16"/>
        <v/>
      </c>
      <c r="F170" s="162">
        <f t="shared" si="18"/>
        <v>0</v>
      </c>
      <c r="G170" s="162">
        <f t="shared" si="19"/>
        <v>0</v>
      </c>
    </row>
    <row r="171" spans="1:7" ht="15.95" customHeight="1" x14ac:dyDescent="0.2">
      <c r="A171" s="56" t="s">
        <v>35</v>
      </c>
      <c r="B171" s="102">
        <f>IF(C171=0,0,IFERROR(VLOOKUP($A$162&amp;A171,'[1]Ramos x Años'!$A:$E,4,0),0))</f>
        <v>0</v>
      </c>
      <c r="C171" s="102">
        <f>IFERROR(VLOOKUP($A$162&amp;A171,'[1]Ramos x Años'!$A:$E,5,0),0)</f>
        <v>0</v>
      </c>
      <c r="D171" s="99">
        <f t="shared" si="17"/>
        <v>0</v>
      </c>
      <c r="E171" s="161" t="str">
        <f t="shared" si="16"/>
        <v/>
      </c>
      <c r="F171" s="162">
        <f t="shared" si="18"/>
        <v>0</v>
      </c>
      <c r="G171" s="162">
        <f t="shared" si="19"/>
        <v>0</v>
      </c>
    </row>
    <row r="172" spans="1:7" ht="15.95" customHeight="1" x14ac:dyDescent="0.2">
      <c r="A172" s="56" t="s">
        <v>16</v>
      </c>
      <c r="B172" s="102">
        <f>IF(C172=0,0,IFERROR(VLOOKUP($A$162&amp;A172,'[1]Ramos x Años'!$A:$E,4,0),0))</f>
        <v>0</v>
      </c>
      <c r="C172" s="102">
        <f>IFERROR(VLOOKUP($A$162&amp;A172,'[1]Ramos x Años'!$A:$E,5,0),0)</f>
        <v>0</v>
      </c>
      <c r="D172" s="99">
        <f t="shared" si="17"/>
        <v>0</v>
      </c>
      <c r="E172" s="161" t="str">
        <f t="shared" si="16"/>
        <v/>
      </c>
      <c r="F172" s="162">
        <f t="shared" si="18"/>
        <v>0</v>
      </c>
      <c r="G172" s="162">
        <f t="shared" si="19"/>
        <v>0</v>
      </c>
    </row>
    <row r="173" spans="1:7" ht="15.95" customHeight="1" x14ac:dyDescent="0.2">
      <c r="A173" s="56" t="s">
        <v>67</v>
      </c>
      <c r="B173" s="102">
        <f>IF(C173=0,0,IFERROR(VLOOKUP($A$162&amp;A173,'[1]Ramos x Años'!$A:$E,4,0),0))</f>
        <v>0</v>
      </c>
      <c r="C173" s="102">
        <f>IFERROR(VLOOKUP($A$162&amp;A173,'[1]Ramos x Años'!$A:$E,5,0),0)</f>
        <v>0</v>
      </c>
      <c r="D173" s="99">
        <f t="shared" si="17"/>
        <v>0</v>
      </c>
      <c r="E173" s="161" t="str">
        <f t="shared" si="16"/>
        <v/>
      </c>
      <c r="F173" s="162">
        <f t="shared" si="18"/>
        <v>0</v>
      </c>
      <c r="G173" s="162">
        <f t="shared" si="19"/>
        <v>0</v>
      </c>
    </row>
    <row r="174" spans="1:7" ht="15.95" customHeight="1" x14ac:dyDescent="0.2">
      <c r="A174" s="56" t="s">
        <v>34</v>
      </c>
      <c r="B174" s="102">
        <f>IF(C174=0,0,IFERROR(VLOOKUP($A$162&amp;A174,'[1]Ramos x Años'!$A:$E,4,0),0))</f>
        <v>0</v>
      </c>
      <c r="C174" s="102">
        <f>IFERROR(VLOOKUP($A$162&amp;A174,'[1]Ramos x Años'!$A:$E,5,0),0)</f>
        <v>0</v>
      </c>
      <c r="D174" s="99">
        <f t="shared" si="17"/>
        <v>0</v>
      </c>
      <c r="E174" s="161" t="str">
        <f t="shared" si="16"/>
        <v/>
      </c>
      <c r="F174" s="162">
        <f t="shared" si="18"/>
        <v>0</v>
      </c>
      <c r="G174" s="162">
        <f t="shared" si="19"/>
        <v>0</v>
      </c>
    </row>
    <row r="175" spans="1:7" ht="15.95" customHeight="1" x14ac:dyDescent="0.2">
      <c r="A175" s="56" t="s">
        <v>17</v>
      </c>
      <c r="B175" s="102">
        <f>IF(C175=0,0,IFERROR(VLOOKUP($A$162&amp;A175,'[1]Ramos x Años'!$A:$E,4,0),0))</f>
        <v>0</v>
      </c>
      <c r="C175" s="102">
        <f>IFERROR(VLOOKUP($A$162&amp;A175,'[1]Ramos x Años'!$A:$E,5,0),0)</f>
        <v>0</v>
      </c>
      <c r="D175" s="99">
        <f t="shared" si="17"/>
        <v>0</v>
      </c>
      <c r="E175" s="161" t="str">
        <f t="shared" si="16"/>
        <v/>
      </c>
      <c r="F175" s="162">
        <f t="shared" si="18"/>
        <v>0</v>
      </c>
      <c r="G175" s="162">
        <f t="shared" si="19"/>
        <v>0</v>
      </c>
    </row>
    <row r="176" spans="1:7" ht="15.95" customHeight="1" x14ac:dyDescent="0.2">
      <c r="A176" s="56" t="s">
        <v>18</v>
      </c>
      <c r="B176" s="102">
        <f>IF(C176=0,0,IFERROR(VLOOKUP($A$162&amp;A176,'[1]Ramos x Años'!$A:$E,4,0),0))</f>
        <v>0</v>
      </c>
      <c r="C176" s="102">
        <f>IFERROR(VLOOKUP($A$162&amp;A176,'[1]Ramos x Años'!$A:$E,5,0),0)</f>
        <v>0</v>
      </c>
      <c r="D176" s="99">
        <f t="shared" si="17"/>
        <v>0</v>
      </c>
      <c r="E176" s="161" t="str">
        <f t="shared" si="16"/>
        <v/>
      </c>
      <c r="F176" s="162">
        <f t="shared" si="18"/>
        <v>0</v>
      </c>
      <c r="G176" s="162">
        <f t="shared" si="19"/>
        <v>0</v>
      </c>
    </row>
    <row r="177" spans="1:7" ht="15.95" customHeight="1" x14ac:dyDescent="0.2">
      <c r="A177" s="58" t="s">
        <v>31</v>
      </c>
      <c r="B177" s="59">
        <f>SUM(B168:B176)</f>
        <v>0</v>
      </c>
      <c r="C177" s="59">
        <f>SUM(C168:C176)</f>
        <v>0</v>
      </c>
      <c r="D177" s="59">
        <f t="shared" si="17"/>
        <v>0</v>
      </c>
      <c r="E177" s="135" t="str">
        <f t="shared" si="16"/>
        <v/>
      </c>
      <c r="F177" s="153">
        <f>SUM(F168:F176)</f>
        <v>0</v>
      </c>
      <c r="G177" s="153">
        <f>SUM(G168:G176)</f>
        <v>0</v>
      </c>
    </row>
    <row r="178" spans="1:7" ht="18" customHeight="1" x14ac:dyDescent="0.2">
      <c r="A178" s="53" t="s">
        <v>19</v>
      </c>
      <c r="B178" s="61">
        <f>(B167+B177)</f>
        <v>0</v>
      </c>
      <c r="C178" s="61">
        <f>(C167+C177)</f>
        <v>0</v>
      </c>
      <c r="D178" s="61">
        <f>(C178-B178)</f>
        <v>0</v>
      </c>
      <c r="E178" s="134" t="str">
        <f t="shared" si="16"/>
        <v/>
      </c>
      <c r="F178" s="154">
        <f>(F167+F177)</f>
        <v>0</v>
      </c>
      <c r="G178" s="154">
        <f>(G167+G177)</f>
        <v>0</v>
      </c>
    </row>
    <row r="179" spans="1:7" x14ac:dyDescent="0.2">
      <c r="A179" s="70" t="s">
        <v>108</v>
      </c>
    </row>
    <row r="196" spans="1:8" ht="20.25" x14ac:dyDescent="0.3">
      <c r="A196" s="167" t="s">
        <v>42</v>
      </c>
      <c r="B196" s="167"/>
      <c r="C196" s="167"/>
      <c r="D196" s="167"/>
      <c r="E196" s="167"/>
      <c r="F196" s="167"/>
      <c r="G196" s="167"/>
    </row>
    <row r="197" spans="1:8" x14ac:dyDescent="0.2">
      <c r="A197" s="168" t="s">
        <v>53</v>
      </c>
      <c r="B197" s="168"/>
      <c r="C197" s="168"/>
      <c r="D197" s="168"/>
      <c r="E197" s="168"/>
      <c r="F197" s="168"/>
      <c r="G197" s="168"/>
    </row>
    <row r="198" spans="1:8" x14ac:dyDescent="0.2">
      <c r="A198" s="168" t="s">
        <v>150</v>
      </c>
      <c r="B198" s="168"/>
      <c r="C198" s="168"/>
      <c r="D198" s="168"/>
      <c r="E198" s="168"/>
      <c r="F198" s="168"/>
      <c r="G198" s="168"/>
    </row>
    <row r="199" spans="1:8" x14ac:dyDescent="0.2">
      <c r="A199" s="168" t="s">
        <v>91</v>
      </c>
      <c r="B199" s="168"/>
      <c r="C199" s="168"/>
      <c r="D199" s="168"/>
      <c r="E199" s="168"/>
      <c r="F199" s="168"/>
      <c r="G199" s="168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71" t="s">
        <v>20</v>
      </c>
      <c r="B202" s="171">
        <v>2021</v>
      </c>
      <c r="C202" s="171">
        <v>2022</v>
      </c>
      <c r="D202" s="171" t="s">
        <v>29</v>
      </c>
      <c r="E202" s="171"/>
      <c r="F202" s="171" t="s">
        <v>61</v>
      </c>
      <c r="G202" s="171"/>
    </row>
    <row r="203" spans="1:8" ht="19.5" customHeight="1" x14ac:dyDescent="0.2">
      <c r="A203" s="171"/>
      <c r="B203" s="171"/>
      <c r="C203" s="171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2">
      <c r="A204" s="56" t="s">
        <v>12</v>
      </c>
      <c r="B204" s="102">
        <f>IF(C204=0,0,IFERROR(VLOOKUP($A$201&amp;A204,'[1]Ramos x Años'!$A:$E,4,0),0))</f>
        <v>0</v>
      </c>
      <c r="C204" s="102">
        <f>IFERROR(VLOOKUP($A$201&amp;A204,'[1]Ramos x Años'!$A:$E,5,0),0)</f>
        <v>0</v>
      </c>
      <c r="D204" s="102">
        <f>(C204-B204)</f>
        <v>0</v>
      </c>
      <c r="E204" s="161" t="str">
        <f t="shared" ref="E204:E217" si="20">IFERROR(D204/B204*100,"")</f>
        <v/>
      </c>
      <c r="F204" s="162">
        <f>IFERROR(B204/$B$217*100,0)</f>
        <v>0</v>
      </c>
      <c r="G204" s="162">
        <f>IFERROR(C204/$C$217*100,0)</f>
        <v>0</v>
      </c>
      <c r="H204" s="7"/>
    </row>
    <row r="205" spans="1:8" ht="15.95" customHeight="1" x14ac:dyDescent="0.2">
      <c r="A205" s="56" t="s">
        <v>13</v>
      </c>
      <c r="B205" s="102">
        <f>IF(C205=0,0,IFERROR(VLOOKUP($A$201&amp;A205,'[1]Ramos x Años'!$A:$E,4,0),0))</f>
        <v>0</v>
      </c>
      <c r="C205" s="102">
        <f>IFERROR(VLOOKUP($A$201&amp;A205,'[1]Ramos x Años'!$A:$E,5,0),0)</f>
        <v>0</v>
      </c>
      <c r="D205" s="102">
        <f t="shared" ref="D205:D216" si="21">(C205-B205)</f>
        <v>0</v>
      </c>
      <c r="E205" s="161" t="str">
        <f t="shared" si="20"/>
        <v/>
      </c>
      <c r="F205" s="162">
        <f>IFERROR(B205/$B$217*100,0)</f>
        <v>0</v>
      </c>
      <c r="G205" s="162">
        <f>IFERROR(C205/$C$217*100,0)</f>
        <v>0</v>
      </c>
      <c r="H205" s="7"/>
    </row>
    <row r="206" spans="1:8" ht="15.95" customHeight="1" x14ac:dyDescent="0.2">
      <c r="A206" s="58" t="s">
        <v>30</v>
      </c>
      <c r="B206" s="59">
        <f>(B204+B205)</f>
        <v>0</v>
      </c>
      <c r="C206" s="59">
        <f>(C204+C205)</f>
        <v>0</v>
      </c>
      <c r="D206" s="59">
        <f t="shared" si="21"/>
        <v>0</v>
      </c>
      <c r="E206" s="163" t="str">
        <f t="shared" si="20"/>
        <v/>
      </c>
      <c r="F206" s="164">
        <f>(F204+F205)</f>
        <v>0</v>
      </c>
      <c r="G206" s="164">
        <f>(G204+G205)</f>
        <v>0</v>
      </c>
      <c r="H206" s="2"/>
    </row>
    <row r="207" spans="1:8" ht="15.95" customHeight="1" x14ac:dyDescent="0.2">
      <c r="A207" s="56" t="s">
        <v>14</v>
      </c>
      <c r="B207" s="102">
        <f>IF(C207=0,0,IFERROR(VLOOKUP($A$201&amp;A207,'[1]Ramos x Años'!$A:$E,4,0),0))</f>
        <v>0</v>
      </c>
      <c r="C207" s="102">
        <f>IFERROR(VLOOKUP($A$201&amp;A207,'[1]Ramos x Años'!$A:$E,5,0),0)</f>
        <v>0</v>
      </c>
      <c r="D207" s="102">
        <f t="shared" si="21"/>
        <v>0</v>
      </c>
      <c r="E207" s="161" t="str">
        <f t="shared" si="20"/>
        <v/>
      </c>
      <c r="F207" s="162">
        <f t="shared" ref="F207:F215" si="22">IFERROR(B207/$B$217*100,0)</f>
        <v>0</v>
      </c>
      <c r="G207" s="162">
        <f t="shared" ref="G207:G215" si="23">IFERROR(C207/$C$217*100,0)</f>
        <v>0</v>
      </c>
      <c r="H207" s="7"/>
    </row>
    <row r="208" spans="1:8" ht="15.95" customHeight="1" x14ac:dyDescent="0.2">
      <c r="A208" s="56" t="s">
        <v>15</v>
      </c>
      <c r="B208" s="102">
        <f>IF(C208=0,0,IFERROR(VLOOKUP($A$201&amp;A208,'[1]Ramos x Años'!$A:$E,4,0),0))</f>
        <v>0</v>
      </c>
      <c r="C208" s="102">
        <f>IFERROR(VLOOKUP($A$201&amp;A208,'[1]Ramos x Años'!$A:$E,5,0),0)</f>
        <v>0</v>
      </c>
      <c r="D208" s="102">
        <f t="shared" si="21"/>
        <v>0</v>
      </c>
      <c r="E208" s="161" t="str">
        <f t="shared" si="20"/>
        <v/>
      </c>
      <c r="F208" s="162">
        <f t="shared" si="22"/>
        <v>0</v>
      </c>
      <c r="G208" s="162">
        <f t="shared" si="23"/>
        <v>0</v>
      </c>
      <c r="H208" s="7"/>
    </row>
    <row r="209" spans="1:8" ht="15.95" customHeight="1" x14ac:dyDescent="0.2">
      <c r="A209" s="56" t="s">
        <v>27</v>
      </c>
      <c r="B209" s="102">
        <f>IF(C209=0,0,IFERROR(VLOOKUP($A$201&amp;A209,'[1]Ramos x Años'!$A:$E,4,0),0))</f>
        <v>0</v>
      </c>
      <c r="C209" s="102">
        <f>IFERROR(VLOOKUP($A$201&amp;A209,'[1]Ramos x Años'!$A:$E,5,0),0)</f>
        <v>0</v>
      </c>
      <c r="D209" s="102">
        <f t="shared" si="21"/>
        <v>0</v>
      </c>
      <c r="E209" s="161" t="str">
        <f t="shared" si="20"/>
        <v/>
      </c>
      <c r="F209" s="162">
        <f t="shared" si="22"/>
        <v>0</v>
      </c>
      <c r="G209" s="162">
        <f t="shared" si="23"/>
        <v>0</v>
      </c>
      <c r="H209" s="7"/>
    </row>
    <row r="210" spans="1:8" ht="15.95" customHeight="1" x14ac:dyDescent="0.2">
      <c r="A210" s="56" t="s">
        <v>35</v>
      </c>
      <c r="B210" s="102">
        <f>IF(C210=0,0,IFERROR(VLOOKUP($A$201&amp;A210,'[1]Ramos x Años'!$A:$E,4,0),0))</f>
        <v>0</v>
      </c>
      <c r="C210" s="102">
        <f>IFERROR(VLOOKUP($A$201&amp;A210,'[1]Ramos x Años'!$A:$E,5,0),0)</f>
        <v>0</v>
      </c>
      <c r="D210" s="102">
        <f t="shared" si="21"/>
        <v>0</v>
      </c>
      <c r="E210" s="161" t="str">
        <f t="shared" si="20"/>
        <v/>
      </c>
      <c r="F210" s="162">
        <f t="shared" si="22"/>
        <v>0</v>
      </c>
      <c r="G210" s="162">
        <f t="shared" si="23"/>
        <v>0</v>
      </c>
      <c r="H210" s="7"/>
    </row>
    <row r="211" spans="1:8" ht="15.95" customHeight="1" x14ac:dyDescent="0.2">
      <c r="A211" s="56" t="s">
        <v>16</v>
      </c>
      <c r="B211" s="102">
        <f>IF(C211=0,0,IFERROR(VLOOKUP($A$201&amp;A211,'[1]Ramos x Años'!$A:$E,4,0),0))</f>
        <v>0</v>
      </c>
      <c r="C211" s="102">
        <f>IFERROR(VLOOKUP($A$201&amp;A211,'[1]Ramos x Años'!$A:$E,5,0),0)</f>
        <v>0</v>
      </c>
      <c r="D211" s="102">
        <f t="shared" si="21"/>
        <v>0</v>
      </c>
      <c r="E211" s="161" t="str">
        <f t="shared" si="20"/>
        <v/>
      </c>
      <c r="F211" s="162">
        <f t="shared" si="22"/>
        <v>0</v>
      </c>
      <c r="G211" s="162">
        <f t="shared" si="23"/>
        <v>0</v>
      </c>
      <c r="H211" s="7"/>
    </row>
    <row r="212" spans="1:8" ht="15.95" customHeight="1" x14ac:dyDescent="0.2">
      <c r="A212" s="56" t="s">
        <v>67</v>
      </c>
      <c r="B212" s="102">
        <f>IF(C212=0,0,IFERROR(VLOOKUP($A$201&amp;A212,'[1]Ramos x Años'!$A:$E,4,0),0))</f>
        <v>0</v>
      </c>
      <c r="C212" s="102">
        <f>IFERROR(VLOOKUP($A$201&amp;A212,'[1]Ramos x Años'!$A:$E,5,0),0)</f>
        <v>0</v>
      </c>
      <c r="D212" s="102">
        <f t="shared" si="21"/>
        <v>0</v>
      </c>
      <c r="E212" s="161" t="str">
        <f t="shared" si="20"/>
        <v/>
      </c>
      <c r="F212" s="162">
        <f t="shared" si="22"/>
        <v>0</v>
      </c>
      <c r="G212" s="162">
        <f t="shared" si="23"/>
        <v>0</v>
      </c>
      <c r="H212" s="7"/>
    </row>
    <row r="213" spans="1:8" ht="15.95" customHeight="1" x14ac:dyDescent="0.2">
      <c r="A213" s="56" t="s">
        <v>34</v>
      </c>
      <c r="B213" s="102">
        <f>IF(C213=0,0,IFERROR(VLOOKUP($A$201&amp;A213,'[1]Ramos x Años'!$A:$E,4,0),0))</f>
        <v>0</v>
      </c>
      <c r="C213" s="102">
        <f>IFERROR(VLOOKUP($A$201&amp;A213,'[1]Ramos x Años'!$A:$E,5,0),0)</f>
        <v>0</v>
      </c>
      <c r="D213" s="102">
        <f t="shared" si="21"/>
        <v>0</v>
      </c>
      <c r="E213" s="161" t="str">
        <f t="shared" si="20"/>
        <v/>
      </c>
      <c r="F213" s="162">
        <f t="shared" si="22"/>
        <v>0</v>
      </c>
      <c r="G213" s="162">
        <f t="shared" si="23"/>
        <v>0</v>
      </c>
      <c r="H213" s="7"/>
    </row>
    <row r="214" spans="1:8" ht="15.95" customHeight="1" x14ac:dyDescent="0.2">
      <c r="A214" s="56" t="s">
        <v>17</v>
      </c>
      <c r="B214" s="102">
        <f>IF(C214=0,0,IFERROR(VLOOKUP($A$201&amp;A214,'[1]Ramos x Años'!$A:$E,4,0),0))</f>
        <v>0</v>
      </c>
      <c r="C214" s="102">
        <f>IFERROR(VLOOKUP($A$201&amp;A214,'[1]Ramos x Años'!$A:$E,5,0),0)</f>
        <v>0</v>
      </c>
      <c r="D214" s="102">
        <f t="shared" si="21"/>
        <v>0</v>
      </c>
      <c r="E214" s="161" t="str">
        <f t="shared" si="20"/>
        <v/>
      </c>
      <c r="F214" s="162">
        <f t="shared" si="22"/>
        <v>0</v>
      </c>
      <c r="G214" s="162">
        <f t="shared" si="23"/>
        <v>0</v>
      </c>
      <c r="H214" s="7"/>
    </row>
    <row r="215" spans="1:8" ht="15.95" customHeight="1" x14ac:dyDescent="0.2">
      <c r="A215" s="56" t="s">
        <v>18</v>
      </c>
      <c r="B215" s="102">
        <f>IF(C215=0,0,IFERROR(VLOOKUP($A$201&amp;A215,'[1]Ramos x Años'!$A:$E,4,0),0))</f>
        <v>0</v>
      </c>
      <c r="C215" s="102">
        <f>IFERROR(VLOOKUP($A$201&amp;A215,'[1]Ramos x Años'!$A:$E,5,0),0)</f>
        <v>0</v>
      </c>
      <c r="D215" s="102">
        <f t="shared" si="21"/>
        <v>0</v>
      </c>
      <c r="E215" s="161" t="str">
        <f t="shared" si="20"/>
        <v/>
      </c>
      <c r="F215" s="162">
        <f t="shared" si="22"/>
        <v>0</v>
      </c>
      <c r="G215" s="162">
        <f t="shared" si="23"/>
        <v>0</v>
      </c>
      <c r="H215" s="7"/>
    </row>
    <row r="216" spans="1:8" ht="15.95" customHeight="1" x14ac:dyDescent="0.2">
      <c r="A216" s="58" t="s">
        <v>31</v>
      </c>
      <c r="B216" s="59">
        <f>SUM(B207:B215)</f>
        <v>0</v>
      </c>
      <c r="C216" s="59">
        <f>SUM(C207:C215)</f>
        <v>0</v>
      </c>
      <c r="D216" s="59">
        <f t="shared" si="21"/>
        <v>0</v>
      </c>
      <c r="E216" s="135" t="str">
        <f t="shared" si="20"/>
        <v/>
      </c>
      <c r="F216" s="153">
        <f>SUM(F207:F215)</f>
        <v>0</v>
      </c>
      <c r="G216" s="153">
        <f>SUM(G207:G215)</f>
        <v>0</v>
      </c>
      <c r="H216" s="7"/>
    </row>
    <row r="217" spans="1:8" ht="18" customHeight="1" x14ac:dyDescent="0.2">
      <c r="A217" s="53" t="s">
        <v>19</v>
      </c>
      <c r="B217" s="61">
        <f>(B206+B216)</f>
        <v>0</v>
      </c>
      <c r="C217" s="61">
        <f>(C206+C216)</f>
        <v>0</v>
      </c>
      <c r="D217" s="61">
        <f>(C217-B217)</f>
        <v>0</v>
      </c>
      <c r="E217" s="134" t="str">
        <f t="shared" si="20"/>
        <v/>
      </c>
      <c r="F217" s="154">
        <f>(F206+F216)</f>
        <v>0</v>
      </c>
      <c r="G217" s="154">
        <f>(G206+G216)</f>
        <v>0</v>
      </c>
    </row>
    <row r="218" spans="1:8" x14ac:dyDescent="0.2">
      <c r="A218" s="70" t="s">
        <v>108</v>
      </c>
    </row>
    <row r="234" spans="1:7" ht="20.25" x14ac:dyDescent="0.3">
      <c r="A234" s="167" t="s">
        <v>42</v>
      </c>
      <c r="B234" s="167"/>
      <c r="C234" s="167"/>
      <c r="D234" s="167"/>
      <c r="E234" s="167"/>
      <c r="F234" s="167"/>
      <c r="G234" s="167"/>
    </row>
    <row r="235" spans="1:7" x14ac:dyDescent="0.2">
      <c r="A235" s="168" t="s">
        <v>53</v>
      </c>
      <c r="B235" s="168"/>
      <c r="C235" s="168"/>
      <c r="D235" s="168"/>
      <c r="E235" s="168"/>
      <c r="F235" s="168"/>
      <c r="G235" s="168"/>
    </row>
    <row r="236" spans="1:7" x14ac:dyDescent="0.2">
      <c r="A236" s="168" t="s">
        <v>151</v>
      </c>
      <c r="B236" s="168"/>
      <c r="C236" s="168"/>
      <c r="D236" s="168"/>
      <c r="E236" s="168"/>
      <c r="F236" s="168"/>
      <c r="G236" s="168"/>
    </row>
    <row r="237" spans="1:7" x14ac:dyDescent="0.2">
      <c r="A237" s="168" t="s">
        <v>91</v>
      </c>
      <c r="B237" s="168"/>
      <c r="C237" s="168"/>
      <c r="D237" s="168"/>
      <c r="E237" s="168"/>
      <c r="F237" s="168"/>
      <c r="G237" s="168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">
      <c r="A240" s="171" t="s">
        <v>20</v>
      </c>
      <c r="B240" s="171">
        <v>2021</v>
      </c>
      <c r="C240" s="171">
        <v>2022</v>
      </c>
      <c r="D240" s="171" t="s">
        <v>29</v>
      </c>
      <c r="E240" s="171"/>
      <c r="F240" s="171" t="s">
        <v>61</v>
      </c>
      <c r="G240" s="171"/>
    </row>
    <row r="241" spans="1:7" ht="19.5" customHeight="1" x14ac:dyDescent="0.2">
      <c r="A241" s="171"/>
      <c r="B241" s="171"/>
      <c r="C241" s="171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2">
      <c r="A242" s="56" t="s">
        <v>12</v>
      </c>
      <c r="B242" s="102">
        <f>IF(C242=0,0,IFERROR(VLOOKUP($A$239&amp;A242,'[1]Ramos x Años'!$A:$E,4,0),0))</f>
        <v>0</v>
      </c>
      <c r="C242" s="102">
        <f>IFERROR(VLOOKUP($A$239&amp;A242,'[1]Ramos x Años'!$A:$E,5,0),0)</f>
        <v>0</v>
      </c>
      <c r="D242" s="48">
        <f>(C242-B242)</f>
        <v>0</v>
      </c>
      <c r="E242" s="161" t="str">
        <f t="shared" ref="E242:E255" si="24">IFERROR(D242/B242*100,"")</f>
        <v/>
      </c>
      <c r="F242" s="162">
        <f>IFERROR(B242/$B$255*100,0)</f>
        <v>0</v>
      </c>
      <c r="G242" s="162">
        <f>IFERROR(C242/$C$255*100,0)</f>
        <v>0</v>
      </c>
    </row>
    <row r="243" spans="1:7" ht="15.95" customHeight="1" x14ac:dyDescent="0.2">
      <c r="A243" s="56" t="s">
        <v>13</v>
      </c>
      <c r="B243" s="102">
        <f>IF(C243=0,0,IFERROR(VLOOKUP($A$239&amp;A243,'[1]Ramos x Años'!$A:$E,4,0),0))</f>
        <v>0</v>
      </c>
      <c r="C243" s="102">
        <f>IFERROR(VLOOKUP($A$239&amp;A243,'[1]Ramos x Años'!$A:$E,5,0),0)</f>
        <v>0</v>
      </c>
      <c r="D243" s="48">
        <f t="shared" ref="D243:D254" si="25">(C243-B243)</f>
        <v>0</v>
      </c>
      <c r="E243" s="161" t="str">
        <f t="shared" si="24"/>
        <v/>
      </c>
      <c r="F243" s="162">
        <f>IFERROR(B243/$B$255*100,0)</f>
        <v>0</v>
      </c>
      <c r="G243" s="162">
        <f>IFERROR(C243/$C$255*100,0)</f>
        <v>0</v>
      </c>
    </row>
    <row r="244" spans="1:7" ht="15.95" customHeight="1" x14ac:dyDescent="0.2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3" t="str">
        <f t="shared" si="24"/>
        <v/>
      </c>
      <c r="F244" s="164">
        <f>(F242+F243)</f>
        <v>0</v>
      </c>
      <c r="G244" s="164">
        <f>(G242+G243)</f>
        <v>0</v>
      </c>
    </row>
    <row r="245" spans="1:7" ht="15.95" customHeight="1" x14ac:dyDescent="0.2">
      <c r="A245" s="56" t="s">
        <v>14</v>
      </c>
      <c r="B245" s="102">
        <f>IF(C245=0,0,IFERROR(VLOOKUP($A$239&amp;A245,'[1]Ramos x Años'!$A:$E,4,0),0))</f>
        <v>0</v>
      </c>
      <c r="C245" s="102">
        <f>IFERROR(VLOOKUP($A$239&amp;A245,'[1]Ramos x Años'!$A:$E,5,0),0)</f>
        <v>0</v>
      </c>
      <c r="D245" s="48">
        <f t="shared" si="25"/>
        <v>0</v>
      </c>
      <c r="E245" s="161" t="str">
        <f t="shared" si="24"/>
        <v/>
      </c>
      <c r="F245" s="162">
        <f t="shared" ref="F245:F253" si="26">IFERROR(B245/$B$255*100,0)</f>
        <v>0</v>
      </c>
      <c r="G245" s="162">
        <f t="shared" ref="G245:G253" si="27">IFERROR(C245/$C$255*100,0)</f>
        <v>0</v>
      </c>
    </row>
    <row r="246" spans="1:7" ht="15.95" customHeight="1" x14ac:dyDescent="0.2">
      <c r="A246" s="56" t="s">
        <v>15</v>
      </c>
      <c r="B246" s="102">
        <f>IF(C246=0,0,IFERROR(VLOOKUP($A$239&amp;A246,'[1]Ramos x Años'!$A:$E,4,0),0))</f>
        <v>0</v>
      </c>
      <c r="C246" s="102">
        <f>IFERROR(VLOOKUP($A$239&amp;A246,'[1]Ramos x Años'!$A:$E,5,0),0)</f>
        <v>0</v>
      </c>
      <c r="D246" s="48">
        <f t="shared" si="25"/>
        <v>0</v>
      </c>
      <c r="E246" s="161" t="str">
        <f t="shared" si="24"/>
        <v/>
      </c>
      <c r="F246" s="162">
        <f t="shared" si="26"/>
        <v>0</v>
      </c>
      <c r="G246" s="162">
        <f t="shared" si="27"/>
        <v>0</v>
      </c>
    </row>
    <row r="247" spans="1:7" ht="15.95" customHeight="1" x14ac:dyDescent="0.2">
      <c r="A247" s="56" t="s">
        <v>27</v>
      </c>
      <c r="B247" s="102">
        <f>IF(C247=0,0,IFERROR(VLOOKUP($A$239&amp;A247,'[1]Ramos x Años'!$A:$E,4,0),0))</f>
        <v>0</v>
      </c>
      <c r="C247" s="102">
        <f>IFERROR(VLOOKUP($A$239&amp;A247,'[1]Ramos x Años'!$A:$E,5,0),0)</f>
        <v>0</v>
      </c>
      <c r="D247" s="48">
        <f t="shared" si="25"/>
        <v>0</v>
      </c>
      <c r="E247" s="161" t="str">
        <f t="shared" si="24"/>
        <v/>
      </c>
      <c r="F247" s="162">
        <f t="shared" si="26"/>
        <v>0</v>
      </c>
      <c r="G247" s="162">
        <f t="shared" si="27"/>
        <v>0</v>
      </c>
    </row>
    <row r="248" spans="1:7" ht="15.95" customHeight="1" x14ac:dyDescent="0.2">
      <c r="A248" s="56" t="s">
        <v>35</v>
      </c>
      <c r="B248" s="102">
        <f>IF(C248=0,0,IFERROR(VLOOKUP($A$239&amp;A248,'[1]Ramos x Años'!$A:$E,4,0),0))</f>
        <v>0</v>
      </c>
      <c r="C248" s="102">
        <f>IFERROR(VLOOKUP($A$239&amp;A248,'[1]Ramos x Años'!$A:$E,5,0),0)</f>
        <v>0</v>
      </c>
      <c r="D248" s="48">
        <f t="shared" si="25"/>
        <v>0</v>
      </c>
      <c r="E248" s="161" t="str">
        <f t="shared" si="24"/>
        <v/>
      </c>
      <c r="F248" s="162">
        <f t="shared" si="26"/>
        <v>0</v>
      </c>
      <c r="G248" s="162">
        <f t="shared" si="27"/>
        <v>0</v>
      </c>
    </row>
    <row r="249" spans="1:7" ht="15.95" customHeight="1" x14ac:dyDescent="0.2">
      <c r="A249" s="56" t="s">
        <v>16</v>
      </c>
      <c r="B249" s="102">
        <f>IF(C249=0,0,IFERROR(VLOOKUP($A$239&amp;A249,'[1]Ramos x Años'!$A:$E,4,0),0))</f>
        <v>0</v>
      </c>
      <c r="C249" s="102">
        <f>IFERROR(VLOOKUP($A$239&amp;A249,'[1]Ramos x Años'!$A:$E,5,0),0)</f>
        <v>0</v>
      </c>
      <c r="D249" s="48">
        <f t="shared" si="25"/>
        <v>0</v>
      </c>
      <c r="E249" s="161" t="str">
        <f t="shared" si="24"/>
        <v/>
      </c>
      <c r="F249" s="162">
        <f t="shared" si="26"/>
        <v>0</v>
      </c>
      <c r="G249" s="162">
        <f t="shared" si="27"/>
        <v>0</v>
      </c>
    </row>
    <row r="250" spans="1:7" ht="15.95" customHeight="1" x14ac:dyDescent="0.2">
      <c r="A250" s="56" t="s">
        <v>67</v>
      </c>
      <c r="B250" s="102">
        <f>IF(C250=0,0,IFERROR(VLOOKUP($A$239&amp;A250,'[1]Ramos x Años'!$A:$E,4,0),0))</f>
        <v>0</v>
      </c>
      <c r="C250" s="102">
        <f>IFERROR(VLOOKUP($A$239&amp;A250,'[1]Ramos x Años'!$A:$E,5,0),0)</f>
        <v>0</v>
      </c>
      <c r="D250" s="48">
        <f t="shared" si="25"/>
        <v>0</v>
      </c>
      <c r="E250" s="161" t="str">
        <f t="shared" si="24"/>
        <v/>
      </c>
      <c r="F250" s="162">
        <f t="shared" si="26"/>
        <v>0</v>
      </c>
      <c r="G250" s="162">
        <f t="shared" si="27"/>
        <v>0</v>
      </c>
    </row>
    <row r="251" spans="1:7" ht="15.95" customHeight="1" x14ac:dyDescent="0.2">
      <c r="A251" s="56" t="s">
        <v>34</v>
      </c>
      <c r="B251" s="102">
        <f>IF(C251=0,0,IFERROR(VLOOKUP($A$239&amp;A251,'[1]Ramos x Años'!$A:$E,4,0),0))</f>
        <v>0</v>
      </c>
      <c r="C251" s="102">
        <f>IFERROR(VLOOKUP($A$239&amp;A251,'[1]Ramos x Años'!$A:$E,5,0),0)</f>
        <v>0</v>
      </c>
      <c r="D251" s="48">
        <f t="shared" si="25"/>
        <v>0</v>
      </c>
      <c r="E251" s="161" t="str">
        <f t="shared" si="24"/>
        <v/>
      </c>
      <c r="F251" s="162">
        <f t="shared" si="26"/>
        <v>0</v>
      </c>
      <c r="G251" s="162">
        <f t="shared" si="27"/>
        <v>0</v>
      </c>
    </row>
    <row r="252" spans="1:7" ht="15.95" customHeight="1" x14ac:dyDescent="0.2">
      <c r="A252" s="56" t="s">
        <v>17</v>
      </c>
      <c r="B252" s="102">
        <f>IF(C252=0,0,IFERROR(VLOOKUP($A$239&amp;A252,'[1]Ramos x Años'!$A:$E,4,0),0))</f>
        <v>0</v>
      </c>
      <c r="C252" s="102">
        <f>IFERROR(VLOOKUP($A$239&amp;A252,'[1]Ramos x Años'!$A:$E,5,0),0)</f>
        <v>0</v>
      </c>
      <c r="D252" s="48">
        <f t="shared" si="25"/>
        <v>0</v>
      </c>
      <c r="E252" s="161" t="str">
        <f t="shared" si="24"/>
        <v/>
      </c>
      <c r="F252" s="162">
        <f t="shared" si="26"/>
        <v>0</v>
      </c>
      <c r="G252" s="162">
        <f t="shared" si="27"/>
        <v>0</v>
      </c>
    </row>
    <row r="253" spans="1:7" ht="15.95" customHeight="1" x14ac:dyDescent="0.2">
      <c r="A253" s="56" t="s">
        <v>18</v>
      </c>
      <c r="B253" s="102">
        <f>IF(C253=0,0,IFERROR(VLOOKUP($A$239&amp;A253,'[1]Ramos x Años'!$A:$E,4,0),0))</f>
        <v>0</v>
      </c>
      <c r="C253" s="102">
        <f>IFERROR(VLOOKUP($A$239&amp;A253,'[1]Ramos x Años'!$A:$E,5,0),0)</f>
        <v>0</v>
      </c>
      <c r="D253" s="48">
        <f t="shared" si="25"/>
        <v>0</v>
      </c>
      <c r="E253" s="161" t="str">
        <f t="shared" si="24"/>
        <v/>
      </c>
      <c r="F253" s="162">
        <f t="shared" si="26"/>
        <v>0</v>
      </c>
      <c r="G253" s="162">
        <f t="shared" si="27"/>
        <v>0</v>
      </c>
    </row>
    <row r="254" spans="1:7" ht="15.95" customHeight="1" x14ac:dyDescent="0.2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5" t="str">
        <f t="shared" si="24"/>
        <v/>
      </c>
      <c r="F254" s="153">
        <f>SUM(F245:F253)</f>
        <v>0</v>
      </c>
      <c r="G254" s="153">
        <f>SUM(G245:G253)</f>
        <v>0</v>
      </c>
    </row>
    <row r="255" spans="1:7" ht="19.5" customHeight="1" x14ac:dyDescent="0.2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4" t="str">
        <f t="shared" si="24"/>
        <v/>
      </c>
      <c r="F255" s="154">
        <f>(F244+F254)</f>
        <v>0</v>
      </c>
      <c r="G255" s="154">
        <f>(G244+G254)</f>
        <v>0</v>
      </c>
    </row>
    <row r="256" spans="1:7" x14ac:dyDescent="0.2">
      <c r="A256" s="70" t="s">
        <v>108</v>
      </c>
    </row>
    <row r="272" spans="1:7" ht="20.25" x14ac:dyDescent="0.3">
      <c r="A272" s="167" t="s">
        <v>42</v>
      </c>
      <c r="B272" s="167"/>
      <c r="C272" s="167"/>
      <c r="D272" s="167"/>
      <c r="E272" s="167"/>
      <c r="F272" s="167"/>
      <c r="G272" s="167"/>
    </row>
    <row r="273" spans="1:7" x14ac:dyDescent="0.2">
      <c r="A273" s="168" t="s">
        <v>53</v>
      </c>
      <c r="B273" s="168"/>
      <c r="C273" s="168"/>
      <c r="D273" s="168"/>
      <c r="E273" s="168"/>
      <c r="F273" s="168"/>
      <c r="G273" s="168"/>
    </row>
    <row r="274" spans="1:7" x14ac:dyDescent="0.2">
      <c r="A274" s="168" t="s">
        <v>152</v>
      </c>
      <c r="B274" s="168"/>
      <c r="C274" s="168"/>
      <c r="D274" s="168"/>
      <c r="E274" s="168"/>
      <c r="F274" s="168"/>
      <c r="G274" s="168"/>
    </row>
    <row r="275" spans="1:7" x14ac:dyDescent="0.2">
      <c r="A275" s="168" t="s">
        <v>91</v>
      </c>
      <c r="B275" s="168"/>
      <c r="C275" s="168"/>
      <c r="D275" s="168"/>
      <c r="E275" s="168"/>
      <c r="F275" s="168"/>
      <c r="G275" s="168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">
      <c r="A278" s="171" t="s">
        <v>20</v>
      </c>
      <c r="B278" s="171">
        <v>2021</v>
      </c>
      <c r="C278" s="171">
        <v>2022</v>
      </c>
      <c r="D278" s="171" t="s">
        <v>29</v>
      </c>
      <c r="E278" s="171"/>
      <c r="F278" s="171" t="s">
        <v>61</v>
      </c>
      <c r="G278" s="171"/>
    </row>
    <row r="279" spans="1:7" ht="18.75" customHeight="1" x14ac:dyDescent="0.2">
      <c r="A279" s="171"/>
      <c r="B279" s="171"/>
      <c r="C279" s="171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2">
      <c r="A280" s="56" t="s">
        <v>12</v>
      </c>
      <c r="B280" s="102">
        <f>IF(C280=0,0,IFERROR(VLOOKUP($A$277&amp;A280,'[1]Ramos x Años'!$A:$E,4,0),0))</f>
        <v>0</v>
      </c>
      <c r="C280" s="102">
        <f>IFERROR(VLOOKUP($A$277&amp;A280,'[1]Ramos x Años'!$A:$E,5,0),0)</f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2">
      <c r="A281" s="56" t="s">
        <v>13</v>
      </c>
      <c r="B281" s="102">
        <f>IF(C281=0,0,IFERROR(VLOOKUP($A$277&amp;A281,'[1]Ramos x Años'!$A:$E,4,0),0))</f>
        <v>0</v>
      </c>
      <c r="C281" s="102">
        <f>IFERROR(VLOOKUP($A$277&amp;A281,'[1]Ramos x Años'!$A:$E,5,0),0)</f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2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2">
      <c r="A283" s="56" t="s">
        <v>14</v>
      </c>
      <c r="B283" s="102">
        <f>IF(C283=0,0,IFERROR(VLOOKUP($A$277&amp;A283,'[1]Ramos x Años'!$A:$E,4,0),0))</f>
        <v>0</v>
      </c>
      <c r="C283" s="102">
        <f>IFERROR(VLOOKUP($A$277&amp;A283,'[1]Ramos x Años'!$A:$E,5,0),0)</f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2">
      <c r="A284" s="56" t="s">
        <v>15</v>
      </c>
      <c r="B284" s="102">
        <f>IF(C284=0,0,IFERROR(VLOOKUP($A$277&amp;A284,'[1]Ramos x Años'!$A:$E,4,0),0))</f>
        <v>0</v>
      </c>
      <c r="C284" s="102">
        <f>IFERROR(VLOOKUP($A$277&amp;A284,'[1]Ramos x Años'!$A:$E,5,0),0)</f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2">
      <c r="A285" s="56" t="s">
        <v>27</v>
      </c>
      <c r="B285" s="102">
        <f>IF(C285=0,0,IFERROR(VLOOKUP($A$277&amp;A285,'[1]Ramos x Años'!$A:$E,4,0),0))</f>
        <v>0</v>
      </c>
      <c r="C285" s="102">
        <f>IFERROR(VLOOKUP($A$277&amp;A285,'[1]Ramos x Años'!$A:$E,5,0),0)</f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2">
      <c r="A286" s="56" t="s">
        <v>35</v>
      </c>
      <c r="B286" s="102">
        <f>IF(C286=0,0,IFERROR(VLOOKUP($A$277&amp;A286,'[1]Ramos x Años'!$A:$E,4,0),0))</f>
        <v>0</v>
      </c>
      <c r="C286" s="102">
        <f>IFERROR(VLOOKUP($A$277&amp;A286,'[1]Ramos x Años'!$A:$E,5,0),0)</f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2">
      <c r="A287" s="56" t="s">
        <v>16</v>
      </c>
      <c r="B287" s="102">
        <f>IF(C287=0,0,IFERROR(VLOOKUP($A$277&amp;A287,'[1]Ramos x Años'!$A:$E,4,0),0))</f>
        <v>0</v>
      </c>
      <c r="C287" s="102">
        <f>IFERROR(VLOOKUP($A$277&amp;A287,'[1]Ramos x Años'!$A:$E,5,0),0)</f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2">
      <c r="A288" s="56" t="s">
        <v>67</v>
      </c>
      <c r="B288" s="102">
        <f>IF(C288=0,0,IFERROR(VLOOKUP($A$277&amp;A288,'[1]Ramos x Años'!$A:$E,4,0),0))</f>
        <v>0</v>
      </c>
      <c r="C288" s="102">
        <f>IFERROR(VLOOKUP($A$277&amp;A288,'[1]Ramos x Años'!$A:$E,5,0),0)</f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2">
      <c r="A289" s="56" t="s">
        <v>34</v>
      </c>
      <c r="B289" s="102">
        <f>IF(C289=0,0,IFERROR(VLOOKUP($A$277&amp;A289,'[1]Ramos x Años'!$A:$E,4,0),0))</f>
        <v>0</v>
      </c>
      <c r="C289" s="102">
        <f>IFERROR(VLOOKUP($A$277&amp;A289,'[1]Ramos x Años'!$A:$E,5,0),0)</f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2">
      <c r="A290" s="56" t="s">
        <v>17</v>
      </c>
      <c r="B290" s="102">
        <f>IF(C290=0,0,IFERROR(VLOOKUP($A$277&amp;A290,'[1]Ramos x Años'!$A:$E,4,0),0))</f>
        <v>0</v>
      </c>
      <c r="C290" s="102">
        <f>IFERROR(VLOOKUP($A$277&amp;A290,'[1]Ramos x Años'!$A:$E,5,0),0)</f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2">
      <c r="A291" s="56" t="s">
        <v>18</v>
      </c>
      <c r="B291" s="102">
        <f>IF(C291=0,0,IFERROR(VLOOKUP($A$277&amp;A291,'[1]Ramos x Años'!$A:$E,4,0),0))</f>
        <v>0</v>
      </c>
      <c r="C291" s="102">
        <f>IFERROR(VLOOKUP($A$277&amp;A291,'[1]Ramos x Años'!$A:$E,5,0),0)</f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2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2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2">
      <c r="A294" s="70" t="s">
        <v>108</v>
      </c>
    </row>
    <row r="310" spans="1:7" ht="20.25" x14ac:dyDescent="0.3">
      <c r="A310" s="167" t="s">
        <v>42</v>
      </c>
      <c r="B310" s="167"/>
      <c r="C310" s="167"/>
      <c r="D310" s="167"/>
      <c r="E310" s="167"/>
      <c r="F310" s="167"/>
      <c r="G310" s="167"/>
    </row>
    <row r="311" spans="1:7" x14ac:dyDescent="0.2">
      <c r="A311" s="168" t="s">
        <v>53</v>
      </c>
      <c r="B311" s="168"/>
      <c r="C311" s="168"/>
      <c r="D311" s="168"/>
      <c r="E311" s="168"/>
      <c r="F311" s="168"/>
      <c r="G311" s="168"/>
    </row>
    <row r="312" spans="1:7" x14ac:dyDescent="0.2">
      <c r="A312" s="168" t="s">
        <v>153</v>
      </c>
      <c r="B312" s="168"/>
      <c r="C312" s="168"/>
      <c r="D312" s="168"/>
      <c r="E312" s="168"/>
      <c r="F312" s="168"/>
      <c r="G312" s="168"/>
    </row>
    <row r="313" spans="1:7" x14ac:dyDescent="0.2">
      <c r="A313" s="168" t="s">
        <v>91</v>
      </c>
      <c r="B313" s="168"/>
      <c r="C313" s="168"/>
      <c r="D313" s="168"/>
      <c r="E313" s="168"/>
      <c r="F313" s="168"/>
      <c r="G313" s="168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">
      <c r="A316" s="171" t="s">
        <v>20</v>
      </c>
      <c r="B316" s="171">
        <v>2021</v>
      </c>
      <c r="C316" s="171">
        <v>2022</v>
      </c>
      <c r="D316" s="171" t="s">
        <v>29</v>
      </c>
      <c r="E316" s="171"/>
      <c r="F316" s="171" t="s">
        <v>61</v>
      </c>
      <c r="G316" s="171"/>
    </row>
    <row r="317" spans="1:7" ht="17.25" customHeight="1" x14ac:dyDescent="0.2">
      <c r="A317" s="171"/>
      <c r="B317" s="171"/>
      <c r="C317" s="171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2">
      <c r="A318" s="56" t="s">
        <v>12</v>
      </c>
      <c r="B318" s="102">
        <f>IF(C318=0,0,IFERROR(VLOOKUP($A$315&amp;A318,'[1]Ramos x Años'!$A:$E,4,0),0))</f>
        <v>0</v>
      </c>
      <c r="C318" s="102">
        <f>IFERROR(VLOOKUP($A$315&amp;A318,'[1]Ramos x Años'!$A:$E,5,0),0)</f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2">
      <c r="A319" s="56" t="s">
        <v>13</v>
      </c>
      <c r="B319" s="102">
        <f>IF(C319=0,0,IFERROR(VLOOKUP($A$315&amp;A319,'[1]Ramos x Años'!$A:$E,4,0),0))</f>
        <v>0</v>
      </c>
      <c r="C319" s="102">
        <f>IFERROR(VLOOKUP($A$315&amp;A319,'[1]Ramos x Años'!$A:$E,5,0),0)</f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2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2">
      <c r="A321" s="56" t="s">
        <v>14</v>
      </c>
      <c r="B321" s="102">
        <f>IF(C321=0,0,IFERROR(VLOOKUP($A$315&amp;A321,'[1]Ramos x Años'!$A:$E,4,0),0))</f>
        <v>0</v>
      </c>
      <c r="C321" s="102">
        <f>IFERROR(VLOOKUP($A$315&amp;A321,'[1]Ramos x Años'!$A:$E,5,0),0)</f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2">
      <c r="A322" s="56" t="s">
        <v>15</v>
      </c>
      <c r="B322" s="102">
        <f>IF(C322=0,0,IFERROR(VLOOKUP($A$315&amp;A322,'[1]Ramos x Años'!$A:$E,4,0),0))</f>
        <v>0</v>
      </c>
      <c r="C322" s="102">
        <f>IFERROR(VLOOKUP($A$315&amp;A322,'[1]Ramos x Años'!$A:$E,5,0),0)</f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2">
      <c r="A323" s="56" t="s">
        <v>27</v>
      </c>
      <c r="B323" s="102">
        <f>IF(C323=0,0,IFERROR(VLOOKUP($A$315&amp;A323,'[1]Ramos x Años'!$A:$E,4,0),0))</f>
        <v>0</v>
      </c>
      <c r="C323" s="102">
        <f>IFERROR(VLOOKUP($A$315&amp;A323,'[1]Ramos x Años'!$A:$E,5,0),0)</f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2">
      <c r="A324" s="56" t="s">
        <v>35</v>
      </c>
      <c r="B324" s="102">
        <f>IF(C324=0,0,IFERROR(VLOOKUP($A$315&amp;A324,'[1]Ramos x Años'!$A:$E,4,0),0))</f>
        <v>0</v>
      </c>
      <c r="C324" s="102">
        <f>IFERROR(VLOOKUP($A$315&amp;A324,'[1]Ramos x Años'!$A:$E,5,0),0)</f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2">
      <c r="A325" s="56" t="s">
        <v>16</v>
      </c>
      <c r="B325" s="102">
        <f>IF(C325=0,0,IFERROR(VLOOKUP($A$315&amp;A325,'[1]Ramos x Años'!$A:$E,4,0),0))</f>
        <v>0</v>
      </c>
      <c r="C325" s="102">
        <f>IFERROR(VLOOKUP($A$315&amp;A325,'[1]Ramos x Años'!$A:$E,5,0),0)</f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2">
      <c r="A326" s="56" t="s">
        <v>67</v>
      </c>
      <c r="B326" s="102">
        <f>IF(C326=0,0,IFERROR(VLOOKUP($A$315&amp;A326,'[1]Ramos x Años'!$A:$E,4,0),0))</f>
        <v>0</v>
      </c>
      <c r="C326" s="102">
        <f>IFERROR(VLOOKUP($A$315&amp;A326,'[1]Ramos x Años'!$A:$E,5,0),0)</f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2">
      <c r="A327" s="56" t="s">
        <v>34</v>
      </c>
      <c r="B327" s="102">
        <f>IF(C327=0,0,IFERROR(VLOOKUP($A$315&amp;A327,'[1]Ramos x Años'!$A:$E,4,0),0))</f>
        <v>0</v>
      </c>
      <c r="C327" s="102">
        <f>IFERROR(VLOOKUP($A$315&amp;A327,'[1]Ramos x Años'!$A:$E,5,0),0)</f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2">
      <c r="A328" s="56" t="s">
        <v>17</v>
      </c>
      <c r="B328" s="102">
        <f>IF(C328=0,0,IFERROR(VLOOKUP($A$315&amp;A328,'[1]Ramos x Años'!$A:$E,4,0),0))</f>
        <v>0</v>
      </c>
      <c r="C328" s="102">
        <f>IFERROR(VLOOKUP($A$315&amp;A328,'[1]Ramos x Años'!$A:$E,5,0),0)</f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2">
      <c r="A329" s="56" t="s">
        <v>18</v>
      </c>
      <c r="B329" s="102">
        <f>IF(C329=0,0,IFERROR(VLOOKUP($A$315&amp;A329,'[1]Ramos x Años'!$A:$E,4,0),0))</f>
        <v>0</v>
      </c>
      <c r="C329" s="102">
        <f>IFERROR(VLOOKUP($A$315&amp;A329,'[1]Ramos x Años'!$A:$E,5,0),0)</f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2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2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2">
      <c r="A332" s="70" t="s">
        <v>108</v>
      </c>
    </row>
    <row r="334" spans="1:8" x14ac:dyDescent="0.2">
      <c r="C334" s="4"/>
    </row>
    <row r="349" spans="1:7" ht="20.25" x14ac:dyDescent="0.3">
      <c r="A349" s="167" t="s">
        <v>42</v>
      </c>
      <c r="B349" s="167"/>
      <c r="C349" s="167"/>
      <c r="D349" s="167"/>
      <c r="E349" s="167"/>
      <c r="F349" s="167"/>
      <c r="G349" s="167"/>
    </row>
    <row r="350" spans="1:7" x14ac:dyDescent="0.2">
      <c r="A350" s="168" t="s">
        <v>53</v>
      </c>
      <c r="B350" s="168"/>
      <c r="C350" s="168"/>
      <c r="D350" s="168"/>
      <c r="E350" s="168"/>
      <c r="F350" s="168"/>
      <c r="G350" s="168"/>
    </row>
    <row r="351" spans="1:7" x14ac:dyDescent="0.2">
      <c r="A351" s="168" t="s">
        <v>154</v>
      </c>
      <c r="B351" s="168"/>
      <c r="C351" s="168"/>
      <c r="D351" s="168"/>
      <c r="E351" s="168"/>
      <c r="F351" s="168"/>
      <c r="G351" s="168"/>
    </row>
    <row r="352" spans="1:7" x14ac:dyDescent="0.2">
      <c r="A352" s="168" t="s">
        <v>91</v>
      </c>
      <c r="B352" s="168"/>
      <c r="C352" s="168"/>
      <c r="D352" s="168"/>
      <c r="E352" s="168"/>
      <c r="F352" s="168"/>
      <c r="G352" s="168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">
      <c r="A355" s="171" t="s">
        <v>20</v>
      </c>
      <c r="B355" s="171">
        <v>2021</v>
      </c>
      <c r="C355" s="171">
        <v>2022</v>
      </c>
      <c r="D355" s="171" t="s">
        <v>29</v>
      </c>
      <c r="E355" s="171"/>
      <c r="F355" s="171" t="s">
        <v>61</v>
      </c>
      <c r="G355" s="171"/>
    </row>
    <row r="356" spans="1:7" ht="19.5" customHeight="1" x14ac:dyDescent="0.2">
      <c r="A356" s="171"/>
      <c r="B356" s="171"/>
      <c r="C356" s="171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2">
      <c r="A357" s="50" t="s">
        <v>12</v>
      </c>
      <c r="B357" s="102">
        <f>IF(C357=0,0,IFERROR(VLOOKUP($A$354&amp;A357,'[1]Ramos x Años'!$A:$E,4,0),0))</f>
        <v>0</v>
      </c>
      <c r="C357" s="102">
        <f>IFERROR(VLOOKUP($A$354&amp;A357,'[1]Ramos x Años'!$A:$E,5,0),0)</f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2">
      <c r="A358" s="50" t="s">
        <v>13</v>
      </c>
      <c r="B358" s="102">
        <f>IF(C358=0,0,IFERROR(VLOOKUP($A$354&amp;A358,'[1]Ramos x Años'!$A:$E,4,0),0))</f>
        <v>0</v>
      </c>
      <c r="C358" s="102">
        <f>IFERROR(VLOOKUP($A$354&amp;A358,'[1]Ramos x Años'!$A:$E,5,0),0)</f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2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2">
      <c r="A360" s="56" t="s">
        <v>14</v>
      </c>
      <c r="B360" s="102">
        <f>IF(C360=0,0,IFERROR(VLOOKUP($A$354&amp;A360,'[1]Ramos x Años'!$A:$E,4,0),0))</f>
        <v>0</v>
      </c>
      <c r="C360" s="102">
        <f>IFERROR(VLOOKUP($A$354&amp;A360,'[1]Ramos x Años'!$A:$E,5,0),0)</f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2">
      <c r="A361" s="56" t="s">
        <v>15</v>
      </c>
      <c r="B361" s="102">
        <f>IF(C361=0,0,IFERROR(VLOOKUP($A$354&amp;A361,'[1]Ramos x Años'!$A:$E,4,0),0))</f>
        <v>0</v>
      </c>
      <c r="C361" s="102">
        <f>IFERROR(VLOOKUP($A$354&amp;A361,'[1]Ramos x Años'!$A:$E,5,0),0)</f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2">
      <c r="A362" s="56" t="s">
        <v>27</v>
      </c>
      <c r="B362" s="102">
        <f>IF(C362=0,0,IFERROR(VLOOKUP($A$354&amp;A362,'[1]Ramos x Años'!$A:$E,4,0),0))</f>
        <v>0</v>
      </c>
      <c r="C362" s="102">
        <f>IFERROR(VLOOKUP($A$354&amp;A362,'[1]Ramos x Años'!$A:$E,5,0),0)</f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2">
      <c r="A363" s="56" t="s">
        <v>35</v>
      </c>
      <c r="B363" s="102">
        <f>IF(C363=0,0,IFERROR(VLOOKUP($A$354&amp;A363,'[1]Ramos x Años'!$A:$E,4,0),0))</f>
        <v>0</v>
      </c>
      <c r="C363" s="102">
        <f>IFERROR(VLOOKUP($A$354&amp;A363,'[1]Ramos x Años'!$A:$E,5,0),0)</f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2">
      <c r="A364" s="56" t="s">
        <v>16</v>
      </c>
      <c r="B364" s="102">
        <f>IF(C364=0,0,IFERROR(VLOOKUP($A$354&amp;A364,'[1]Ramos x Años'!$A:$E,4,0),0))</f>
        <v>0</v>
      </c>
      <c r="C364" s="102">
        <f>IFERROR(VLOOKUP($A$354&amp;A364,'[1]Ramos x Años'!$A:$E,5,0),0)</f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2">
      <c r="A365" s="56" t="s">
        <v>67</v>
      </c>
      <c r="B365" s="102">
        <f>IF(C365=0,0,IFERROR(VLOOKUP($A$354&amp;A365,'[1]Ramos x Años'!$A:$E,4,0),0))</f>
        <v>0</v>
      </c>
      <c r="C365" s="102">
        <f>IFERROR(VLOOKUP($A$354&amp;A365,'[1]Ramos x Años'!$A:$E,5,0),0)</f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2">
      <c r="A366" s="56" t="s">
        <v>34</v>
      </c>
      <c r="B366" s="102">
        <f>IF(C366=0,0,IFERROR(VLOOKUP($A$354&amp;A366,'[1]Ramos x Años'!$A:$E,4,0),0))</f>
        <v>0</v>
      </c>
      <c r="C366" s="102">
        <f>IFERROR(VLOOKUP($A$354&amp;A366,'[1]Ramos x Años'!$A:$E,5,0),0)</f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2">
      <c r="A367" s="56" t="s">
        <v>17</v>
      </c>
      <c r="B367" s="102">
        <f>IF(C367=0,0,IFERROR(VLOOKUP($A$354&amp;A367,'[1]Ramos x Años'!$A:$E,4,0),0))</f>
        <v>0</v>
      </c>
      <c r="C367" s="102">
        <f>IFERROR(VLOOKUP($A$354&amp;A367,'[1]Ramos x Años'!$A:$E,5,0),0)</f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2">
      <c r="A368" s="56" t="s">
        <v>18</v>
      </c>
      <c r="B368" s="102">
        <f>IF(C368=0,0,IFERROR(VLOOKUP($A$354&amp;A368,'[1]Ramos x Años'!$A:$E,4,0),0))</f>
        <v>0</v>
      </c>
      <c r="C368" s="102">
        <f>IFERROR(VLOOKUP($A$354&amp;A368,'[1]Ramos x Años'!$A:$E,5,0),0)</f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2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2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2">
      <c r="A371" s="70" t="s">
        <v>108</v>
      </c>
    </row>
    <row r="387" spans="1:7" ht="20.25" x14ac:dyDescent="0.3">
      <c r="A387" s="167" t="s">
        <v>42</v>
      </c>
      <c r="B387" s="167"/>
      <c r="C387" s="167"/>
      <c r="D387" s="167"/>
      <c r="E387" s="167"/>
      <c r="F387" s="167"/>
      <c r="G387" s="167"/>
    </row>
    <row r="388" spans="1:7" x14ac:dyDescent="0.2">
      <c r="A388" s="168" t="s">
        <v>53</v>
      </c>
      <c r="B388" s="168"/>
      <c r="C388" s="168"/>
      <c r="D388" s="168"/>
      <c r="E388" s="168"/>
      <c r="F388" s="168"/>
      <c r="G388" s="168"/>
    </row>
    <row r="389" spans="1:7" x14ac:dyDescent="0.2">
      <c r="A389" s="168" t="s">
        <v>155</v>
      </c>
      <c r="B389" s="168"/>
      <c r="C389" s="168"/>
      <c r="D389" s="168"/>
      <c r="E389" s="168"/>
      <c r="F389" s="168"/>
      <c r="G389" s="168"/>
    </row>
    <row r="390" spans="1:7" x14ac:dyDescent="0.2">
      <c r="A390" s="168" t="s">
        <v>91</v>
      </c>
      <c r="B390" s="168"/>
      <c r="C390" s="168"/>
      <c r="D390" s="168"/>
      <c r="E390" s="168"/>
      <c r="F390" s="168"/>
      <c r="G390" s="168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">
      <c r="A393" s="171" t="s">
        <v>20</v>
      </c>
      <c r="B393" s="171">
        <v>2021</v>
      </c>
      <c r="C393" s="171">
        <v>2022</v>
      </c>
      <c r="D393" s="171" t="s">
        <v>29</v>
      </c>
      <c r="E393" s="171"/>
      <c r="F393" s="171" t="s">
        <v>61</v>
      </c>
      <c r="G393" s="171"/>
    </row>
    <row r="394" spans="1:7" ht="21" customHeight="1" x14ac:dyDescent="0.2">
      <c r="A394" s="171"/>
      <c r="B394" s="171"/>
      <c r="C394" s="171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2">
      <c r="A395" s="56" t="s">
        <v>12</v>
      </c>
      <c r="B395" s="102">
        <f>IF(C395=0,0,IFERROR(VLOOKUP($A$392&amp;A395,'[1]Ramos x Años'!$A:$E,4,0),0))</f>
        <v>0</v>
      </c>
      <c r="C395" s="102">
        <f>IFERROR(VLOOKUP($A$392&amp;A395,'[1]Ramos x Años'!$A:$E,5,0),0)</f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2">
      <c r="A396" s="56" t="s">
        <v>13</v>
      </c>
      <c r="B396" s="102">
        <f>IF(C396=0,0,IFERROR(VLOOKUP($A$392&amp;A396,'[1]Ramos x Años'!$A:$E,4,0),0))</f>
        <v>0</v>
      </c>
      <c r="C396" s="102">
        <f>IFERROR(VLOOKUP($A$392&amp;A396,'[1]Ramos x Años'!$A:$E,5,0),0)</f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2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2">
      <c r="A398" s="56" t="s">
        <v>14</v>
      </c>
      <c r="B398" s="102">
        <f>IF(C398=0,0,IFERROR(VLOOKUP($A$392&amp;A398,'[1]Ramos x Años'!$A:$E,4,0),0))</f>
        <v>0</v>
      </c>
      <c r="C398" s="102">
        <f>IFERROR(VLOOKUP($A$392&amp;A398,'[1]Ramos x Años'!$A:$E,5,0),0)</f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2">
      <c r="A399" s="56" t="s">
        <v>15</v>
      </c>
      <c r="B399" s="102">
        <f>IF(C399=0,0,IFERROR(VLOOKUP($A$392&amp;A399,'[1]Ramos x Años'!$A:$E,4,0),0))</f>
        <v>0</v>
      </c>
      <c r="C399" s="102">
        <f>IFERROR(VLOOKUP($A$392&amp;A399,'[1]Ramos x Años'!$A:$E,5,0),0)</f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2">
      <c r="A400" s="56" t="s">
        <v>27</v>
      </c>
      <c r="B400" s="102">
        <f>IF(C400=0,0,IFERROR(VLOOKUP($A$392&amp;A400,'[1]Ramos x Años'!$A:$E,4,0),0))</f>
        <v>0</v>
      </c>
      <c r="C400" s="102">
        <f>IFERROR(VLOOKUP($A$392&amp;A400,'[1]Ramos x Años'!$A:$E,5,0),0)</f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2">
      <c r="A401" s="56" t="s">
        <v>35</v>
      </c>
      <c r="B401" s="102">
        <f>IF(C401=0,0,IFERROR(VLOOKUP($A$392&amp;A401,'[1]Ramos x Años'!$A:$E,4,0),0))</f>
        <v>0</v>
      </c>
      <c r="C401" s="102">
        <f>IFERROR(VLOOKUP($A$392&amp;A401,'[1]Ramos x Años'!$A:$E,5,0),0)</f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2">
      <c r="A402" s="56" t="s">
        <v>16</v>
      </c>
      <c r="B402" s="102">
        <f>IF(C402=0,0,IFERROR(VLOOKUP($A$392&amp;A402,'[1]Ramos x Años'!$A:$E,4,0),0))</f>
        <v>0</v>
      </c>
      <c r="C402" s="102">
        <f>IFERROR(VLOOKUP($A$392&amp;A402,'[1]Ramos x Años'!$A:$E,5,0),0)</f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2">
      <c r="A403" s="56" t="s">
        <v>67</v>
      </c>
      <c r="B403" s="102">
        <f>IF(C403=0,0,IFERROR(VLOOKUP($A$392&amp;A403,'[1]Ramos x Años'!$A:$E,4,0),0))</f>
        <v>0</v>
      </c>
      <c r="C403" s="102">
        <f>IFERROR(VLOOKUP($A$392&amp;A403,'[1]Ramos x Años'!$A:$E,5,0),0)</f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2">
      <c r="A404" s="56" t="s">
        <v>34</v>
      </c>
      <c r="B404" s="102">
        <f>IF(C404=0,0,IFERROR(VLOOKUP($A$392&amp;A404,'[1]Ramos x Años'!$A:$E,4,0),0))</f>
        <v>0</v>
      </c>
      <c r="C404" s="102">
        <f>IFERROR(VLOOKUP($A$392&amp;A404,'[1]Ramos x Años'!$A:$E,5,0),0)</f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2">
      <c r="A405" s="56" t="s">
        <v>17</v>
      </c>
      <c r="B405" s="102">
        <f>IF(C405=0,0,IFERROR(VLOOKUP($A$392&amp;A405,'[1]Ramos x Años'!$A:$E,4,0),0))</f>
        <v>0</v>
      </c>
      <c r="C405" s="102">
        <f>IFERROR(VLOOKUP($A$392&amp;A405,'[1]Ramos x Años'!$A:$E,5,0),0)</f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2">
      <c r="A406" s="56" t="s">
        <v>18</v>
      </c>
      <c r="B406" s="102">
        <f>IF(C406=0,0,IFERROR(VLOOKUP($A$392&amp;A406,'[1]Ramos x Años'!$A:$E,4,0),0))</f>
        <v>0</v>
      </c>
      <c r="C406" s="102">
        <f>IFERROR(VLOOKUP($A$392&amp;A406,'[1]Ramos x Años'!$A:$E,5,0),0)</f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2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2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2">
      <c r="A409" s="70" t="s">
        <v>108</v>
      </c>
    </row>
    <row r="425" spans="1:7" ht="20.25" x14ac:dyDescent="0.3">
      <c r="A425" s="167" t="s">
        <v>42</v>
      </c>
      <c r="B425" s="167"/>
      <c r="C425" s="167"/>
      <c r="D425" s="167"/>
      <c r="E425" s="167"/>
      <c r="F425" s="167"/>
      <c r="G425" s="167"/>
    </row>
    <row r="426" spans="1:7" x14ac:dyDescent="0.2">
      <c r="A426" s="168" t="s">
        <v>53</v>
      </c>
      <c r="B426" s="168"/>
      <c r="C426" s="168"/>
      <c r="D426" s="168"/>
      <c r="E426" s="168"/>
      <c r="F426" s="168"/>
      <c r="G426" s="168"/>
    </row>
    <row r="427" spans="1:7" x14ac:dyDescent="0.2">
      <c r="A427" s="168" t="s">
        <v>156</v>
      </c>
      <c r="B427" s="168"/>
      <c r="C427" s="168"/>
      <c r="D427" s="168"/>
      <c r="E427" s="168"/>
      <c r="F427" s="168"/>
      <c r="G427" s="168"/>
    </row>
    <row r="428" spans="1:7" x14ac:dyDescent="0.2">
      <c r="A428" s="168" t="s">
        <v>91</v>
      </c>
      <c r="B428" s="168"/>
      <c r="C428" s="168"/>
      <c r="D428" s="168"/>
      <c r="E428" s="168"/>
      <c r="F428" s="168"/>
      <c r="G428" s="168"/>
    </row>
    <row r="429" spans="1:7" x14ac:dyDescent="0.2">
      <c r="A429" s="126"/>
      <c r="B429" s="1"/>
      <c r="C429" s="1"/>
      <c r="D429" s="1"/>
      <c r="E429" s="1"/>
      <c r="F429" s="1"/>
      <c r="G429" s="1"/>
    </row>
    <row r="430" spans="1:7" x14ac:dyDescent="0.2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">
      <c r="A431" s="171" t="s">
        <v>20</v>
      </c>
      <c r="B431" s="171">
        <v>2021</v>
      </c>
      <c r="C431" s="171">
        <v>2022</v>
      </c>
      <c r="D431" s="171" t="s">
        <v>29</v>
      </c>
      <c r="E431" s="171"/>
      <c r="F431" s="171" t="s">
        <v>61</v>
      </c>
      <c r="G431" s="171"/>
    </row>
    <row r="432" spans="1:7" ht="19.5" customHeight="1" x14ac:dyDescent="0.2">
      <c r="A432" s="171"/>
      <c r="B432" s="171"/>
      <c r="C432" s="171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2">
      <c r="A433" s="56" t="s">
        <v>12</v>
      </c>
      <c r="B433" s="102">
        <f>IF(C433=0,0,IFERROR(VLOOKUP($A$430&amp;A433,'[1]Ramos x Años'!$A:$E,4,0),0))</f>
        <v>0</v>
      </c>
      <c r="C433" s="102">
        <f>IFERROR(VLOOKUP($A$430&amp;A433,'[1]Ramos x Años'!$A:$E,5,0),0)</f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2">
      <c r="A434" s="56" t="s">
        <v>13</v>
      </c>
      <c r="B434" s="102">
        <f>IF(C434=0,0,IFERROR(VLOOKUP($A$430&amp;A434,'[1]Ramos x Años'!$A:$E,4,0),0))</f>
        <v>0</v>
      </c>
      <c r="C434" s="102">
        <f>IFERROR(VLOOKUP($A$430&amp;A434,'[1]Ramos x Años'!$A:$E,5,0),0)</f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2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2">
      <c r="A436" s="56" t="s">
        <v>14</v>
      </c>
      <c r="B436" s="102">
        <f>IF(C436=0,0,IFERROR(VLOOKUP($A$430&amp;A436,'[1]Ramos x Años'!$A:$E,4,0),0))</f>
        <v>0</v>
      </c>
      <c r="C436" s="102">
        <f>IFERROR(VLOOKUP($A$430&amp;A436,'[1]Ramos x Años'!$A:$E,5,0),0)</f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2">
      <c r="A437" s="56" t="s">
        <v>15</v>
      </c>
      <c r="B437" s="102">
        <f>IF(C437=0,0,IFERROR(VLOOKUP($A$430&amp;A437,'[1]Ramos x Años'!$A:$E,4,0),0))</f>
        <v>0</v>
      </c>
      <c r="C437" s="102">
        <f>IFERROR(VLOOKUP($A$430&amp;A437,'[1]Ramos x Años'!$A:$E,5,0),0)</f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2">
      <c r="A438" s="56" t="s">
        <v>27</v>
      </c>
      <c r="B438" s="102">
        <f>IF(C438=0,0,IFERROR(VLOOKUP($A$430&amp;A438,'[1]Ramos x Años'!$A:$E,4,0),0))</f>
        <v>0</v>
      </c>
      <c r="C438" s="102">
        <f>IFERROR(VLOOKUP($A$430&amp;A438,'[1]Ramos x Años'!$A:$E,5,0),0)</f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2">
      <c r="A439" s="56" t="s">
        <v>35</v>
      </c>
      <c r="B439" s="102">
        <f>IF(C439=0,0,IFERROR(VLOOKUP($A$430&amp;A439,'[1]Ramos x Años'!$A:$E,4,0),0))</f>
        <v>0</v>
      </c>
      <c r="C439" s="102">
        <f>IFERROR(VLOOKUP($A$430&amp;A439,'[1]Ramos x Años'!$A:$E,5,0),0)</f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2">
      <c r="A440" s="56" t="s">
        <v>16</v>
      </c>
      <c r="B440" s="102">
        <f>IF(C440=0,0,IFERROR(VLOOKUP($A$430&amp;A440,'[1]Ramos x Años'!$A:$E,4,0),0))</f>
        <v>0</v>
      </c>
      <c r="C440" s="102">
        <f>IFERROR(VLOOKUP($A$430&amp;A440,'[1]Ramos x Años'!$A:$E,5,0),0)</f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2">
      <c r="A441" s="56" t="s">
        <v>67</v>
      </c>
      <c r="B441" s="102">
        <f>IF(C441=0,0,IFERROR(VLOOKUP($A$430&amp;A441,'[1]Ramos x Años'!$A:$E,4,0),0))</f>
        <v>0</v>
      </c>
      <c r="C441" s="102">
        <f>IFERROR(VLOOKUP($A$430&amp;A441,'[1]Ramos x Años'!$A:$E,5,0),0)</f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2">
      <c r="A442" s="56" t="s">
        <v>34</v>
      </c>
      <c r="B442" s="102">
        <f>IF(C442=0,0,IFERROR(VLOOKUP($A$430&amp;A442,'[1]Ramos x Años'!$A:$E,4,0),0))</f>
        <v>0</v>
      </c>
      <c r="C442" s="102">
        <f>IFERROR(VLOOKUP($A$430&amp;A442,'[1]Ramos x Años'!$A:$E,5,0),0)</f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2">
      <c r="A443" s="56" t="s">
        <v>17</v>
      </c>
      <c r="B443" s="102">
        <f>IF(C443=0,0,IFERROR(VLOOKUP($A$430&amp;A443,'[1]Ramos x Años'!$A:$E,4,0),0))</f>
        <v>0</v>
      </c>
      <c r="C443" s="102">
        <f>IFERROR(VLOOKUP($A$430&amp;A443,'[1]Ramos x Años'!$A:$E,5,0),0)</f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2">
      <c r="A444" s="56" t="s">
        <v>18</v>
      </c>
      <c r="B444" s="102">
        <f>IF(C444=0,0,IFERROR(VLOOKUP($A$430&amp;A444,'[1]Ramos x Años'!$A:$E,4,0),0))</f>
        <v>0</v>
      </c>
      <c r="C444" s="102">
        <f>IFERROR(VLOOKUP($A$430&amp;A444,'[1]Ramos x Años'!$A:$E,5,0),0)</f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2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2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2">
      <c r="A447" s="70" t="s">
        <v>108</v>
      </c>
    </row>
    <row r="463" spans="1:7" ht="20.25" x14ac:dyDescent="0.3">
      <c r="A463" s="167" t="s">
        <v>42</v>
      </c>
      <c r="B463" s="167"/>
      <c r="C463" s="167"/>
      <c r="D463" s="167"/>
      <c r="E463" s="167"/>
      <c r="F463" s="167"/>
      <c r="G463" s="167"/>
    </row>
    <row r="464" spans="1:7" x14ac:dyDescent="0.2">
      <c r="A464" s="168" t="s">
        <v>53</v>
      </c>
      <c r="B464" s="168"/>
      <c r="C464" s="168"/>
      <c r="D464" s="168"/>
      <c r="E464" s="168"/>
      <c r="F464" s="168"/>
      <c r="G464" s="168"/>
    </row>
    <row r="465" spans="1:7" x14ac:dyDescent="0.2">
      <c r="A465" s="168" t="s">
        <v>157</v>
      </c>
      <c r="B465" s="168"/>
      <c r="C465" s="168"/>
      <c r="D465" s="168"/>
      <c r="E465" s="168"/>
      <c r="F465" s="168"/>
      <c r="G465" s="168"/>
    </row>
    <row r="466" spans="1:7" x14ac:dyDescent="0.2">
      <c r="A466" s="168" t="s">
        <v>91</v>
      </c>
      <c r="B466" s="168"/>
      <c r="C466" s="168"/>
      <c r="D466" s="168"/>
      <c r="E466" s="168"/>
      <c r="F466" s="168"/>
      <c r="G466" s="168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">
      <c r="A469" s="171" t="s">
        <v>20</v>
      </c>
      <c r="B469" s="171">
        <v>2021</v>
      </c>
      <c r="C469" s="171">
        <v>2022</v>
      </c>
      <c r="D469" s="171" t="s">
        <v>29</v>
      </c>
      <c r="E469" s="171"/>
      <c r="F469" s="171" t="s">
        <v>61</v>
      </c>
      <c r="G469" s="171"/>
    </row>
    <row r="470" spans="1:7" ht="19.5" customHeight="1" x14ac:dyDescent="0.2">
      <c r="A470" s="171"/>
      <c r="B470" s="171"/>
      <c r="C470" s="171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2">
      <c r="A471" s="56" t="s">
        <v>12</v>
      </c>
      <c r="B471" s="102">
        <f>IF(C471=0,0,IFERROR(VLOOKUP($A$468&amp;A471,'[1]Ramos x Años'!$A:$E,4,0),0))</f>
        <v>0</v>
      </c>
      <c r="C471" s="102">
        <f>IFERROR(VLOOKUP($A$468&amp;A471,'[1]Ramos x Años'!$A:$E,5,0),0)</f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2">
      <c r="A472" s="56" t="s">
        <v>13</v>
      </c>
      <c r="B472" s="102">
        <f>IF(C472=0,0,IFERROR(VLOOKUP($A$468&amp;A472,'[1]Ramos x Años'!$A:$E,4,0),0))</f>
        <v>0</v>
      </c>
      <c r="C472" s="102">
        <f>IFERROR(VLOOKUP($A$468&amp;A472,'[1]Ramos x Años'!$A:$E,5,0),0)</f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2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2">
      <c r="A474" s="56" t="s">
        <v>14</v>
      </c>
      <c r="B474" s="102">
        <f>IF(C474=0,0,IFERROR(VLOOKUP($A$468&amp;A474,'[1]Ramos x Años'!$A:$E,4,0),0))</f>
        <v>0</v>
      </c>
      <c r="C474" s="102">
        <f>IFERROR(VLOOKUP($A$468&amp;A474,'[1]Ramos x Años'!$A:$E,5,0),0)</f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2">
      <c r="A475" s="56" t="s">
        <v>15</v>
      </c>
      <c r="B475" s="102">
        <f>IF(C475=0,0,IFERROR(VLOOKUP($A$468&amp;A475,'[1]Ramos x Años'!$A:$E,4,0),0))</f>
        <v>0</v>
      </c>
      <c r="C475" s="102">
        <f>IFERROR(VLOOKUP($A$468&amp;A475,'[1]Ramos x Años'!$A:$E,5,0),0)</f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2">
      <c r="A476" s="56" t="s">
        <v>27</v>
      </c>
      <c r="B476" s="102">
        <f>IF(C476=0,0,IFERROR(VLOOKUP($A$468&amp;A476,'[1]Ramos x Años'!$A:$E,4,0),0))</f>
        <v>0</v>
      </c>
      <c r="C476" s="102">
        <f>IFERROR(VLOOKUP($A$468&amp;A476,'[1]Ramos x Años'!$A:$E,5,0),0)</f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2">
      <c r="A477" s="56" t="s">
        <v>35</v>
      </c>
      <c r="B477" s="102">
        <f>IF(C477=0,0,IFERROR(VLOOKUP($A$468&amp;A477,'[1]Ramos x Años'!$A:$E,4,0),0))</f>
        <v>0</v>
      </c>
      <c r="C477" s="102">
        <f>IFERROR(VLOOKUP($A$468&amp;A477,'[1]Ramos x Años'!$A:$E,5,0),0)</f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2">
      <c r="A478" s="56" t="s">
        <v>16</v>
      </c>
      <c r="B478" s="102">
        <f>IF(C478=0,0,IFERROR(VLOOKUP($A$468&amp;A478,'[1]Ramos x Años'!$A:$E,4,0),0))</f>
        <v>0</v>
      </c>
      <c r="C478" s="102">
        <f>IFERROR(VLOOKUP($A$468&amp;A478,'[1]Ramos x Años'!$A:$E,5,0),0)</f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2">
      <c r="A479" s="56" t="s">
        <v>67</v>
      </c>
      <c r="B479" s="102">
        <f>IF(C479=0,0,IFERROR(VLOOKUP($A$468&amp;A479,'[1]Ramos x Años'!$A:$E,4,0),0))</f>
        <v>0</v>
      </c>
      <c r="C479" s="102">
        <f>IFERROR(VLOOKUP($A$468&amp;A479,'[1]Ramos x Años'!$A:$E,5,0),0)</f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2">
      <c r="A480" s="56" t="s">
        <v>34</v>
      </c>
      <c r="B480" s="102">
        <f>IF(C480=0,0,IFERROR(VLOOKUP($A$468&amp;A480,'[1]Ramos x Años'!$A:$E,4,0),0))</f>
        <v>0</v>
      </c>
      <c r="C480" s="102">
        <f>IFERROR(VLOOKUP($A$468&amp;A480,'[1]Ramos x Años'!$A:$E,5,0),0)</f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2">
      <c r="A481" s="56" t="s">
        <v>17</v>
      </c>
      <c r="B481" s="102">
        <f>IF(C481=0,0,IFERROR(VLOOKUP($A$468&amp;A481,'[1]Ramos x Años'!$A:$E,4,0),0))</f>
        <v>0</v>
      </c>
      <c r="C481" s="102">
        <f>IFERROR(VLOOKUP($A$468&amp;A481,'[1]Ramos x Años'!$A:$E,5,0),0)</f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2">
      <c r="A482" s="56" t="s">
        <v>18</v>
      </c>
      <c r="B482" s="102">
        <f>IF(C482=0,0,IFERROR(VLOOKUP($A$468&amp;A482,'[1]Ramos x Años'!$A:$E,4,0),0))</f>
        <v>0</v>
      </c>
      <c r="C482" s="102">
        <f>IFERROR(VLOOKUP($A$468&amp;A482,'[1]Ramos x Años'!$A:$E,5,0),0)</f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2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2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2">
      <c r="A485" s="70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activeCell="A630" sqref="A630"/>
    </sheetView>
  </sheetViews>
  <sheetFormatPr baseColWidth="10"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28515625" customWidth="1"/>
    <col min="11" max="11" width="15.140625" customWidth="1"/>
    <col min="12" max="12" width="12.28515625" customWidth="1"/>
  </cols>
  <sheetData>
    <row r="1" spans="1:14" x14ac:dyDescent="0.2"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0.25" x14ac:dyDescent="0.3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x14ac:dyDescent="0.2">
      <c r="A3" s="168" t="s">
        <v>59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x14ac:dyDescent="0.2">
      <c r="A4" s="170" t="str">
        <f>"Comparativo Enero"&amp;'P.N.C. x Comp. x Ramos'!A1&amp;",  2021 - 2022"</f>
        <v>Comparativo Enero ,  2021 - 2022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">
      <c r="A5" s="168" t="s">
        <v>91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72" t="s">
        <v>33</v>
      </c>
      <c r="C7" s="171">
        <v>2021</v>
      </c>
      <c r="D7" s="171"/>
      <c r="E7" s="171" t="s">
        <v>52</v>
      </c>
      <c r="F7" s="171"/>
      <c r="G7" s="171">
        <v>2022</v>
      </c>
      <c r="H7" s="171"/>
      <c r="I7" s="171"/>
      <c r="J7" s="171"/>
      <c r="K7" s="171" t="s">
        <v>29</v>
      </c>
      <c r="L7" s="171"/>
      <c r="M7" s="171" t="s">
        <v>61</v>
      </c>
      <c r="N7" s="171"/>
    </row>
    <row r="8" spans="1:14" ht="32.25" customHeight="1" x14ac:dyDescent="0.2">
      <c r="A8" s="83"/>
      <c r="B8" s="173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2">
      <c r="A9" s="84"/>
      <c r="B9" s="87" t="s">
        <v>84</v>
      </c>
      <c r="C9" s="48">
        <f t="shared" ref="C9:C41" si="0">SUMIF($B$60:$B$1436,$B9,$C$60:$C$1436)</f>
        <v>649910138.59000027</v>
      </c>
      <c r="D9" s="48">
        <f t="shared" ref="D9:D41" si="1">SUMIF($B$60:$B$1436,$B9,$D$60:$D$1436)</f>
        <v>578102611.87</v>
      </c>
      <c r="E9" s="47">
        <f t="shared" ref="E9:E41" si="2">IF(F9=0,"ND",RANK(F9,$F$9:$F$41,0))</f>
        <v>1</v>
      </c>
      <c r="F9" s="59">
        <f t="shared" ref="F9:F41" si="3">(C9+D9)</f>
        <v>1228012750.4600003</v>
      </c>
      <c r="G9" s="48">
        <f t="shared" ref="G9:G41" si="4">SUMIF($B$60:$B$1436,$B9,$G$60:$G$1436)</f>
        <v>722974961.87000012</v>
      </c>
      <c r="H9" s="48">
        <f t="shared" ref="H9:H41" si="5">SUMIF($B$60:$B$1436,$B9,$H$60:$H$1436)</f>
        <v>449155022.14999998</v>
      </c>
      <c r="I9" s="47">
        <f t="shared" ref="I9:I41" si="6">IF(J9=0,"ND",RANK(J9,$J$9:$J$41,0))</f>
        <v>1</v>
      </c>
      <c r="J9" s="59">
        <f t="shared" ref="J9:J41" si="7">(G9+H9)</f>
        <v>1172129984.02</v>
      </c>
      <c r="K9" s="48">
        <f t="shared" ref="K9:K41" si="8">J9-F9</f>
        <v>-55882766.440000296</v>
      </c>
      <c r="L9" s="155">
        <f t="shared" ref="L9:L41" si="9">IFERROR(K9/F9*100,0)</f>
        <v>-4.5506666294032545</v>
      </c>
      <c r="M9" s="155">
        <f t="shared" ref="M9:M41" si="10">IFERROR(F9/$F$43*100,0)</f>
        <v>22.198523204726602</v>
      </c>
      <c r="N9" s="155">
        <f t="shared" ref="N9:N41" si="11">IFERROR(J9/$J$43*100,0)</f>
        <v>18.327265825912047</v>
      </c>
    </row>
    <row r="10" spans="1:14" ht="15.95" customHeight="1" x14ac:dyDescent="0.2">
      <c r="A10" s="85"/>
      <c r="B10" s="51" t="s">
        <v>92</v>
      </c>
      <c r="C10" s="48">
        <f t="shared" si="0"/>
        <v>97757403</v>
      </c>
      <c r="D10" s="48">
        <f t="shared" si="1"/>
        <v>778430909.95000005</v>
      </c>
      <c r="E10" s="47">
        <f t="shared" si="2"/>
        <v>2</v>
      </c>
      <c r="F10" s="59">
        <f t="shared" si="3"/>
        <v>876188312.95000005</v>
      </c>
      <c r="G10" s="48">
        <f t="shared" si="4"/>
        <v>119152242.25</v>
      </c>
      <c r="H10" s="48">
        <f t="shared" si="5"/>
        <v>992379258.21000004</v>
      </c>
      <c r="I10" s="47">
        <f t="shared" si="6"/>
        <v>2</v>
      </c>
      <c r="J10" s="59">
        <f t="shared" si="7"/>
        <v>1111531500.46</v>
      </c>
      <c r="K10" s="48">
        <f t="shared" si="8"/>
        <v>235343187.50999999</v>
      </c>
      <c r="L10" s="155">
        <f t="shared" si="9"/>
        <v>26.859886628438733</v>
      </c>
      <c r="M10" s="155">
        <f t="shared" si="10"/>
        <v>15.838668278847297</v>
      </c>
      <c r="N10" s="155">
        <f t="shared" si="11"/>
        <v>17.379756136720161</v>
      </c>
    </row>
    <row r="11" spans="1:14" ht="15.95" customHeight="1" x14ac:dyDescent="0.2">
      <c r="A11" s="85"/>
      <c r="B11" s="51" t="s">
        <v>93</v>
      </c>
      <c r="C11" s="48">
        <f t="shared" si="0"/>
        <v>586809634.31999993</v>
      </c>
      <c r="D11" s="48">
        <f t="shared" si="1"/>
        <v>75146401.590000004</v>
      </c>
      <c r="E11" s="47">
        <f t="shared" si="2"/>
        <v>3</v>
      </c>
      <c r="F11" s="59">
        <f t="shared" si="3"/>
        <v>661956035.90999997</v>
      </c>
      <c r="G11" s="48">
        <f t="shared" si="4"/>
        <v>657367020.95000005</v>
      </c>
      <c r="H11" s="48">
        <f t="shared" si="5"/>
        <v>97544489.5</v>
      </c>
      <c r="I11" s="47">
        <f t="shared" si="6"/>
        <v>3</v>
      </c>
      <c r="J11" s="59">
        <f t="shared" si="7"/>
        <v>754911510.45000005</v>
      </c>
      <c r="K11" s="48">
        <f t="shared" si="8"/>
        <v>92955474.540000081</v>
      </c>
      <c r="L11" s="155">
        <f t="shared" si="9"/>
        <v>14.042545047906835</v>
      </c>
      <c r="M11" s="155">
        <f t="shared" si="10"/>
        <v>11.966037338091635</v>
      </c>
      <c r="N11" s="155">
        <f t="shared" si="11"/>
        <v>11.803694228183703</v>
      </c>
    </row>
    <row r="12" spans="1:14" ht="15.95" customHeight="1" x14ac:dyDescent="0.2">
      <c r="A12" s="85"/>
      <c r="B12" s="51" t="s">
        <v>111</v>
      </c>
      <c r="C12" s="48">
        <f t="shared" si="0"/>
        <v>431993627.86999995</v>
      </c>
      <c r="D12" s="48">
        <f t="shared" si="1"/>
        <v>97327212.329999998</v>
      </c>
      <c r="E12" s="47">
        <f t="shared" si="2"/>
        <v>4</v>
      </c>
      <c r="F12" s="59">
        <f t="shared" si="3"/>
        <v>529320840.19999993</v>
      </c>
      <c r="G12" s="48">
        <f t="shared" si="4"/>
        <v>616210431.9000001</v>
      </c>
      <c r="H12" s="48">
        <f t="shared" si="5"/>
        <v>115216571.16</v>
      </c>
      <c r="I12" s="47">
        <f t="shared" si="6"/>
        <v>4</v>
      </c>
      <c r="J12" s="59">
        <f t="shared" si="7"/>
        <v>731427003.06000006</v>
      </c>
      <c r="K12" s="48">
        <f t="shared" si="8"/>
        <v>202106162.86000013</v>
      </c>
      <c r="L12" s="155">
        <f t="shared" si="9"/>
        <v>38.182166185566366</v>
      </c>
      <c r="M12" s="155">
        <f t="shared" si="10"/>
        <v>9.5684193421636738</v>
      </c>
      <c r="N12" s="155">
        <f t="shared" si="11"/>
        <v>11.436493648388806</v>
      </c>
    </row>
    <row r="13" spans="1:14" ht="15.95" customHeight="1" x14ac:dyDescent="0.2">
      <c r="A13" s="85"/>
      <c r="B13" s="51" t="s">
        <v>112</v>
      </c>
      <c r="C13" s="48">
        <f t="shared" si="0"/>
        <v>358388608.91000003</v>
      </c>
      <c r="D13" s="48">
        <f t="shared" si="1"/>
        <v>86048322.129999995</v>
      </c>
      <c r="E13" s="47">
        <f t="shared" si="2"/>
        <v>5</v>
      </c>
      <c r="F13" s="59">
        <f t="shared" si="3"/>
        <v>444436931.04000002</v>
      </c>
      <c r="G13" s="48">
        <f t="shared" si="4"/>
        <v>410245324.10999995</v>
      </c>
      <c r="H13" s="48">
        <f t="shared" si="5"/>
        <v>143381226.70000002</v>
      </c>
      <c r="I13" s="47">
        <f t="shared" si="6"/>
        <v>5</v>
      </c>
      <c r="J13" s="59">
        <f t="shared" si="7"/>
        <v>553626550.80999994</v>
      </c>
      <c r="K13" s="48">
        <f t="shared" si="8"/>
        <v>109189619.76999992</v>
      </c>
      <c r="L13" s="155">
        <f t="shared" si="9"/>
        <v>24.56807977556948</v>
      </c>
      <c r="M13" s="155">
        <f t="shared" si="10"/>
        <v>8.0339911153473587</v>
      </c>
      <c r="N13" s="155">
        <f t="shared" si="11"/>
        <v>8.6564298356900853</v>
      </c>
    </row>
    <row r="14" spans="1:14" ht="15.95" customHeight="1" x14ac:dyDescent="0.2">
      <c r="A14" s="85"/>
      <c r="B14" s="51" t="s">
        <v>113</v>
      </c>
      <c r="C14" s="48">
        <f t="shared" si="0"/>
        <v>359881730.31999999</v>
      </c>
      <c r="D14" s="48">
        <f t="shared" si="1"/>
        <v>29402125.66</v>
      </c>
      <c r="E14" s="47">
        <f t="shared" si="2"/>
        <v>6</v>
      </c>
      <c r="F14" s="59">
        <f t="shared" si="3"/>
        <v>389283855.98000002</v>
      </c>
      <c r="G14" s="48">
        <f t="shared" si="4"/>
        <v>491533342.75</v>
      </c>
      <c r="H14" s="48">
        <f t="shared" si="5"/>
        <v>31527525.530000001</v>
      </c>
      <c r="I14" s="47">
        <f t="shared" si="6"/>
        <v>6</v>
      </c>
      <c r="J14" s="59">
        <f t="shared" si="7"/>
        <v>523060868.27999997</v>
      </c>
      <c r="K14" s="48">
        <f t="shared" si="8"/>
        <v>133777012.29999995</v>
      </c>
      <c r="L14" s="155">
        <f t="shared" si="9"/>
        <v>34.364901149888148</v>
      </c>
      <c r="M14" s="155">
        <f t="shared" si="10"/>
        <v>7.037000802280315</v>
      </c>
      <c r="N14" s="155">
        <f t="shared" si="11"/>
        <v>8.1785089595799949</v>
      </c>
    </row>
    <row r="15" spans="1:14" ht="15.95" customHeight="1" x14ac:dyDescent="0.2">
      <c r="A15" s="85"/>
      <c r="B15" s="51" t="s">
        <v>114</v>
      </c>
      <c r="C15" s="48">
        <f t="shared" si="0"/>
        <v>12138978.560000001</v>
      </c>
      <c r="D15" s="48">
        <f t="shared" si="1"/>
        <v>225088027.88</v>
      </c>
      <c r="E15" s="47">
        <f t="shared" si="2"/>
        <v>7</v>
      </c>
      <c r="F15" s="59">
        <f t="shared" si="3"/>
        <v>237227006.44</v>
      </c>
      <c r="G15" s="48">
        <f t="shared" si="4"/>
        <v>7371699.9300000006</v>
      </c>
      <c r="H15" s="48">
        <f t="shared" si="5"/>
        <v>229301536.27000001</v>
      </c>
      <c r="I15" s="47">
        <f t="shared" si="6"/>
        <v>7</v>
      </c>
      <c r="J15" s="59">
        <f t="shared" si="7"/>
        <v>236673236.20000002</v>
      </c>
      <c r="K15" s="48">
        <f t="shared" si="8"/>
        <v>-553770.23999997973</v>
      </c>
      <c r="L15" s="155">
        <f t="shared" si="9"/>
        <v>-0.23343473760018152</v>
      </c>
      <c r="M15" s="155">
        <f t="shared" si="10"/>
        <v>4.2883017340606173</v>
      </c>
      <c r="N15" s="155">
        <f t="shared" si="11"/>
        <v>3.7005906962979442</v>
      </c>
    </row>
    <row r="16" spans="1:14" ht="15.95" customHeight="1" x14ac:dyDescent="0.2">
      <c r="A16" s="85"/>
      <c r="B16" s="51" t="s">
        <v>94</v>
      </c>
      <c r="C16" s="48">
        <f t="shared" si="0"/>
        <v>34724034.710000001</v>
      </c>
      <c r="D16" s="48">
        <f t="shared" si="1"/>
        <v>142260981.09</v>
      </c>
      <c r="E16" s="47">
        <f t="shared" si="2"/>
        <v>8</v>
      </c>
      <c r="F16" s="59">
        <f t="shared" si="3"/>
        <v>176985015.80000001</v>
      </c>
      <c r="G16" s="48">
        <f t="shared" si="4"/>
        <v>54111897.489999995</v>
      </c>
      <c r="H16" s="48">
        <f t="shared" si="5"/>
        <v>177031133.89999998</v>
      </c>
      <c r="I16" s="47">
        <f t="shared" si="6"/>
        <v>8</v>
      </c>
      <c r="J16" s="59">
        <f t="shared" si="7"/>
        <v>231143031.38999999</v>
      </c>
      <c r="K16" s="48">
        <f t="shared" si="8"/>
        <v>54158015.589999974</v>
      </c>
      <c r="L16" s="155">
        <f t="shared" si="9"/>
        <v>30.600339438453165</v>
      </c>
      <c r="M16" s="155">
        <f t="shared" si="10"/>
        <v>3.1993201851149475</v>
      </c>
      <c r="N16" s="155">
        <f t="shared" si="11"/>
        <v>3.6141211621964446</v>
      </c>
    </row>
    <row r="17" spans="1:14" ht="15.95" customHeight="1" x14ac:dyDescent="0.2">
      <c r="A17" s="85"/>
      <c r="B17" s="51" t="s">
        <v>77</v>
      </c>
      <c r="C17" s="48">
        <f t="shared" si="0"/>
        <v>41267364.840000004</v>
      </c>
      <c r="D17" s="48">
        <f t="shared" si="1"/>
        <v>88632560.469999999</v>
      </c>
      <c r="E17" s="47">
        <f t="shared" si="2"/>
        <v>9</v>
      </c>
      <c r="F17" s="59">
        <f t="shared" si="3"/>
        <v>129899925.31</v>
      </c>
      <c r="G17" s="48">
        <f t="shared" si="4"/>
        <v>50509112.829999998</v>
      </c>
      <c r="H17" s="48">
        <f t="shared" si="5"/>
        <v>94392799.879999995</v>
      </c>
      <c r="I17" s="47">
        <f t="shared" si="6"/>
        <v>9</v>
      </c>
      <c r="J17" s="59">
        <f t="shared" si="7"/>
        <v>144901912.70999998</v>
      </c>
      <c r="K17" s="48">
        <f t="shared" si="8"/>
        <v>15001987.399999976</v>
      </c>
      <c r="L17" s="155">
        <f t="shared" si="9"/>
        <v>11.548880697351015</v>
      </c>
      <c r="M17" s="155">
        <f t="shared" si="10"/>
        <v>2.3481730993478096</v>
      </c>
      <c r="N17" s="155">
        <f t="shared" si="11"/>
        <v>2.2656667000457515</v>
      </c>
    </row>
    <row r="18" spans="1:14" ht="15.95" customHeight="1" x14ac:dyDescent="0.2">
      <c r="A18" s="85"/>
      <c r="B18" s="51" t="s">
        <v>115</v>
      </c>
      <c r="C18" s="48">
        <f t="shared" si="0"/>
        <v>111258994.74999999</v>
      </c>
      <c r="D18" s="48">
        <f t="shared" si="1"/>
        <v>3407.73</v>
      </c>
      <c r="E18" s="47">
        <f t="shared" si="2"/>
        <v>10</v>
      </c>
      <c r="F18" s="59">
        <f t="shared" si="3"/>
        <v>111262402.47999999</v>
      </c>
      <c r="G18" s="48">
        <f t="shared" si="4"/>
        <v>124309870.28999999</v>
      </c>
      <c r="H18" s="48">
        <f t="shared" si="5"/>
        <v>1893.37</v>
      </c>
      <c r="I18" s="47">
        <f t="shared" si="6"/>
        <v>10</v>
      </c>
      <c r="J18" s="59">
        <f t="shared" si="7"/>
        <v>124311763.66</v>
      </c>
      <c r="K18" s="48">
        <f t="shared" si="8"/>
        <v>13049361.180000007</v>
      </c>
      <c r="L18" s="155">
        <f t="shared" si="9"/>
        <v>11.728455335436154</v>
      </c>
      <c r="M18" s="155">
        <f t="shared" si="10"/>
        <v>2.011266595025766</v>
      </c>
      <c r="N18" s="155">
        <f t="shared" si="11"/>
        <v>1.9437219156112795</v>
      </c>
    </row>
    <row r="19" spans="1:14" ht="15.95" customHeight="1" x14ac:dyDescent="0.2">
      <c r="A19" s="85"/>
      <c r="B19" s="51" t="s">
        <v>85</v>
      </c>
      <c r="C19" s="48">
        <f t="shared" si="0"/>
        <v>101317079.70999999</v>
      </c>
      <c r="D19" s="48">
        <f t="shared" si="1"/>
        <v>7041.32</v>
      </c>
      <c r="E19" s="47">
        <f t="shared" si="2"/>
        <v>11</v>
      </c>
      <c r="F19" s="59">
        <f t="shared" si="3"/>
        <v>101324121.02999999</v>
      </c>
      <c r="G19" s="48">
        <f t="shared" si="4"/>
        <v>109610713.66</v>
      </c>
      <c r="H19" s="48">
        <f t="shared" si="5"/>
        <v>2625.54</v>
      </c>
      <c r="I19" s="47">
        <f t="shared" si="6"/>
        <v>11</v>
      </c>
      <c r="J19" s="59">
        <f t="shared" si="7"/>
        <v>109613339.2</v>
      </c>
      <c r="K19" s="48">
        <f t="shared" si="8"/>
        <v>8289218.1700000167</v>
      </c>
      <c r="L19" s="155">
        <f t="shared" si="9"/>
        <v>8.1808932421390068</v>
      </c>
      <c r="M19" s="155">
        <f t="shared" si="10"/>
        <v>1.8316144120168445</v>
      </c>
      <c r="N19" s="155">
        <f t="shared" si="11"/>
        <v>1.7138993396401223</v>
      </c>
    </row>
    <row r="20" spans="1:14" ht="15.95" customHeight="1" x14ac:dyDescent="0.2">
      <c r="A20" s="85"/>
      <c r="B20" s="51" t="s">
        <v>116</v>
      </c>
      <c r="C20" s="48">
        <f t="shared" si="0"/>
        <v>84997369.059999987</v>
      </c>
      <c r="D20" s="48">
        <f t="shared" si="1"/>
        <v>1736571.8800000001</v>
      </c>
      <c r="E20" s="47">
        <f t="shared" si="2"/>
        <v>12</v>
      </c>
      <c r="F20" s="59">
        <f t="shared" si="3"/>
        <v>86733940.939999983</v>
      </c>
      <c r="G20" s="48">
        <f t="shared" si="4"/>
        <v>96348872.069999993</v>
      </c>
      <c r="H20" s="48">
        <f t="shared" si="5"/>
        <v>2964242.74</v>
      </c>
      <c r="I20" s="47">
        <f t="shared" si="6"/>
        <v>12</v>
      </c>
      <c r="J20" s="59">
        <f t="shared" si="7"/>
        <v>99313114.809999987</v>
      </c>
      <c r="K20" s="48">
        <f t="shared" si="8"/>
        <v>12579173.870000005</v>
      </c>
      <c r="L20" s="155">
        <f t="shared" si="9"/>
        <v>14.503173421696486</v>
      </c>
      <c r="M20" s="155">
        <f t="shared" si="10"/>
        <v>1.5678708546574578</v>
      </c>
      <c r="N20" s="155">
        <f t="shared" si="11"/>
        <v>1.5528464248305889</v>
      </c>
    </row>
    <row r="21" spans="1:14" ht="15.95" customHeight="1" x14ac:dyDescent="0.2">
      <c r="A21" s="85"/>
      <c r="B21" s="51" t="s">
        <v>117</v>
      </c>
      <c r="C21" s="48">
        <f t="shared" si="0"/>
        <v>65271610.649999999</v>
      </c>
      <c r="D21" s="48">
        <f t="shared" si="1"/>
        <v>0</v>
      </c>
      <c r="E21" s="47">
        <f t="shared" si="2"/>
        <v>14</v>
      </c>
      <c r="F21" s="59">
        <f t="shared" si="3"/>
        <v>65271610.649999999</v>
      </c>
      <c r="G21" s="48">
        <f t="shared" si="4"/>
        <v>68492065.25</v>
      </c>
      <c r="H21" s="48">
        <f t="shared" si="5"/>
        <v>0</v>
      </c>
      <c r="I21" s="47">
        <f t="shared" si="6"/>
        <v>13</v>
      </c>
      <c r="J21" s="59">
        <f t="shared" si="7"/>
        <v>68492065.25</v>
      </c>
      <c r="K21" s="48">
        <f t="shared" si="8"/>
        <v>3220454.6000000015</v>
      </c>
      <c r="L21" s="155">
        <f t="shared" si="9"/>
        <v>4.9339284995872879</v>
      </c>
      <c r="M21" s="155">
        <f t="shared" si="10"/>
        <v>1.1799009115183456</v>
      </c>
      <c r="N21" s="155">
        <f t="shared" si="11"/>
        <v>1.070932664393853</v>
      </c>
    </row>
    <row r="22" spans="1:14" ht="15.95" customHeight="1" x14ac:dyDescent="0.2">
      <c r="A22" s="85"/>
      <c r="B22" s="51" t="s">
        <v>119</v>
      </c>
      <c r="C22" s="48">
        <f t="shared" si="0"/>
        <v>53020459.789999992</v>
      </c>
      <c r="D22" s="48">
        <f t="shared" si="1"/>
        <v>141506.13</v>
      </c>
      <c r="E22" s="47">
        <f t="shared" si="2"/>
        <v>15</v>
      </c>
      <c r="F22" s="59">
        <f t="shared" si="3"/>
        <v>53161965.919999994</v>
      </c>
      <c r="G22" s="48">
        <f t="shared" si="4"/>
        <v>61349047.900000006</v>
      </c>
      <c r="H22" s="48">
        <f t="shared" si="5"/>
        <v>376498.85</v>
      </c>
      <c r="I22" s="47">
        <f t="shared" si="6"/>
        <v>14</v>
      </c>
      <c r="J22" s="59">
        <f t="shared" si="7"/>
        <v>61725546.750000007</v>
      </c>
      <c r="K22" s="48">
        <f t="shared" si="8"/>
        <v>8563580.8300000131</v>
      </c>
      <c r="L22" s="155">
        <f t="shared" si="9"/>
        <v>16.108472818493567</v>
      </c>
      <c r="M22" s="155">
        <f t="shared" si="10"/>
        <v>0.96099746003609943</v>
      </c>
      <c r="N22" s="155">
        <f t="shared" si="11"/>
        <v>0.9651322967246172</v>
      </c>
    </row>
    <row r="23" spans="1:14" ht="15.95" customHeight="1" x14ac:dyDescent="0.2">
      <c r="A23" s="85"/>
      <c r="B23" s="50" t="s">
        <v>120</v>
      </c>
      <c r="C23" s="48">
        <f t="shared" si="0"/>
        <v>46893247.00999999</v>
      </c>
      <c r="D23" s="48">
        <f t="shared" si="1"/>
        <v>0</v>
      </c>
      <c r="E23" s="47">
        <f t="shared" si="2"/>
        <v>16</v>
      </c>
      <c r="F23" s="59">
        <f t="shared" si="3"/>
        <v>46893247.00999999</v>
      </c>
      <c r="G23" s="48">
        <f t="shared" si="4"/>
        <v>58711453.159999996</v>
      </c>
      <c r="H23" s="48">
        <f t="shared" si="5"/>
        <v>0</v>
      </c>
      <c r="I23" s="47">
        <f t="shared" si="6"/>
        <v>15</v>
      </c>
      <c r="J23" s="59">
        <f t="shared" si="7"/>
        <v>58711453.159999996</v>
      </c>
      <c r="K23" s="48">
        <f t="shared" si="8"/>
        <v>11818206.150000006</v>
      </c>
      <c r="L23" s="155">
        <f t="shared" si="9"/>
        <v>25.202362607732777</v>
      </c>
      <c r="M23" s="155">
        <f t="shared" si="10"/>
        <v>0.84767917231032697</v>
      </c>
      <c r="N23" s="155">
        <f t="shared" si="11"/>
        <v>0.91800433719690899</v>
      </c>
    </row>
    <row r="24" spans="1:14" ht="15.95" customHeight="1" x14ac:dyDescent="0.2">
      <c r="A24" s="85"/>
      <c r="B24" s="51" t="s">
        <v>118</v>
      </c>
      <c r="C24" s="48">
        <f t="shared" si="0"/>
        <v>3209010.18</v>
      </c>
      <c r="D24" s="48">
        <f t="shared" si="1"/>
        <v>36291248.390000001</v>
      </c>
      <c r="E24" s="47">
        <f t="shared" si="2"/>
        <v>19</v>
      </c>
      <c r="F24" s="59">
        <f t="shared" si="3"/>
        <v>39500258.57</v>
      </c>
      <c r="G24" s="48">
        <f t="shared" si="4"/>
        <v>2779214.3299999996</v>
      </c>
      <c r="H24" s="48">
        <f t="shared" si="5"/>
        <v>51151066.210000001</v>
      </c>
      <c r="I24" s="47">
        <f t="shared" si="6"/>
        <v>16</v>
      </c>
      <c r="J24" s="59">
        <f t="shared" si="7"/>
        <v>53930280.539999999</v>
      </c>
      <c r="K24" s="48">
        <f t="shared" si="8"/>
        <v>14430021.969999999</v>
      </c>
      <c r="L24" s="155">
        <f t="shared" si="9"/>
        <v>36.531462052148278</v>
      </c>
      <c r="M24" s="155">
        <f t="shared" si="10"/>
        <v>0.71403770533358724</v>
      </c>
      <c r="N24" s="155">
        <f t="shared" si="11"/>
        <v>0.84324656906458462</v>
      </c>
    </row>
    <row r="25" spans="1:14" ht="15.95" customHeight="1" x14ac:dyDescent="0.2">
      <c r="A25" s="85"/>
      <c r="B25" s="51" t="s">
        <v>80</v>
      </c>
      <c r="C25" s="48">
        <f t="shared" si="0"/>
        <v>40664455.359999999</v>
      </c>
      <c r="D25" s="48">
        <f t="shared" si="1"/>
        <v>0</v>
      </c>
      <c r="E25" s="47">
        <f t="shared" si="2"/>
        <v>18</v>
      </c>
      <c r="F25" s="59">
        <f t="shared" si="3"/>
        <v>40664455.359999999</v>
      </c>
      <c r="G25" s="48">
        <f t="shared" si="4"/>
        <v>48014595.689999998</v>
      </c>
      <c r="H25" s="48">
        <f t="shared" si="5"/>
        <v>0</v>
      </c>
      <c r="I25" s="47">
        <f t="shared" si="6"/>
        <v>17</v>
      </c>
      <c r="J25" s="59">
        <f t="shared" si="7"/>
        <v>48014595.689999998</v>
      </c>
      <c r="K25" s="48">
        <f t="shared" si="8"/>
        <v>7350140.3299999982</v>
      </c>
      <c r="L25" s="155">
        <f t="shared" si="9"/>
        <v>18.075098424237197</v>
      </c>
      <c r="M25" s="155">
        <f t="shared" si="10"/>
        <v>0.73508264110318944</v>
      </c>
      <c r="N25" s="155">
        <f t="shared" si="11"/>
        <v>0.75074972121804007</v>
      </c>
    </row>
    <row r="26" spans="1:14" ht="15.95" customHeight="1" x14ac:dyDescent="0.2">
      <c r="A26" s="85"/>
      <c r="B26" s="51" t="s">
        <v>121</v>
      </c>
      <c r="C26" s="48">
        <f t="shared" si="0"/>
        <v>41052878.259999998</v>
      </c>
      <c r="D26" s="48">
        <f t="shared" si="1"/>
        <v>19100</v>
      </c>
      <c r="E26" s="47">
        <f t="shared" si="2"/>
        <v>17</v>
      </c>
      <c r="F26" s="59">
        <f t="shared" si="3"/>
        <v>41071978.259999998</v>
      </c>
      <c r="G26" s="48">
        <f t="shared" si="4"/>
        <v>41939177.849999994</v>
      </c>
      <c r="H26" s="48">
        <f t="shared" si="5"/>
        <v>37466</v>
      </c>
      <c r="I26" s="47">
        <f t="shared" si="6"/>
        <v>18</v>
      </c>
      <c r="J26" s="59">
        <f t="shared" si="7"/>
        <v>41976643.849999994</v>
      </c>
      <c r="K26" s="48">
        <f t="shared" si="8"/>
        <v>904665.58999999613</v>
      </c>
      <c r="L26" s="155">
        <f t="shared" si="9"/>
        <v>2.202634565769261</v>
      </c>
      <c r="M26" s="155">
        <f t="shared" si="10"/>
        <v>0.74244934519377714</v>
      </c>
      <c r="N26" s="155">
        <f t="shared" si="11"/>
        <v>0.65634112326014782</v>
      </c>
    </row>
    <row r="27" spans="1:14" ht="15.95" customHeight="1" x14ac:dyDescent="0.2">
      <c r="A27" s="85"/>
      <c r="B27" s="51" t="s">
        <v>122</v>
      </c>
      <c r="C27" s="48">
        <f t="shared" si="0"/>
        <v>16575144.15</v>
      </c>
      <c r="D27" s="48">
        <f t="shared" si="1"/>
        <v>12055818.23</v>
      </c>
      <c r="E27" s="47">
        <f t="shared" si="2"/>
        <v>22</v>
      </c>
      <c r="F27" s="59">
        <f t="shared" si="3"/>
        <v>28630962.380000003</v>
      </c>
      <c r="G27" s="48">
        <f t="shared" si="4"/>
        <v>22014706.629999999</v>
      </c>
      <c r="H27" s="48">
        <f t="shared" si="5"/>
        <v>19417199.899999999</v>
      </c>
      <c r="I27" s="47">
        <f t="shared" si="6"/>
        <v>19</v>
      </c>
      <c r="J27" s="59">
        <f t="shared" si="7"/>
        <v>41431906.530000001</v>
      </c>
      <c r="K27" s="48">
        <f t="shared" si="8"/>
        <v>12800944.149999999</v>
      </c>
      <c r="L27" s="155">
        <f t="shared" si="9"/>
        <v>44.710142747216999</v>
      </c>
      <c r="M27" s="155">
        <f t="shared" si="10"/>
        <v>0.51755576847879514</v>
      </c>
      <c r="N27" s="155">
        <f t="shared" si="11"/>
        <v>0.64782368423457604</v>
      </c>
    </row>
    <row r="28" spans="1:14" ht="15.95" customHeight="1" x14ac:dyDescent="0.2">
      <c r="A28" s="85"/>
      <c r="B28" s="51" t="s">
        <v>78</v>
      </c>
      <c r="C28" s="48">
        <f t="shared" si="0"/>
        <v>75290301.159999996</v>
      </c>
      <c r="D28" s="48">
        <f t="shared" si="1"/>
        <v>346006.15</v>
      </c>
      <c r="E28" s="47">
        <f t="shared" si="2"/>
        <v>13</v>
      </c>
      <c r="F28" s="59">
        <f t="shared" si="3"/>
        <v>75636307.310000002</v>
      </c>
      <c r="G28" s="48">
        <f t="shared" si="4"/>
        <v>38754924.979999997</v>
      </c>
      <c r="H28" s="48">
        <f t="shared" si="5"/>
        <v>282528.67</v>
      </c>
      <c r="I28" s="47">
        <f t="shared" si="6"/>
        <v>20</v>
      </c>
      <c r="J28" s="59">
        <f t="shared" si="7"/>
        <v>39037453.649999999</v>
      </c>
      <c r="K28" s="48">
        <f t="shared" si="8"/>
        <v>-36598853.660000004</v>
      </c>
      <c r="L28" s="155">
        <f t="shared" si="9"/>
        <v>-48.387943517651358</v>
      </c>
      <c r="M28" s="155">
        <f t="shared" si="10"/>
        <v>1.3672613108552225</v>
      </c>
      <c r="N28" s="155">
        <f t="shared" si="11"/>
        <v>0.6103843430030903</v>
      </c>
    </row>
    <row r="29" spans="1:14" ht="15.95" customHeight="1" x14ac:dyDescent="0.2">
      <c r="A29" s="85"/>
      <c r="B29" s="51" t="s">
        <v>123</v>
      </c>
      <c r="C29" s="48">
        <f t="shared" si="0"/>
        <v>34305431.890000001</v>
      </c>
      <c r="D29" s="48">
        <f t="shared" si="1"/>
        <v>0</v>
      </c>
      <c r="E29" s="47">
        <f t="shared" si="2"/>
        <v>20</v>
      </c>
      <c r="F29" s="59">
        <f t="shared" si="3"/>
        <v>34305431.890000001</v>
      </c>
      <c r="G29" s="48">
        <f t="shared" si="4"/>
        <v>36519666.299999997</v>
      </c>
      <c r="H29" s="48">
        <f t="shared" si="5"/>
        <v>0</v>
      </c>
      <c r="I29" s="47">
        <f t="shared" si="6"/>
        <v>21</v>
      </c>
      <c r="J29" s="59">
        <f t="shared" si="7"/>
        <v>36519666.299999997</v>
      </c>
      <c r="K29" s="48">
        <f t="shared" si="8"/>
        <v>2214234.4099999964</v>
      </c>
      <c r="L29" s="155">
        <f t="shared" si="9"/>
        <v>6.4544717498380884</v>
      </c>
      <c r="M29" s="155">
        <f t="shared" si="10"/>
        <v>0.620131937207551</v>
      </c>
      <c r="N29" s="155">
        <f t="shared" si="11"/>
        <v>0.57101656068742068</v>
      </c>
    </row>
    <row r="30" spans="1:14" ht="15.95" customHeight="1" x14ac:dyDescent="0.2">
      <c r="A30" s="85"/>
      <c r="B30" s="50" t="s">
        <v>124</v>
      </c>
      <c r="C30" s="48">
        <f t="shared" si="0"/>
        <v>0</v>
      </c>
      <c r="D30" s="48">
        <f t="shared" si="1"/>
        <v>23554065.359999999</v>
      </c>
      <c r="E30" s="47">
        <f t="shared" si="2"/>
        <v>24</v>
      </c>
      <c r="F30" s="59">
        <f t="shared" si="3"/>
        <v>23554065.359999999</v>
      </c>
      <c r="G30" s="48">
        <f t="shared" si="4"/>
        <v>0</v>
      </c>
      <c r="H30" s="48">
        <f t="shared" si="5"/>
        <v>32914827.539999999</v>
      </c>
      <c r="I30" s="47">
        <f t="shared" si="6"/>
        <v>22</v>
      </c>
      <c r="J30" s="59">
        <f t="shared" si="7"/>
        <v>32914827.539999999</v>
      </c>
      <c r="K30" s="48">
        <f t="shared" si="8"/>
        <v>9360762.1799999997</v>
      </c>
      <c r="L30" s="155">
        <f t="shared" si="9"/>
        <v>39.741598899936143</v>
      </c>
      <c r="M30" s="155">
        <f t="shared" si="10"/>
        <v>0.42578178953251689</v>
      </c>
      <c r="N30" s="155">
        <f t="shared" si="11"/>
        <v>0.5146517896169932</v>
      </c>
    </row>
    <row r="31" spans="1:14" ht="15.95" customHeight="1" x14ac:dyDescent="0.2">
      <c r="A31" s="85"/>
      <c r="B31" s="51" t="s">
        <v>126</v>
      </c>
      <c r="C31" s="48">
        <f t="shared" si="0"/>
        <v>11993106.220000001</v>
      </c>
      <c r="D31" s="48">
        <f t="shared" si="1"/>
        <v>995108.64</v>
      </c>
      <c r="E31" s="47">
        <f t="shared" si="2"/>
        <v>26</v>
      </c>
      <c r="F31" s="59">
        <f t="shared" si="3"/>
        <v>12988214.860000001</v>
      </c>
      <c r="G31" s="48">
        <f t="shared" si="4"/>
        <v>29836884.039999999</v>
      </c>
      <c r="H31" s="48">
        <f t="shared" si="5"/>
        <v>0</v>
      </c>
      <c r="I31" s="47">
        <f t="shared" si="6"/>
        <v>23</v>
      </c>
      <c r="J31" s="59">
        <f t="shared" si="7"/>
        <v>29836884.039999999</v>
      </c>
      <c r="K31" s="48">
        <f t="shared" si="8"/>
        <v>16848669.18</v>
      </c>
      <c r="L31" s="155">
        <f t="shared" si="9"/>
        <v>129.72274759550751</v>
      </c>
      <c r="M31" s="155">
        <f t="shared" si="10"/>
        <v>0.2347851753572458</v>
      </c>
      <c r="N31" s="155">
        <f t="shared" si="11"/>
        <v>0.46652548153623719</v>
      </c>
    </row>
    <row r="32" spans="1:14" ht="15.95" customHeight="1" x14ac:dyDescent="0.2">
      <c r="A32" s="85"/>
      <c r="B32" s="51" t="s">
        <v>87</v>
      </c>
      <c r="C32" s="48">
        <f t="shared" si="0"/>
        <v>1863666.12</v>
      </c>
      <c r="D32" s="48">
        <f t="shared" si="1"/>
        <v>31060365.109999999</v>
      </c>
      <c r="E32" s="47">
        <f t="shared" si="2"/>
        <v>21</v>
      </c>
      <c r="F32" s="59">
        <f t="shared" si="3"/>
        <v>32924031.23</v>
      </c>
      <c r="G32" s="48">
        <f t="shared" si="4"/>
        <v>523668.22</v>
      </c>
      <c r="H32" s="48">
        <f t="shared" si="5"/>
        <v>26623984.41</v>
      </c>
      <c r="I32" s="47">
        <f t="shared" si="6"/>
        <v>24</v>
      </c>
      <c r="J32" s="59">
        <f t="shared" si="7"/>
        <v>27147652.629999999</v>
      </c>
      <c r="K32" s="48">
        <f t="shared" si="8"/>
        <v>-5776378.6000000015</v>
      </c>
      <c r="L32" s="155">
        <f t="shared" si="9"/>
        <v>-17.544566640845098</v>
      </c>
      <c r="M32" s="155">
        <f t="shared" si="10"/>
        <v>0.59516065364836335</v>
      </c>
      <c r="N32" s="155">
        <f t="shared" si="11"/>
        <v>0.42447702309698848</v>
      </c>
    </row>
    <row r="33" spans="1:14" ht="15.95" customHeight="1" x14ac:dyDescent="0.2">
      <c r="A33" s="85"/>
      <c r="B33" s="51" t="s">
        <v>125</v>
      </c>
      <c r="C33" s="48">
        <f t="shared" si="0"/>
        <v>24256875.25</v>
      </c>
      <c r="D33" s="48">
        <f t="shared" si="1"/>
        <v>821402.48</v>
      </c>
      <c r="E33" s="47">
        <f t="shared" si="2"/>
        <v>23</v>
      </c>
      <c r="F33" s="59">
        <f t="shared" si="3"/>
        <v>25078277.73</v>
      </c>
      <c r="G33" s="48">
        <f t="shared" si="4"/>
        <v>18522146.75</v>
      </c>
      <c r="H33" s="48">
        <f t="shared" si="5"/>
        <v>447910</v>
      </c>
      <c r="I33" s="47">
        <f t="shared" si="6"/>
        <v>25</v>
      </c>
      <c r="J33" s="59">
        <f t="shared" si="7"/>
        <v>18970056.75</v>
      </c>
      <c r="K33" s="48">
        <f t="shared" si="8"/>
        <v>-6108220.9800000004</v>
      </c>
      <c r="L33" s="155">
        <f t="shared" si="9"/>
        <v>-24.35662068090511</v>
      </c>
      <c r="M33" s="155">
        <f t="shared" si="10"/>
        <v>0.45333464975461318</v>
      </c>
      <c r="N33" s="155">
        <f t="shared" si="11"/>
        <v>0.2966132404509455</v>
      </c>
    </row>
    <row r="34" spans="1:14" ht="15.95" customHeight="1" x14ac:dyDescent="0.2">
      <c r="A34" s="85"/>
      <c r="B34" s="51" t="s">
        <v>127</v>
      </c>
      <c r="C34" s="48">
        <f t="shared" si="0"/>
        <v>13309374.07</v>
      </c>
      <c r="D34" s="48">
        <f t="shared" si="1"/>
        <v>1723744.22</v>
      </c>
      <c r="E34" s="47">
        <f t="shared" si="2"/>
        <v>25</v>
      </c>
      <c r="F34" s="59">
        <f t="shared" si="3"/>
        <v>15033118.290000001</v>
      </c>
      <c r="G34" s="48">
        <f t="shared" si="4"/>
        <v>16240339.209999999</v>
      </c>
      <c r="H34" s="48">
        <f t="shared" si="5"/>
        <v>162755.09</v>
      </c>
      <c r="I34" s="47">
        <f t="shared" si="6"/>
        <v>26</v>
      </c>
      <c r="J34" s="59">
        <f t="shared" si="7"/>
        <v>16403094.299999999</v>
      </c>
      <c r="K34" s="48">
        <f t="shared" si="8"/>
        <v>1369976.0099999979</v>
      </c>
      <c r="L34" s="155">
        <f t="shared" si="9"/>
        <v>9.1130528182652775</v>
      </c>
      <c r="M34" s="155">
        <f t="shared" si="10"/>
        <v>0.27175045623505101</v>
      </c>
      <c r="N34" s="155">
        <f t="shared" si="11"/>
        <v>0.25647656292569776</v>
      </c>
    </row>
    <row r="35" spans="1:14" ht="15.95" customHeight="1" x14ac:dyDescent="0.2">
      <c r="A35" s="85"/>
      <c r="B35" s="51" t="s">
        <v>110</v>
      </c>
      <c r="C35" s="48">
        <f t="shared" si="0"/>
        <v>7518638.1600000001</v>
      </c>
      <c r="D35" s="48">
        <f t="shared" si="1"/>
        <v>23610</v>
      </c>
      <c r="E35" s="47">
        <f t="shared" si="2"/>
        <v>27</v>
      </c>
      <c r="F35" s="59">
        <f t="shared" si="3"/>
        <v>7542248.1600000001</v>
      </c>
      <c r="G35" s="48">
        <f t="shared" si="4"/>
        <v>8447734.25</v>
      </c>
      <c r="H35" s="48">
        <f t="shared" si="5"/>
        <v>0</v>
      </c>
      <c r="I35" s="47">
        <f t="shared" si="6"/>
        <v>27</v>
      </c>
      <c r="J35" s="59">
        <f t="shared" si="7"/>
        <v>8447734.25</v>
      </c>
      <c r="K35" s="48">
        <f t="shared" si="8"/>
        <v>905486.08999999985</v>
      </c>
      <c r="L35" s="155">
        <f t="shared" si="9"/>
        <v>12.005519717611623</v>
      </c>
      <c r="M35" s="155">
        <f t="shared" si="10"/>
        <v>0.1363396029339681</v>
      </c>
      <c r="N35" s="155">
        <f t="shared" si="11"/>
        <v>0.13208762964617579</v>
      </c>
    </row>
    <row r="36" spans="1:14" ht="15.95" customHeight="1" x14ac:dyDescent="0.2">
      <c r="A36" s="85"/>
      <c r="B36" s="51" t="s">
        <v>79</v>
      </c>
      <c r="C36" s="48">
        <f t="shared" si="0"/>
        <v>5543299.4699999997</v>
      </c>
      <c r="D36" s="48">
        <f t="shared" si="1"/>
        <v>0</v>
      </c>
      <c r="E36" s="47">
        <f t="shared" si="2"/>
        <v>29</v>
      </c>
      <c r="F36" s="59">
        <f t="shared" si="3"/>
        <v>5543299.4699999997</v>
      </c>
      <c r="G36" s="48">
        <f t="shared" si="4"/>
        <v>6784950.0800000001</v>
      </c>
      <c r="H36" s="48">
        <f t="shared" si="5"/>
        <v>0</v>
      </c>
      <c r="I36" s="47">
        <f t="shared" si="6"/>
        <v>28</v>
      </c>
      <c r="J36" s="59">
        <f t="shared" si="7"/>
        <v>6784950.0800000001</v>
      </c>
      <c r="K36" s="48">
        <f t="shared" si="8"/>
        <v>1241650.6100000003</v>
      </c>
      <c r="L36" s="155">
        <f t="shared" si="9"/>
        <v>22.399125587923546</v>
      </c>
      <c r="M36" s="155">
        <f t="shared" si="10"/>
        <v>0.10020503603846891</v>
      </c>
      <c r="N36" s="155">
        <f t="shared" si="11"/>
        <v>0.10608856136008668</v>
      </c>
    </row>
    <row r="37" spans="1:14" ht="15.95" customHeight="1" x14ac:dyDescent="0.2">
      <c r="A37" s="85"/>
      <c r="B37" s="51" t="s">
        <v>128</v>
      </c>
      <c r="C37" s="48">
        <f t="shared" si="0"/>
        <v>6613461.1399999997</v>
      </c>
      <c r="D37" s="48">
        <f t="shared" si="1"/>
        <v>0</v>
      </c>
      <c r="E37" s="47">
        <f t="shared" si="2"/>
        <v>28</v>
      </c>
      <c r="F37" s="59">
        <f t="shared" si="3"/>
        <v>6613461.1399999997</v>
      </c>
      <c r="G37" s="48">
        <f t="shared" si="4"/>
        <v>6216867.3999999994</v>
      </c>
      <c r="H37" s="48">
        <f t="shared" si="5"/>
        <v>0</v>
      </c>
      <c r="I37" s="47">
        <f t="shared" si="6"/>
        <v>29</v>
      </c>
      <c r="J37" s="59">
        <f t="shared" si="7"/>
        <v>6216867.3999999994</v>
      </c>
      <c r="K37" s="48">
        <f t="shared" si="8"/>
        <v>-396593.74000000022</v>
      </c>
      <c r="L37" s="155">
        <f t="shared" si="9"/>
        <v>-5.9967652580778639</v>
      </c>
      <c r="M37" s="155">
        <f t="shared" si="10"/>
        <v>0.11955011910491527</v>
      </c>
      <c r="N37" s="155">
        <f t="shared" si="11"/>
        <v>9.7206097444481498E-2</v>
      </c>
    </row>
    <row r="38" spans="1:14" ht="15.95" customHeight="1" x14ac:dyDescent="0.2">
      <c r="A38" s="85"/>
      <c r="B38" s="51" t="s">
        <v>129</v>
      </c>
      <c r="C38" s="48">
        <f t="shared" si="0"/>
        <v>70266.490000000005</v>
      </c>
      <c r="D38" s="48">
        <f t="shared" si="1"/>
        <v>1283481.28</v>
      </c>
      <c r="E38" s="47">
        <f t="shared" si="2"/>
        <v>31</v>
      </c>
      <c r="F38" s="59">
        <f t="shared" si="3"/>
        <v>1353747.77</v>
      </c>
      <c r="G38" s="48">
        <f t="shared" si="4"/>
        <v>52093.120000000003</v>
      </c>
      <c r="H38" s="48">
        <f t="shared" si="5"/>
        <v>4389411.5199999996</v>
      </c>
      <c r="I38" s="47">
        <f t="shared" si="6"/>
        <v>30</v>
      </c>
      <c r="J38" s="59">
        <f t="shared" si="7"/>
        <v>4441504.6399999997</v>
      </c>
      <c r="K38" s="48">
        <f t="shared" si="8"/>
        <v>3087756.8699999996</v>
      </c>
      <c r="L38" s="155">
        <f t="shared" si="9"/>
        <v>228.08952586492532</v>
      </c>
      <c r="M38" s="155">
        <f t="shared" si="10"/>
        <v>2.4471408195423896E-2</v>
      </c>
      <c r="N38" s="155">
        <f t="shared" si="11"/>
        <v>6.9446765558479936E-2</v>
      </c>
    </row>
    <row r="39" spans="1:14" ht="15.95" customHeight="1" x14ac:dyDescent="0.2">
      <c r="A39" s="85"/>
      <c r="B39" s="51" t="s">
        <v>132</v>
      </c>
      <c r="C39" s="48">
        <f t="shared" si="0"/>
        <v>395215.55999999994</v>
      </c>
      <c r="D39" s="48">
        <f t="shared" si="1"/>
        <v>21068</v>
      </c>
      <c r="E39" s="47">
        <f t="shared" si="2"/>
        <v>33</v>
      </c>
      <c r="F39" s="59">
        <f t="shared" si="3"/>
        <v>416283.55999999994</v>
      </c>
      <c r="G39" s="48">
        <f t="shared" si="4"/>
        <v>993567.03</v>
      </c>
      <c r="H39" s="48">
        <f t="shared" si="5"/>
        <v>17785</v>
      </c>
      <c r="I39" s="47">
        <f t="shared" si="6"/>
        <v>31</v>
      </c>
      <c r="J39" s="59">
        <f t="shared" si="7"/>
        <v>1011352.03</v>
      </c>
      <c r="K39" s="48">
        <f t="shared" si="8"/>
        <v>595068.47000000009</v>
      </c>
      <c r="L39" s="155">
        <f t="shared" si="9"/>
        <v>142.94786707406851</v>
      </c>
      <c r="M39" s="155">
        <f t="shared" si="10"/>
        <v>7.5250686631263917E-3</v>
      </c>
      <c r="N39" s="155">
        <f t="shared" si="11"/>
        <v>1.5813363492175204E-2</v>
      </c>
    </row>
    <row r="40" spans="1:14" ht="15.95" customHeight="1" x14ac:dyDescent="0.2">
      <c r="A40" s="85"/>
      <c r="B40" s="51" t="s">
        <v>130</v>
      </c>
      <c r="C40" s="48">
        <f t="shared" si="0"/>
        <v>1928660.14</v>
      </c>
      <c r="D40" s="48">
        <f t="shared" si="1"/>
        <v>0</v>
      </c>
      <c r="E40" s="47">
        <f t="shared" si="2"/>
        <v>30</v>
      </c>
      <c r="F40" s="59">
        <f t="shared" si="3"/>
        <v>1928660.14</v>
      </c>
      <c r="G40" s="48">
        <f t="shared" si="4"/>
        <v>750284.49</v>
      </c>
      <c r="H40" s="48">
        <f t="shared" si="5"/>
        <v>0</v>
      </c>
      <c r="I40" s="47">
        <f t="shared" si="6"/>
        <v>32</v>
      </c>
      <c r="J40" s="59">
        <f t="shared" si="7"/>
        <v>750284.49</v>
      </c>
      <c r="K40" s="48">
        <f t="shared" si="8"/>
        <v>-1178375.6499999999</v>
      </c>
      <c r="L40" s="155">
        <f t="shared" si="9"/>
        <v>-61.098149205281956</v>
      </c>
      <c r="M40" s="155">
        <f t="shared" si="10"/>
        <v>3.4863975846980262E-2</v>
      </c>
      <c r="N40" s="155">
        <f t="shared" si="11"/>
        <v>1.1731346762522731E-2</v>
      </c>
    </row>
    <row r="41" spans="1:14" ht="15.95" customHeight="1" x14ac:dyDescent="0.2">
      <c r="A41" s="85"/>
      <c r="B41" s="51" t="s">
        <v>131</v>
      </c>
      <c r="C41" s="48">
        <f t="shared" si="0"/>
        <v>1214200.99</v>
      </c>
      <c r="D41" s="48">
        <f t="shared" si="1"/>
        <v>0</v>
      </c>
      <c r="E41" s="47">
        <f t="shared" si="2"/>
        <v>32</v>
      </c>
      <c r="F41" s="59">
        <f t="shared" si="3"/>
        <v>1214200.99</v>
      </c>
      <c r="G41" s="48">
        <f t="shared" si="4"/>
        <v>144281.45000000001</v>
      </c>
      <c r="H41" s="48">
        <f t="shared" si="5"/>
        <v>0</v>
      </c>
      <c r="I41" s="47">
        <f t="shared" si="6"/>
        <v>33</v>
      </c>
      <c r="J41" s="59">
        <f t="shared" si="7"/>
        <v>144281.45000000001</v>
      </c>
      <c r="K41" s="48">
        <f t="shared" si="8"/>
        <v>-1069919.54</v>
      </c>
      <c r="L41" s="155">
        <f t="shared" si="9"/>
        <v>-88.117169135235187</v>
      </c>
      <c r="M41" s="155">
        <f t="shared" si="10"/>
        <v>2.1948850972125927E-2</v>
      </c>
      <c r="N41" s="155">
        <f t="shared" si="11"/>
        <v>2.255965229068757E-3</v>
      </c>
    </row>
    <row r="42" spans="1:14" ht="15.95" customHeight="1" x14ac:dyDescent="0.2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2">
      <c r="A43" s="12"/>
      <c r="B43" s="53" t="s">
        <v>21</v>
      </c>
      <c r="C43" s="61">
        <f>SUM(C9:C41)</f>
        <v>3321434266.6999989</v>
      </c>
      <c r="D43" s="61">
        <f>SUM(D9:D41)</f>
        <v>2210522697.8900003</v>
      </c>
      <c r="E43" s="61"/>
      <c r="F43" s="61">
        <f>SUM(F9:F41)</f>
        <v>5531956964.5899992</v>
      </c>
      <c r="G43" s="61">
        <f>SUM(G9:G41)</f>
        <v>3926833158.2299995</v>
      </c>
      <c r="H43" s="61">
        <f>SUM(H9:H41)</f>
        <v>2468719758.1399999</v>
      </c>
      <c r="I43" s="61"/>
      <c r="J43" s="61">
        <f>SUM(J9:J41)</f>
        <v>6395552916.3699989</v>
      </c>
      <c r="K43" s="61">
        <f t="shared" ref="K43" si="12">J43-F43</f>
        <v>863595951.77999973</v>
      </c>
      <c r="L43" s="154">
        <f t="shared" ref="L43" si="13">IFERROR(K43/F43*100,0)</f>
        <v>15.611038865773336</v>
      </c>
      <c r="M43" s="158">
        <f>SUM(M9:M41)</f>
        <v>99.999999999999986</v>
      </c>
      <c r="N43" s="158">
        <f>SUM(N9:N41)</f>
        <v>100.00000000000004</v>
      </c>
    </row>
    <row r="44" spans="1:14" x14ac:dyDescent="0.2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6"/>
      <c r="L44" s="6"/>
      <c r="M44" s="6"/>
      <c r="N44" s="6"/>
    </row>
    <row r="45" spans="1:14" x14ac:dyDescent="0.2">
      <c r="B45" s="3"/>
      <c r="F45" s="14"/>
    </row>
    <row r="46" spans="1:14" x14ac:dyDescent="0.2">
      <c r="B46" s="3"/>
      <c r="F46" s="14"/>
    </row>
    <row r="47" spans="1:14" x14ac:dyDescent="0.2">
      <c r="B47" s="3"/>
      <c r="F47" s="14"/>
    </row>
    <row r="48" spans="1:14" x14ac:dyDescent="0.2">
      <c r="B48" s="3"/>
      <c r="F48" s="14"/>
    </row>
    <row r="49" spans="1:14" x14ac:dyDescent="0.2">
      <c r="B49" s="3"/>
      <c r="F49" s="14"/>
    </row>
    <row r="50" spans="1:14" x14ac:dyDescent="0.2">
      <c r="F50" s="13"/>
    </row>
    <row r="52" spans="1:14" x14ac:dyDescent="0.2"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14" ht="20.25" x14ac:dyDescent="0.3">
      <c r="A53" s="167" t="s">
        <v>42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</row>
    <row r="54" spans="1:14" x14ac:dyDescent="0.2">
      <c r="A54" s="168" t="s">
        <v>59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  <row r="55" spans="1:14" x14ac:dyDescent="0.2">
      <c r="A55" s="170" t="s">
        <v>158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</row>
    <row r="56" spans="1:14" x14ac:dyDescent="0.2">
      <c r="A56" s="168" t="s">
        <v>91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</row>
    <row r="57" spans="1:14" x14ac:dyDescent="0.2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2">
      <c r="A58" s="6"/>
      <c r="B58" s="172" t="s">
        <v>33</v>
      </c>
      <c r="C58" s="171" t="s">
        <v>107</v>
      </c>
      <c r="D58" s="171"/>
      <c r="E58" s="171" t="s">
        <v>52</v>
      </c>
      <c r="F58" s="171"/>
      <c r="G58" s="171" t="s">
        <v>171</v>
      </c>
      <c r="H58" s="171"/>
      <c r="I58" s="171"/>
      <c r="J58" s="171"/>
      <c r="K58" s="171" t="s">
        <v>29</v>
      </c>
      <c r="L58" s="171"/>
      <c r="M58" s="171" t="s">
        <v>61</v>
      </c>
      <c r="N58" s="171"/>
    </row>
    <row r="59" spans="1:14" ht="31.5" customHeight="1" x14ac:dyDescent="0.2">
      <c r="A59" s="83"/>
      <c r="B59" s="173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2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2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18.327265825912047</v>
      </c>
    </row>
    <row r="61" spans="1:14" ht="15.95" customHeight="1" x14ac:dyDescent="0.2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17.379756136720161</v>
      </c>
    </row>
    <row r="62" spans="1:14" ht="15.95" customHeight="1" x14ac:dyDescent="0.2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11.803694228183703</v>
      </c>
    </row>
    <row r="63" spans="1:14" ht="15.95" customHeight="1" x14ac:dyDescent="0.2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11.436493648388806</v>
      </c>
    </row>
    <row r="64" spans="1:14" ht="15.95" customHeight="1" x14ac:dyDescent="0.2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8.6564298356900853</v>
      </c>
    </row>
    <row r="65" spans="1:14" ht="15.95" customHeight="1" x14ac:dyDescent="0.2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8.1785089595799949</v>
      </c>
    </row>
    <row r="66" spans="1:14" ht="15.95" customHeight="1" x14ac:dyDescent="0.2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3.7005906962979442</v>
      </c>
    </row>
    <row r="67" spans="1:14" ht="15.95" customHeight="1" x14ac:dyDescent="0.2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3.6141211621964446</v>
      </c>
    </row>
    <row r="68" spans="1:14" ht="15.95" customHeight="1" x14ac:dyDescent="0.2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2.2656667000457515</v>
      </c>
    </row>
    <row r="69" spans="1:14" ht="15.95" customHeight="1" x14ac:dyDescent="0.2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1.9437219156112795</v>
      </c>
    </row>
    <row r="70" spans="1:14" ht="15.95" customHeight="1" x14ac:dyDescent="0.2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1.7138993396401223</v>
      </c>
    </row>
    <row r="71" spans="1:14" ht="15.95" customHeight="1" x14ac:dyDescent="0.2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1.5528464248305889</v>
      </c>
    </row>
    <row r="72" spans="1:14" ht="15.95" customHeight="1" x14ac:dyDescent="0.2">
      <c r="A72" s="126" t="s">
        <v>23</v>
      </c>
      <c r="B72" s="51" t="s">
        <v>78</v>
      </c>
      <c r="C72" s="48">
        <f>IFERROR(IF($J72&gt;0,VLOOKUP($A72&amp;$B72,'PNC AA'!$A:$E,4,0),""),"")</f>
        <v>75290301.159999996</v>
      </c>
      <c r="D72" s="48">
        <f>IFERROR(IF($J72&gt;0,VLOOKUP($A72&amp;$B72,'PNC AA'!$A:$E,5,0),""),"")</f>
        <v>346006.15</v>
      </c>
      <c r="E72" s="47">
        <f t="shared" si="14"/>
        <v>13</v>
      </c>
      <c r="F72" s="59">
        <f t="shared" si="15"/>
        <v>75636307.310000002</v>
      </c>
      <c r="G72" s="48">
        <f>IFERROR(VLOOKUP($A72&amp;$B72,'PNC Exon. &amp; no Exon.'!$A:$AJ,3,0),0)</f>
        <v>38754924.979999997</v>
      </c>
      <c r="H72" s="48">
        <f>IFERROR(VLOOKUP($A72&amp;$B72,'PNC Exon. &amp; no Exon.'!$A:$AJ,4,0),0)</f>
        <v>282528.67</v>
      </c>
      <c r="I72" s="47">
        <f t="shared" si="16"/>
        <v>20</v>
      </c>
      <c r="J72" s="59">
        <f t="shared" si="17"/>
        <v>39037453.649999999</v>
      </c>
      <c r="K72" s="48">
        <f t="shared" si="18"/>
        <v>-36598853.660000004</v>
      </c>
      <c r="L72" s="155">
        <f t="shared" si="19"/>
        <v>-48.387943517651358</v>
      </c>
      <c r="M72" s="155">
        <f t="shared" si="20"/>
        <v>1.3672613108552225</v>
      </c>
      <c r="N72" s="155">
        <f t="shared" si="21"/>
        <v>0.6103843430030903</v>
      </c>
    </row>
    <row r="73" spans="1:14" ht="15.95" customHeight="1" x14ac:dyDescent="0.2">
      <c r="A73" s="126" t="s">
        <v>23</v>
      </c>
      <c r="B73" s="51" t="s">
        <v>117</v>
      </c>
      <c r="C73" s="48">
        <f>IFERROR(IF($J73&gt;0,VLOOKUP($A73&amp;$B73,'PNC AA'!$A:$E,4,0),""),"")</f>
        <v>65271610.649999999</v>
      </c>
      <c r="D73" s="48">
        <f>IFERROR(IF($J73&gt;0,VLOOKUP($A73&amp;$B73,'PNC AA'!$A:$E,5,0),""),"")</f>
        <v>0</v>
      </c>
      <c r="E73" s="47">
        <f t="shared" si="14"/>
        <v>14</v>
      </c>
      <c r="F73" s="59">
        <f t="shared" si="15"/>
        <v>65271610.649999999</v>
      </c>
      <c r="G73" s="48">
        <f>IFERROR(VLOOKUP($A73&amp;$B73,'PNC Exon. &amp; no Exon.'!$A:$AJ,3,0),0)</f>
        <v>68492065.25</v>
      </c>
      <c r="H73" s="48">
        <f>IFERROR(VLOOKUP($A73&amp;$B73,'PNC Exon. &amp; no Exon.'!$A:$AJ,4,0),0)</f>
        <v>0</v>
      </c>
      <c r="I73" s="47">
        <f t="shared" si="16"/>
        <v>13</v>
      </c>
      <c r="J73" s="59">
        <f t="shared" si="17"/>
        <v>68492065.25</v>
      </c>
      <c r="K73" s="48">
        <f t="shared" si="18"/>
        <v>3220454.6000000015</v>
      </c>
      <c r="L73" s="155">
        <f t="shared" si="19"/>
        <v>4.9339284995872879</v>
      </c>
      <c r="M73" s="155">
        <f t="shared" si="20"/>
        <v>1.1799009115183456</v>
      </c>
      <c r="N73" s="155">
        <f t="shared" si="21"/>
        <v>1.070932664393853</v>
      </c>
    </row>
    <row r="74" spans="1:14" ht="15.95" customHeight="1" x14ac:dyDescent="0.2">
      <c r="A74" s="126" t="s">
        <v>23</v>
      </c>
      <c r="B74" s="51" t="s">
        <v>119</v>
      </c>
      <c r="C74" s="48">
        <f>IFERROR(IF($J74&gt;0,VLOOKUP($A74&amp;$B74,'PNC AA'!$A:$E,4,0),""),"")</f>
        <v>53020459.789999992</v>
      </c>
      <c r="D74" s="48">
        <f>IFERROR(IF($J74&gt;0,VLOOKUP($A74&amp;$B74,'PNC AA'!$A:$E,5,0),""),"")</f>
        <v>141506.13</v>
      </c>
      <c r="E74" s="47">
        <f t="shared" si="14"/>
        <v>15</v>
      </c>
      <c r="F74" s="59">
        <f t="shared" si="15"/>
        <v>53161965.919999994</v>
      </c>
      <c r="G74" s="48">
        <f>IFERROR(VLOOKUP($A74&amp;$B74,'PNC Exon. &amp; no Exon.'!$A:$AJ,3,0),0)</f>
        <v>61349047.900000006</v>
      </c>
      <c r="H74" s="48">
        <f>IFERROR(VLOOKUP($A74&amp;$B74,'PNC Exon. &amp; no Exon.'!$A:$AJ,4,0),0)</f>
        <v>376498.85</v>
      </c>
      <c r="I74" s="47">
        <f t="shared" si="16"/>
        <v>14</v>
      </c>
      <c r="J74" s="59">
        <f t="shared" si="17"/>
        <v>61725546.750000007</v>
      </c>
      <c r="K74" s="48">
        <f t="shared" si="18"/>
        <v>8563580.8300000131</v>
      </c>
      <c r="L74" s="155">
        <f t="shared" si="19"/>
        <v>16.108472818493567</v>
      </c>
      <c r="M74" s="155">
        <f t="shared" si="20"/>
        <v>0.96099746003609943</v>
      </c>
      <c r="N74" s="155">
        <f t="shared" si="21"/>
        <v>0.9651322967246172</v>
      </c>
    </row>
    <row r="75" spans="1:14" ht="15.95" customHeight="1" x14ac:dyDescent="0.2">
      <c r="A75" s="126" t="s">
        <v>23</v>
      </c>
      <c r="B75" s="50" t="s">
        <v>120</v>
      </c>
      <c r="C75" s="48">
        <f>IFERROR(IF($J75&gt;0,VLOOKUP($A75&amp;$B75,'PNC AA'!$A:$E,4,0),""),"")</f>
        <v>46893247.00999999</v>
      </c>
      <c r="D75" s="48">
        <f>IFERROR(IF($J75&gt;0,VLOOKUP($A75&amp;$B75,'PNC AA'!$A:$E,5,0),""),"")</f>
        <v>0</v>
      </c>
      <c r="E75" s="47">
        <f t="shared" si="14"/>
        <v>16</v>
      </c>
      <c r="F75" s="59">
        <f t="shared" si="15"/>
        <v>46893247.00999999</v>
      </c>
      <c r="G75" s="48">
        <f>IFERROR(VLOOKUP($A75&amp;$B75,'PNC Exon. &amp; no Exon.'!$A:$AJ,3,0),0)</f>
        <v>58711453.159999996</v>
      </c>
      <c r="H75" s="48">
        <f>IFERROR(VLOOKUP($A75&amp;$B75,'PNC Exon. &amp; no Exon.'!$A:$AJ,4,0),0)</f>
        <v>0</v>
      </c>
      <c r="I75" s="47">
        <f t="shared" si="16"/>
        <v>15</v>
      </c>
      <c r="J75" s="59">
        <f t="shared" si="17"/>
        <v>58711453.159999996</v>
      </c>
      <c r="K75" s="48">
        <f t="shared" si="18"/>
        <v>11818206.150000006</v>
      </c>
      <c r="L75" s="155">
        <f t="shared" si="19"/>
        <v>25.202362607732777</v>
      </c>
      <c r="M75" s="155">
        <f t="shared" si="20"/>
        <v>0.84767917231032697</v>
      </c>
      <c r="N75" s="155">
        <f t="shared" si="21"/>
        <v>0.91800433719690899</v>
      </c>
    </row>
    <row r="76" spans="1:14" ht="15.95" customHeight="1" x14ac:dyDescent="0.2">
      <c r="A76" s="126" t="s">
        <v>23</v>
      </c>
      <c r="B76" s="51" t="s">
        <v>121</v>
      </c>
      <c r="C76" s="48">
        <f>IFERROR(IF($J76&gt;0,VLOOKUP($A76&amp;$B76,'PNC AA'!$A:$E,4,0),""),"")</f>
        <v>41052878.259999998</v>
      </c>
      <c r="D76" s="48">
        <f>IFERROR(IF($J76&gt;0,VLOOKUP($A76&amp;$B76,'PNC AA'!$A:$E,5,0),""),"")</f>
        <v>19100</v>
      </c>
      <c r="E76" s="47">
        <f t="shared" si="14"/>
        <v>17</v>
      </c>
      <c r="F76" s="59">
        <f t="shared" si="15"/>
        <v>41071978.259999998</v>
      </c>
      <c r="G76" s="48">
        <f>IFERROR(VLOOKUP($A76&amp;$B76,'PNC Exon. &amp; no Exon.'!$A:$AJ,3,0),0)</f>
        <v>41939177.849999994</v>
      </c>
      <c r="H76" s="48">
        <f>IFERROR(VLOOKUP($A76&amp;$B76,'PNC Exon. &amp; no Exon.'!$A:$AJ,4,0),0)</f>
        <v>37466</v>
      </c>
      <c r="I76" s="47">
        <f t="shared" si="16"/>
        <v>18</v>
      </c>
      <c r="J76" s="59">
        <f t="shared" si="17"/>
        <v>41976643.849999994</v>
      </c>
      <c r="K76" s="48">
        <f t="shared" si="18"/>
        <v>904665.58999999613</v>
      </c>
      <c r="L76" s="155">
        <f t="shared" si="19"/>
        <v>2.202634565769261</v>
      </c>
      <c r="M76" s="155">
        <f t="shared" si="20"/>
        <v>0.74244934519377714</v>
      </c>
      <c r="N76" s="155">
        <f t="shared" si="21"/>
        <v>0.65634112326014782</v>
      </c>
    </row>
    <row r="77" spans="1:14" ht="15.95" customHeight="1" x14ac:dyDescent="0.2">
      <c r="A77" s="126" t="s">
        <v>23</v>
      </c>
      <c r="B77" s="51" t="s">
        <v>80</v>
      </c>
      <c r="C77" s="48">
        <f>IFERROR(IF($J77&gt;0,VLOOKUP($A77&amp;$B77,'PNC AA'!$A:$E,4,0),""),"")</f>
        <v>40664455.359999999</v>
      </c>
      <c r="D77" s="48">
        <f>IFERROR(IF($J77&gt;0,VLOOKUP($A77&amp;$B77,'PNC AA'!$A:$E,5,0),""),"")</f>
        <v>0</v>
      </c>
      <c r="E77" s="47">
        <f t="shared" si="14"/>
        <v>18</v>
      </c>
      <c r="F77" s="59">
        <f t="shared" si="15"/>
        <v>40664455.359999999</v>
      </c>
      <c r="G77" s="48">
        <f>IFERROR(VLOOKUP($A77&amp;$B77,'PNC Exon. &amp; no Exon.'!$A:$AJ,3,0),0)</f>
        <v>48014595.689999998</v>
      </c>
      <c r="H77" s="48">
        <f>IFERROR(VLOOKUP($A77&amp;$B77,'PNC Exon. &amp; no Exon.'!$A:$AJ,4,0),0)</f>
        <v>0</v>
      </c>
      <c r="I77" s="47">
        <f t="shared" si="16"/>
        <v>17</v>
      </c>
      <c r="J77" s="59">
        <f t="shared" si="17"/>
        <v>48014595.689999998</v>
      </c>
      <c r="K77" s="48">
        <f t="shared" si="18"/>
        <v>7350140.3299999982</v>
      </c>
      <c r="L77" s="155">
        <f t="shared" si="19"/>
        <v>18.075098424237197</v>
      </c>
      <c r="M77" s="155">
        <f t="shared" si="20"/>
        <v>0.73508264110318944</v>
      </c>
      <c r="N77" s="155">
        <f t="shared" si="21"/>
        <v>0.75074972121804007</v>
      </c>
    </row>
    <row r="78" spans="1:14" ht="15.95" customHeight="1" x14ac:dyDescent="0.2">
      <c r="A78" s="126" t="s">
        <v>23</v>
      </c>
      <c r="B78" s="51" t="s">
        <v>118</v>
      </c>
      <c r="C78" s="48">
        <f>IFERROR(IF($J78&gt;0,VLOOKUP($A78&amp;$B78,'PNC AA'!$A:$E,4,0),""),"")</f>
        <v>3209010.18</v>
      </c>
      <c r="D78" s="48">
        <f>IFERROR(IF($J78&gt;0,VLOOKUP($A78&amp;$B78,'PNC AA'!$A:$E,5,0),""),"")</f>
        <v>36291248.390000001</v>
      </c>
      <c r="E78" s="47">
        <f t="shared" si="14"/>
        <v>19</v>
      </c>
      <c r="F78" s="59">
        <f t="shared" si="15"/>
        <v>39500258.57</v>
      </c>
      <c r="G78" s="48">
        <f>IFERROR(VLOOKUP($A78&amp;$B78,'PNC Exon. &amp; no Exon.'!$A:$AJ,3,0),0)</f>
        <v>2779214.3299999996</v>
      </c>
      <c r="H78" s="48">
        <f>IFERROR(VLOOKUP($A78&amp;$B78,'PNC Exon. &amp; no Exon.'!$A:$AJ,4,0),0)</f>
        <v>51151066.210000001</v>
      </c>
      <c r="I78" s="47">
        <f t="shared" si="16"/>
        <v>16</v>
      </c>
      <c r="J78" s="59">
        <f t="shared" si="17"/>
        <v>53930280.539999999</v>
      </c>
      <c r="K78" s="48">
        <f t="shared" si="18"/>
        <v>14430021.969999999</v>
      </c>
      <c r="L78" s="155">
        <f t="shared" si="19"/>
        <v>36.531462052148278</v>
      </c>
      <c r="M78" s="155">
        <f t="shared" si="20"/>
        <v>0.71403770533358724</v>
      </c>
      <c r="N78" s="155">
        <f t="shared" si="21"/>
        <v>0.84324656906458462</v>
      </c>
    </row>
    <row r="79" spans="1:14" ht="15.95" customHeight="1" x14ac:dyDescent="0.2">
      <c r="A79" s="126" t="s">
        <v>23</v>
      </c>
      <c r="B79" s="51" t="s">
        <v>123</v>
      </c>
      <c r="C79" s="48">
        <f>IFERROR(IF($J79&gt;0,VLOOKUP($A79&amp;$B79,'PNC AA'!$A:$E,4,0),""),"")</f>
        <v>34305431.890000001</v>
      </c>
      <c r="D79" s="48">
        <f>IFERROR(IF($J79&gt;0,VLOOKUP($A79&amp;$B79,'PNC AA'!$A:$E,5,0),""),"")</f>
        <v>0</v>
      </c>
      <c r="E79" s="47">
        <f t="shared" si="14"/>
        <v>20</v>
      </c>
      <c r="F79" s="59">
        <f t="shared" si="15"/>
        <v>34305431.890000001</v>
      </c>
      <c r="G79" s="48">
        <f>IFERROR(VLOOKUP($A79&amp;$B79,'PNC Exon. &amp; no Exon.'!$A:$AJ,3,0),0)</f>
        <v>36519666.299999997</v>
      </c>
      <c r="H79" s="48">
        <f>IFERROR(VLOOKUP($A79&amp;$B79,'PNC Exon. &amp; no Exon.'!$A:$AJ,4,0),0)</f>
        <v>0</v>
      </c>
      <c r="I79" s="47">
        <f t="shared" si="16"/>
        <v>21</v>
      </c>
      <c r="J79" s="59">
        <f t="shared" si="17"/>
        <v>36519666.299999997</v>
      </c>
      <c r="K79" s="48">
        <f t="shared" si="18"/>
        <v>2214234.4099999964</v>
      </c>
      <c r="L79" s="155">
        <f t="shared" si="19"/>
        <v>6.4544717498380884</v>
      </c>
      <c r="M79" s="155">
        <f t="shared" si="20"/>
        <v>0.620131937207551</v>
      </c>
      <c r="N79" s="155">
        <f t="shared" si="21"/>
        <v>0.57101656068742068</v>
      </c>
    </row>
    <row r="80" spans="1:14" ht="15.95" customHeight="1" x14ac:dyDescent="0.2">
      <c r="A80" s="126" t="s">
        <v>23</v>
      </c>
      <c r="B80" s="51" t="s">
        <v>87</v>
      </c>
      <c r="C80" s="48">
        <f>IFERROR(IF($J80&gt;0,VLOOKUP($A80&amp;$B80,'PNC AA'!$A:$E,4,0),""),"")</f>
        <v>1863666.12</v>
      </c>
      <c r="D80" s="48">
        <f>IFERROR(IF($J80&gt;0,VLOOKUP($A80&amp;$B80,'PNC AA'!$A:$E,5,0),""),"")</f>
        <v>31060365.109999999</v>
      </c>
      <c r="E80" s="47">
        <f t="shared" si="14"/>
        <v>21</v>
      </c>
      <c r="F80" s="59">
        <f t="shared" si="15"/>
        <v>32924031.23</v>
      </c>
      <c r="G80" s="48">
        <f>IFERROR(VLOOKUP($A80&amp;$B80,'PNC Exon. &amp; no Exon.'!$A:$AJ,3,0),0)</f>
        <v>523668.22</v>
      </c>
      <c r="H80" s="48">
        <f>IFERROR(VLOOKUP($A80&amp;$B80,'PNC Exon. &amp; no Exon.'!$A:$AJ,4,0),0)</f>
        <v>26623984.41</v>
      </c>
      <c r="I80" s="47">
        <f t="shared" si="16"/>
        <v>24</v>
      </c>
      <c r="J80" s="59">
        <f t="shared" si="17"/>
        <v>27147652.629999999</v>
      </c>
      <c r="K80" s="48">
        <f t="shared" si="18"/>
        <v>-5776378.6000000015</v>
      </c>
      <c r="L80" s="155">
        <f t="shared" si="19"/>
        <v>-17.544566640845098</v>
      </c>
      <c r="M80" s="155">
        <f t="shared" si="20"/>
        <v>0.59516065364836335</v>
      </c>
      <c r="N80" s="155">
        <f t="shared" si="21"/>
        <v>0.42447702309698848</v>
      </c>
    </row>
    <row r="81" spans="1:14" ht="15.95" customHeight="1" x14ac:dyDescent="0.2">
      <c r="A81" s="126" t="s">
        <v>23</v>
      </c>
      <c r="B81" s="51" t="s">
        <v>122</v>
      </c>
      <c r="C81" s="48">
        <f>IFERROR(IF($J81&gt;0,VLOOKUP($A81&amp;$B81,'PNC AA'!$A:$E,4,0),""),"")</f>
        <v>16575144.15</v>
      </c>
      <c r="D81" s="48">
        <f>IFERROR(IF($J81&gt;0,VLOOKUP($A81&amp;$B81,'PNC AA'!$A:$E,5,0),""),"")</f>
        <v>12055818.23</v>
      </c>
      <c r="E81" s="47">
        <f t="shared" si="14"/>
        <v>22</v>
      </c>
      <c r="F81" s="59">
        <f t="shared" si="15"/>
        <v>28630962.380000003</v>
      </c>
      <c r="G81" s="48">
        <f>IFERROR(VLOOKUP($A81&amp;$B81,'PNC Exon. &amp; no Exon.'!$A:$AJ,3,0),0)</f>
        <v>22014706.629999999</v>
      </c>
      <c r="H81" s="48">
        <f>IFERROR(VLOOKUP($A81&amp;$B81,'PNC Exon. &amp; no Exon.'!$A:$AJ,4,0),0)</f>
        <v>19417199.899999999</v>
      </c>
      <c r="I81" s="47">
        <f t="shared" si="16"/>
        <v>19</v>
      </c>
      <c r="J81" s="59">
        <f t="shared" si="17"/>
        <v>41431906.530000001</v>
      </c>
      <c r="K81" s="48">
        <f t="shared" si="18"/>
        <v>12800944.149999999</v>
      </c>
      <c r="L81" s="155">
        <f t="shared" si="19"/>
        <v>44.710142747216999</v>
      </c>
      <c r="M81" s="155">
        <f t="shared" si="20"/>
        <v>0.51755576847879514</v>
      </c>
      <c r="N81" s="155">
        <f t="shared" si="21"/>
        <v>0.64782368423457604</v>
      </c>
    </row>
    <row r="82" spans="1:14" ht="15.95" customHeight="1" x14ac:dyDescent="0.2">
      <c r="A82" s="126" t="s">
        <v>23</v>
      </c>
      <c r="B82" s="51" t="s">
        <v>125</v>
      </c>
      <c r="C82" s="48">
        <f>IFERROR(IF($J82&gt;0,VLOOKUP($A82&amp;$B82,'PNC AA'!$A:$E,4,0),""),"")</f>
        <v>24256875.25</v>
      </c>
      <c r="D82" s="48">
        <f>IFERROR(IF($J82&gt;0,VLOOKUP($A82&amp;$B82,'PNC AA'!$A:$E,5,0),""),"")</f>
        <v>821402.48</v>
      </c>
      <c r="E82" s="47">
        <f t="shared" si="14"/>
        <v>23</v>
      </c>
      <c r="F82" s="59">
        <f t="shared" si="15"/>
        <v>25078277.73</v>
      </c>
      <c r="G82" s="48">
        <f>IFERROR(VLOOKUP($A82&amp;$B82,'PNC Exon. &amp; no Exon.'!$A:$AJ,3,0),0)</f>
        <v>18522146.75</v>
      </c>
      <c r="H82" s="48">
        <f>IFERROR(VLOOKUP($A82&amp;$B82,'PNC Exon. &amp; no Exon.'!$A:$AJ,4,0),0)</f>
        <v>447910</v>
      </c>
      <c r="I82" s="47">
        <f t="shared" si="16"/>
        <v>25</v>
      </c>
      <c r="J82" s="59">
        <f t="shared" si="17"/>
        <v>18970056.75</v>
      </c>
      <c r="K82" s="48">
        <f t="shared" si="18"/>
        <v>-6108220.9800000004</v>
      </c>
      <c r="L82" s="155">
        <f t="shared" si="19"/>
        <v>-24.35662068090511</v>
      </c>
      <c r="M82" s="155">
        <f t="shared" si="20"/>
        <v>0.45333464975461318</v>
      </c>
      <c r="N82" s="155">
        <f t="shared" si="21"/>
        <v>0.2966132404509455</v>
      </c>
    </row>
    <row r="83" spans="1:14" ht="15.95" customHeight="1" x14ac:dyDescent="0.2">
      <c r="A83" s="126" t="s">
        <v>23</v>
      </c>
      <c r="B83" s="50" t="s">
        <v>124</v>
      </c>
      <c r="C83" s="48">
        <f>IFERROR(IF($J83&gt;0,VLOOKUP($A83&amp;$B83,'PNC AA'!$A:$E,4,0),""),"")</f>
        <v>0</v>
      </c>
      <c r="D83" s="48">
        <f>IFERROR(IF($J83&gt;0,VLOOKUP($A83&amp;$B83,'PNC AA'!$A:$E,5,0),""),"")</f>
        <v>23554065.359999999</v>
      </c>
      <c r="E83" s="47">
        <f t="shared" si="14"/>
        <v>24</v>
      </c>
      <c r="F83" s="59">
        <f t="shared" si="15"/>
        <v>23554065.359999999</v>
      </c>
      <c r="G83" s="48">
        <f>IFERROR(VLOOKUP($A83&amp;$B83,'PNC Exon. &amp; no Exon.'!$A:$AJ,3,0),0)</f>
        <v>0</v>
      </c>
      <c r="H83" s="48">
        <f>IFERROR(VLOOKUP($A83&amp;$B83,'PNC Exon. &amp; no Exon.'!$A:$AJ,4,0),0)</f>
        <v>32914827.539999999</v>
      </c>
      <c r="I83" s="47">
        <f t="shared" si="16"/>
        <v>22</v>
      </c>
      <c r="J83" s="59">
        <f t="shared" si="17"/>
        <v>32914827.539999999</v>
      </c>
      <c r="K83" s="48">
        <f t="shared" si="18"/>
        <v>9360762.1799999997</v>
      </c>
      <c r="L83" s="155">
        <f t="shared" si="19"/>
        <v>39.741598899936143</v>
      </c>
      <c r="M83" s="155">
        <f t="shared" si="20"/>
        <v>0.42578178953251689</v>
      </c>
      <c r="N83" s="155">
        <f t="shared" si="21"/>
        <v>0.5146517896169932</v>
      </c>
    </row>
    <row r="84" spans="1:14" ht="15.95" customHeight="1" x14ac:dyDescent="0.2">
      <c r="A84" s="126" t="s">
        <v>23</v>
      </c>
      <c r="B84" s="51" t="s">
        <v>127</v>
      </c>
      <c r="C84" s="48">
        <f>IFERROR(IF($J84&gt;0,VLOOKUP($A84&amp;$B84,'PNC AA'!$A:$E,4,0),""),"")</f>
        <v>13309374.07</v>
      </c>
      <c r="D84" s="48">
        <f>IFERROR(IF($J84&gt;0,VLOOKUP($A84&amp;$B84,'PNC AA'!$A:$E,5,0),""),"")</f>
        <v>1723744.22</v>
      </c>
      <c r="E84" s="47">
        <f t="shared" si="14"/>
        <v>25</v>
      </c>
      <c r="F84" s="59">
        <f t="shared" si="15"/>
        <v>15033118.290000001</v>
      </c>
      <c r="G84" s="48">
        <f>IFERROR(VLOOKUP($A84&amp;$B84,'PNC Exon. &amp; no Exon.'!$A:$AJ,3,0),0)</f>
        <v>16240339.209999999</v>
      </c>
      <c r="H84" s="48">
        <f>IFERROR(VLOOKUP($A84&amp;$B84,'PNC Exon. &amp; no Exon.'!$A:$AJ,4,0),0)</f>
        <v>162755.09</v>
      </c>
      <c r="I84" s="47">
        <f t="shared" si="16"/>
        <v>26</v>
      </c>
      <c r="J84" s="59">
        <f t="shared" si="17"/>
        <v>16403094.299999999</v>
      </c>
      <c r="K84" s="48">
        <f t="shared" si="18"/>
        <v>1369976.0099999979</v>
      </c>
      <c r="L84" s="155">
        <f t="shared" si="19"/>
        <v>9.1130528182652775</v>
      </c>
      <c r="M84" s="155">
        <f t="shared" si="20"/>
        <v>0.27175045623505101</v>
      </c>
      <c r="N84" s="155">
        <f t="shared" si="21"/>
        <v>0.25647656292569776</v>
      </c>
    </row>
    <row r="85" spans="1:14" ht="15.95" customHeight="1" x14ac:dyDescent="0.2">
      <c r="A85" s="126" t="s">
        <v>23</v>
      </c>
      <c r="B85" s="51" t="s">
        <v>126</v>
      </c>
      <c r="C85" s="48">
        <f>IFERROR(IF($J85&gt;0,VLOOKUP($A85&amp;$B85,'PNC AA'!$A:$E,4,0),""),"")</f>
        <v>11993106.220000001</v>
      </c>
      <c r="D85" s="48">
        <f>IFERROR(IF($J85&gt;0,VLOOKUP($A85&amp;$B85,'PNC AA'!$A:$E,5,0),""),"")</f>
        <v>995108.64</v>
      </c>
      <c r="E85" s="47">
        <f t="shared" si="14"/>
        <v>26</v>
      </c>
      <c r="F85" s="59">
        <f t="shared" si="15"/>
        <v>12988214.860000001</v>
      </c>
      <c r="G85" s="48">
        <f>IFERROR(VLOOKUP($A85&amp;$B85,'PNC Exon. &amp; no Exon.'!$A:$AJ,3,0),0)</f>
        <v>29836884.039999999</v>
      </c>
      <c r="H85" s="48">
        <f>IFERROR(VLOOKUP($A85&amp;$B85,'PNC Exon. &amp; no Exon.'!$A:$AJ,4,0),0)</f>
        <v>0</v>
      </c>
      <c r="I85" s="47">
        <f t="shared" si="16"/>
        <v>23</v>
      </c>
      <c r="J85" s="59">
        <f t="shared" si="17"/>
        <v>29836884.039999999</v>
      </c>
      <c r="K85" s="48">
        <f t="shared" si="18"/>
        <v>16848669.18</v>
      </c>
      <c r="L85" s="155">
        <f t="shared" si="19"/>
        <v>129.72274759550751</v>
      </c>
      <c r="M85" s="155">
        <f t="shared" si="20"/>
        <v>0.2347851753572458</v>
      </c>
      <c r="N85" s="155">
        <f t="shared" si="21"/>
        <v>0.46652548153623719</v>
      </c>
    </row>
    <row r="86" spans="1:14" ht="15.95" customHeight="1" x14ac:dyDescent="0.2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0.13208762964617579</v>
      </c>
    </row>
    <row r="87" spans="1:14" ht="15.95" customHeight="1" x14ac:dyDescent="0.2">
      <c r="A87" s="126" t="s">
        <v>23</v>
      </c>
      <c r="B87" s="51" t="s">
        <v>128</v>
      </c>
      <c r="C87" s="48">
        <f>IFERROR(IF($J87&gt;0,VLOOKUP($A87&amp;$B87,'PNC AA'!$A:$E,4,0),""),"")</f>
        <v>6613461.1399999997</v>
      </c>
      <c r="D87" s="48">
        <f>IFERROR(IF($J87&gt;0,VLOOKUP($A87&amp;$B87,'PNC AA'!$A:$E,5,0),""),"")</f>
        <v>0</v>
      </c>
      <c r="E87" s="47">
        <f t="shared" si="14"/>
        <v>28</v>
      </c>
      <c r="F87" s="59">
        <f t="shared" si="15"/>
        <v>6613461.1399999997</v>
      </c>
      <c r="G87" s="48">
        <f>IFERROR(VLOOKUP($A87&amp;$B87,'PNC Exon. &amp; no Exon.'!$A:$AJ,3,0),0)</f>
        <v>6216867.3999999994</v>
      </c>
      <c r="H87" s="48">
        <f>IFERROR(VLOOKUP($A87&amp;$B87,'PNC Exon. &amp; no Exon.'!$A:$AJ,4,0),0)</f>
        <v>0</v>
      </c>
      <c r="I87" s="47">
        <f t="shared" si="16"/>
        <v>29</v>
      </c>
      <c r="J87" s="59">
        <f t="shared" si="17"/>
        <v>6216867.3999999994</v>
      </c>
      <c r="K87" s="48">
        <f t="shared" si="18"/>
        <v>-396593.74000000022</v>
      </c>
      <c r="L87" s="155">
        <f t="shared" si="19"/>
        <v>-5.9967652580778639</v>
      </c>
      <c r="M87" s="155">
        <f t="shared" si="20"/>
        <v>0.11955011910491527</v>
      </c>
      <c r="N87" s="155">
        <f t="shared" si="21"/>
        <v>9.7206097444481498E-2</v>
      </c>
    </row>
    <row r="88" spans="1:14" ht="15.95" customHeight="1" x14ac:dyDescent="0.2">
      <c r="A88" s="126" t="s">
        <v>23</v>
      </c>
      <c r="B88" s="51" t="s">
        <v>79</v>
      </c>
      <c r="C88" s="48">
        <f>IFERROR(IF($J88&gt;0,VLOOKUP($A88&amp;$B88,'PNC AA'!$A:$E,4,0),""),"")</f>
        <v>5543299.4699999997</v>
      </c>
      <c r="D88" s="48">
        <f>IFERROR(IF($J88&gt;0,VLOOKUP($A88&amp;$B88,'PNC AA'!$A:$E,5,0),""),"")</f>
        <v>0</v>
      </c>
      <c r="E88" s="47">
        <f t="shared" si="14"/>
        <v>29</v>
      </c>
      <c r="F88" s="59">
        <f t="shared" si="15"/>
        <v>5543299.4699999997</v>
      </c>
      <c r="G88" s="48">
        <f>IFERROR(VLOOKUP($A88&amp;$B88,'PNC Exon. &amp; no Exon.'!$A:$AJ,3,0),0)</f>
        <v>6784950.0800000001</v>
      </c>
      <c r="H88" s="48">
        <f>IFERROR(VLOOKUP($A88&amp;$B88,'PNC Exon. &amp; no Exon.'!$A:$AJ,4,0),0)</f>
        <v>0</v>
      </c>
      <c r="I88" s="47">
        <f t="shared" si="16"/>
        <v>28</v>
      </c>
      <c r="J88" s="59">
        <f t="shared" si="17"/>
        <v>6784950.0800000001</v>
      </c>
      <c r="K88" s="48">
        <f t="shared" si="18"/>
        <v>1241650.6100000003</v>
      </c>
      <c r="L88" s="155">
        <f t="shared" si="19"/>
        <v>22.399125587923546</v>
      </c>
      <c r="M88" s="155">
        <f t="shared" si="20"/>
        <v>0.10020503603846891</v>
      </c>
      <c r="N88" s="155">
        <f t="shared" si="21"/>
        <v>0.10608856136008668</v>
      </c>
    </row>
    <row r="89" spans="1:14" ht="15.95" customHeight="1" x14ac:dyDescent="0.2">
      <c r="A89" s="126" t="s">
        <v>23</v>
      </c>
      <c r="B89" s="51" t="s">
        <v>130</v>
      </c>
      <c r="C89" s="48">
        <f>IFERROR(IF($J89&gt;0,VLOOKUP($A89&amp;$B89,'PNC AA'!$A:$E,4,0),""),"")</f>
        <v>1928660.14</v>
      </c>
      <c r="D89" s="48">
        <f>IFERROR(IF($J89&gt;0,VLOOKUP($A89&amp;$B89,'PNC AA'!$A:$E,5,0),""),"")</f>
        <v>0</v>
      </c>
      <c r="E89" s="47">
        <f t="shared" si="14"/>
        <v>30</v>
      </c>
      <c r="F89" s="59">
        <f t="shared" si="15"/>
        <v>1928660.14</v>
      </c>
      <c r="G89" s="48">
        <f>IFERROR(VLOOKUP($A89&amp;$B89,'PNC Exon. &amp; no Exon.'!$A:$AJ,3,0),0)</f>
        <v>750284.49</v>
      </c>
      <c r="H89" s="48">
        <f>IFERROR(VLOOKUP($A89&amp;$B89,'PNC Exon. &amp; no Exon.'!$A:$AJ,4,0),0)</f>
        <v>0</v>
      </c>
      <c r="I89" s="47">
        <f t="shared" si="16"/>
        <v>32</v>
      </c>
      <c r="J89" s="59">
        <f t="shared" si="17"/>
        <v>750284.49</v>
      </c>
      <c r="K89" s="48">
        <f t="shared" si="18"/>
        <v>-1178375.6499999999</v>
      </c>
      <c r="L89" s="155">
        <f t="shared" si="19"/>
        <v>-61.098149205281956</v>
      </c>
      <c r="M89" s="155">
        <f t="shared" si="20"/>
        <v>3.4863975846980262E-2</v>
      </c>
      <c r="N89" s="155">
        <f t="shared" si="21"/>
        <v>1.1731346762522731E-2</v>
      </c>
    </row>
    <row r="90" spans="1:14" ht="15.95" customHeight="1" x14ac:dyDescent="0.2">
      <c r="A90" s="126" t="s">
        <v>23</v>
      </c>
      <c r="B90" s="51" t="s">
        <v>129</v>
      </c>
      <c r="C90" s="48">
        <f>IFERROR(IF($J90&gt;0,VLOOKUP($A90&amp;$B90,'PNC AA'!$A:$E,4,0),""),"")</f>
        <v>70266.490000000005</v>
      </c>
      <c r="D90" s="48">
        <f>IFERROR(IF($J90&gt;0,VLOOKUP($A90&amp;$B90,'PNC AA'!$A:$E,5,0),""),"")</f>
        <v>1283481.28</v>
      </c>
      <c r="E90" s="47">
        <f t="shared" si="14"/>
        <v>31</v>
      </c>
      <c r="F90" s="59">
        <f t="shared" si="15"/>
        <v>1353747.77</v>
      </c>
      <c r="G90" s="48">
        <f>IFERROR(VLOOKUP($A90&amp;$B90,'PNC Exon. &amp; no Exon.'!$A:$AJ,3,0),0)</f>
        <v>52093.120000000003</v>
      </c>
      <c r="H90" s="48">
        <f>IFERROR(VLOOKUP($A90&amp;$B90,'PNC Exon. &amp; no Exon.'!$A:$AJ,4,0),0)</f>
        <v>4389411.5199999996</v>
      </c>
      <c r="I90" s="47">
        <f t="shared" si="16"/>
        <v>30</v>
      </c>
      <c r="J90" s="59">
        <f t="shared" si="17"/>
        <v>4441504.6399999997</v>
      </c>
      <c r="K90" s="48">
        <f t="shared" si="18"/>
        <v>3087756.8699999996</v>
      </c>
      <c r="L90" s="155">
        <f t="shared" si="19"/>
        <v>228.08952586492532</v>
      </c>
      <c r="M90" s="155">
        <f t="shared" si="20"/>
        <v>2.4471408195423896E-2</v>
      </c>
      <c r="N90" s="155">
        <f t="shared" si="21"/>
        <v>6.9446765558479936E-2</v>
      </c>
    </row>
    <row r="91" spans="1:14" ht="15.95" customHeight="1" x14ac:dyDescent="0.2">
      <c r="A91" s="126" t="s">
        <v>23</v>
      </c>
      <c r="B91" s="51" t="s">
        <v>131</v>
      </c>
      <c r="C91" s="48">
        <f>IFERROR(IF($J91&gt;0,VLOOKUP($A91&amp;$B91,'PNC AA'!$A:$E,4,0),""),"")</f>
        <v>1214200.99</v>
      </c>
      <c r="D91" s="48">
        <f>IFERROR(IF($J91&gt;0,VLOOKUP($A91&amp;$B91,'PNC AA'!$A:$E,5,0),""),"")</f>
        <v>0</v>
      </c>
      <c r="E91" s="47">
        <f t="shared" si="14"/>
        <v>32</v>
      </c>
      <c r="F91" s="59">
        <f t="shared" si="15"/>
        <v>1214200.99</v>
      </c>
      <c r="G91" s="48">
        <f>IFERROR(VLOOKUP($A91&amp;$B91,'PNC Exon. &amp; no Exon.'!$A:$AJ,3,0),0)</f>
        <v>144281.45000000001</v>
      </c>
      <c r="H91" s="48">
        <f>IFERROR(VLOOKUP($A91&amp;$B91,'PNC Exon. &amp; no Exon.'!$A:$AJ,4,0),0)</f>
        <v>0</v>
      </c>
      <c r="I91" s="47">
        <f t="shared" si="16"/>
        <v>33</v>
      </c>
      <c r="J91" s="59">
        <f t="shared" si="17"/>
        <v>144281.45000000001</v>
      </c>
      <c r="K91" s="48">
        <f t="shared" si="18"/>
        <v>-1069919.54</v>
      </c>
      <c r="L91" s="155">
        <f t="shared" si="19"/>
        <v>-88.117169135235187</v>
      </c>
      <c r="M91" s="155">
        <f t="shared" si="20"/>
        <v>2.1948850972125927E-2</v>
      </c>
      <c r="N91" s="155">
        <f t="shared" si="21"/>
        <v>2.255965229068757E-3</v>
      </c>
    </row>
    <row r="92" spans="1:14" ht="15.95" customHeight="1" x14ac:dyDescent="0.2">
      <c r="A92" s="126" t="s">
        <v>23</v>
      </c>
      <c r="B92" s="51" t="s">
        <v>132</v>
      </c>
      <c r="C92" s="48">
        <f>IFERROR(IF($J92&gt;0,VLOOKUP($A92&amp;$B92,'PNC AA'!$A:$E,4,0),""),"")</f>
        <v>395215.55999999994</v>
      </c>
      <c r="D92" s="48">
        <f>IFERROR(IF($J92&gt;0,VLOOKUP($A92&amp;$B92,'PNC AA'!$A:$E,5,0),""),"")</f>
        <v>21068</v>
      </c>
      <c r="E92" s="47">
        <f t="shared" si="14"/>
        <v>33</v>
      </c>
      <c r="F92" s="59">
        <f t="shared" si="15"/>
        <v>416283.55999999994</v>
      </c>
      <c r="G92" s="48">
        <f>IFERROR(VLOOKUP($A92&amp;$B92,'PNC Exon. &amp; no Exon.'!$A:$AJ,3,0),0)</f>
        <v>993567.03</v>
      </c>
      <c r="H92" s="48">
        <f>IFERROR(VLOOKUP($A92&amp;$B92,'PNC Exon. &amp; no Exon.'!$A:$AJ,4,0),0)</f>
        <v>17785</v>
      </c>
      <c r="I92" s="47">
        <f t="shared" si="16"/>
        <v>31</v>
      </c>
      <c r="J92" s="59">
        <f t="shared" si="17"/>
        <v>1011352.03</v>
      </c>
      <c r="K92" s="48">
        <f t="shared" si="18"/>
        <v>595068.47000000009</v>
      </c>
      <c r="L92" s="155">
        <f t="shared" si="19"/>
        <v>142.94786707406851</v>
      </c>
      <c r="M92" s="155">
        <f t="shared" si="20"/>
        <v>7.5250686631263917E-3</v>
      </c>
      <c r="N92" s="155">
        <f t="shared" si="21"/>
        <v>1.5813363492175204E-2</v>
      </c>
    </row>
    <row r="93" spans="1:14" ht="20.25" customHeight="1" x14ac:dyDescent="0.2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3926833158.2299995</v>
      </c>
      <c r="H93" s="61">
        <f>SUM(H60:H92)</f>
        <v>2468719758.1399999</v>
      </c>
      <c r="I93" s="61"/>
      <c r="J93" s="61">
        <f>SUM(J60:J92)</f>
        <v>6395552916.3699989</v>
      </c>
      <c r="K93" s="61">
        <f t="shared" si="18"/>
        <v>863595951.77999973</v>
      </c>
      <c r="L93" s="154">
        <f>IFERROR(K93/F93*100,0)</f>
        <v>15.611038865773336</v>
      </c>
      <c r="M93" s="158">
        <f>SUM(M60:M92)</f>
        <v>99.999999999999986</v>
      </c>
      <c r="N93" s="158">
        <f>SUM(N60:N92)</f>
        <v>100.00000000000004</v>
      </c>
    </row>
    <row r="94" spans="1:14" x14ac:dyDescent="0.2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2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2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2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.25" x14ac:dyDescent="0.3">
      <c r="A99" s="167" t="s">
        <v>42</v>
      </c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</row>
    <row r="100" spans="1:14" x14ac:dyDescent="0.2">
      <c r="A100" s="168" t="s">
        <v>59</v>
      </c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</row>
    <row r="101" spans="1:14" x14ac:dyDescent="0.2">
      <c r="A101" s="170" t="s">
        <v>147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</row>
    <row r="102" spans="1:14" x14ac:dyDescent="0.2">
      <c r="A102" s="168" t="s">
        <v>91</v>
      </c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</row>
    <row r="103" spans="1:14" x14ac:dyDescent="0.2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">
      <c r="B104" s="172" t="s">
        <v>33</v>
      </c>
      <c r="C104" s="171" t="s">
        <v>107</v>
      </c>
      <c r="D104" s="171"/>
      <c r="E104" s="171" t="s">
        <v>52</v>
      </c>
      <c r="F104" s="171"/>
      <c r="G104" s="171" t="s">
        <v>171</v>
      </c>
      <c r="H104" s="171"/>
      <c r="I104" s="171"/>
      <c r="J104" s="171"/>
      <c r="K104" s="171" t="s">
        <v>29</v>
      </c>
      <c r="L104" s="171"/>
      <c r="M104" s="171" t="s">
        <v>61</v>
      </c>
      <c r="N104" s="171"/>
    </row>
    <row r="105" spans="1:14" ht="31.5" customHeight="1" x14ac:dyDescent="0.2">
      <c r="A105" s="83"/>
      <c r="B105" s="173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2">
      <c r="A106" s="126" t="s">
        <v>1</v>
      </c>
      <c r="B106" s="87" t="s">
        <v>84</v>
      </c>
      <c r="C106" s="48" t="str">
        <f>IFERROR(IF($J106&gt;0,VLOOKUP($A106&amp;$B106,'PNC AA'!$A:$E,4,0),""),"")</f>
        <v/>
      </c>
      <c r="D106" s="48" t="str">
        <f>IFERROR(IF($J106&gt;0,VLOOKUP($A106&amp;$B106,'PNC AA'!$A:$E,5,0),""),"")</f>
        <v/>
      </c>
      <c r="E106" s="47" t="str">
        <f t="shared" ref="E106:E138" si="22">IF(F106=0,"ND",RANK(F106,$F$106:$F$138))</f>
        <v>ND</v>
      </c>
      <c r="F106" s="59">
        <f t="shared" ref="F106:F138" si="23">SUM(C106:D106)</f>
        <v>0</v>
      </c>
      <c r="G106" s="48">
        <f>IFERROR(VLOOKUP($A106&amp;$B106,'PNC Exon. &amp; no Exon.'!$A:$AJ,3,0),0)</f>
        <v>0</v>
      </c>
      <c r="H106" s="48">
        <f>IFERROR(VLOOKUP($A106&amp;$B106,'PNC Exon. &amp; no Exon.'!$A:$AJ,4,0),0)</f>
        <v>0</v>
      </c>
      <c r="I106" s="47" t="str">
        <f t="shared" ref="I106:I138" si="24">IF(J106=0,"ND",RANK(J106,$J$106:$J$138))</f>
        <v>ND</v>
      </c>
      <c r="J106" s="59">
        <f t="shared" ref="J106:J138" si="25">(G106+H106)</f>
        <v>0</v>
      </c>
      <c r="K106" s="48">
        <f t="shared" ref="K106:K139" si="26">J106-F106</f>
        <v>0</v>
      </c>
      <c r="L106" s="155">
        <f t="shared" ref="L106:L139" si="27">IFERROR(K106/F106*100,0)</f>
        <v>0</v>
      </c>
      <c r="M106" s="155">
        <f t="shared" ref="M106:M138" si="28">IFERROR(F106/$F$139*100,0)</f>
        <v>0</v>
      </c>
      <c r="N106" s="155">
        <f t="shared" ref="N106:N138" si="29">IFERROR(J106/$J$139*100,0)</f>
        <v>0</v>
      </c>
    </row>
    <row r="107" spans="1:14" ht="15.95" customHeight="1" x14ac:dyDescent="0.2">
      <c r="A107" s="126" t="s">
        <v>1</v>
      </c>
      <c r="B107" s="51" t="s">
        <v>93</v>
      </c>
      <c r="C107" s="48" t="str">
        <f>IFERROR(IF($J107&gt;0,VLOOKUP($A107&amp;$B107,'PNC AA'!$A:$E,4,0),""),"")</f>
        <v/>
      </c>
      <c r="D107" s="48" t="str">
        <f>IFERROR(IF($J107&gt;0,VLOOKUP($A107&amp;$B107,'PNC AA'!$A:$E,5,0),""),"")</f>
        <v/>
      </c>
      <c r="E107" s="47" t="str">
        <f t="shared" si="22"/>
        <v>ND</v>
      </c>
      <c r="F107" s="59">
        <f t="shared" si="23"/>
        <v>0</v>
      </c>
      <c r="G107" s="48">
        <f>IFERROR(VLOOKUP($A107&amp;$B107,'PNC Exon. &amp; no Exon.'!$A:$AJ,3,0),0)</f>
        <v>0</v>
      </c>
      <c r="H107" s="48">
        <f>IFERROR(VLOOKUP($A107&amp;$B107,'PNC Exon. &amp; no Exon.'!$A:$AJ,4,0),0)</f>
        <v>0</v>
      </c>
      <c r="I107" s="47" t="str">
        <f t="shared" si="24"/>
        <v>ND</v>
      </c>
      <c r="J107" s="59">
        <f t="shared" si="25"/>
        <v>0</v>
      </c>
      <c r="K107" s="48">
        <f t="shared" si="26"/>
        <v>0</v>
      </c>
      <c r="L107" s="155">
        <f t="shared" si="27"/>
        <v>0</v>
      </c>
      <c r="M107" s="155">
        <f t="shared" si="28"/>
        <v>0</v>
      </c>
      <c r="N107" s="155">
        <f t="shared" si="29"/>
        <v>0</v>
      </c>
    </row>
    <row r="108" spans="1:14" ht="15.95" customHeight="1" x14ac:dyDescent="0.2">
      <c r="A108" s="126" t="s">
        <v>1</v>
      </c>
      <c r="B108" s="51" t="s">
        <v>92</v>
      </c>
      <c r="C108" s="48" t="str">
        <f>IFERROR(IF($J108&gt;0,VLOOKUP($A108&amp;$B108,'PNC AA'!$A:$E,4,0),""),"")</f>
        <v/>
      </c>
      <c r="D108" s="48" t="str">
        <f>IFERROR(IF($J108&gt;0,VLOOKUP($A108&amp;$B108,'PNC AA'!$A:$E,5,0),""),"")</f>
        <v/>
      </c>
      <c r="E108" s="47" t="str">
        <f t="shared" si="22"/>
        <v>ND</v>
      </c>
      <c r="F108" s="59">
        <f t="shared" si="23"/>
        <v>0</v>
      </c>
      <c r="G108" s="48">
        <f>IFERROR(VLOOKUP($A108&amp;$B108,'PNC Exon. &amp; no Exon.'!$A:$AJ,3,0),0)</f>
        <v>0</v>
      </c>
      <c r="H108" s="48">
        <f>IFERROR(VLOOKUP($A108&amp;$B108,'PNC Exon. &amp; no Exon.'!$A:$AJ,4,0),0)</f>
        <v>0</v>
      </c>
      <c r="I108" s="47" t="str">
        <f t="shared" si="24"/>
        <v>ND</v>
      </c>
      <c r="J108" s="59">
        <f t="shared" si="25"/>
        <v>0</v>
      </c>
      <c r="K108" s="48">
        <f t="shared" si="26"/>
        <v>0</v>
      </c>
      <c r="L108" s="155">
        <f t="shared" si="27"/>
        <v>0</v>
      </c>
      <c r="M108" s="155">
        <f t="shared" si="28"/>
        <v>0</v>
      </c>
      <c r="N108" s="155">
        <f t="shared" si="29"/>
        <v>0</v>
      </c>
    </row>
    <row r="109" spans="1:14" ht="15.95" customHeight="1" x14ac:dyDescent="0.2">
      <c r="A109" s="126" t="s">
        <v>1</v>
      </c>
      <c r="B109" s="51" t="s">
        <v>111</v>
      </c>
      <c r="C109" s="48" t="str">
        <f>IFERROR(IF($J109&gt;0,VLOOKUP($A109&amp;$B109,'PNC AA'!$A:$E,4,0),""),"")</f>
        <v/>
      </c>
      <c r="D109" s="48" t="str">
        <f>IFERROR(IF($J109&gt;0,VLOOKUP($A109&amp;$B109,'PNC AA'!$A:$E,5,0),""),"")</f>
        <v/>
      </c>
      <c r="E109" s="47" t="str">
        <f t="shared" si="22"/>
        <v>ND</v>
      </c>
      <c r="F109" s="59">
        <f t="shared" si="23"/>
        <v>0</v>
      </c>
      <c r="G109" s="48">
        <f>IFERROR(VLOOKUP($A109&amp;$B109,'PNC Exon. &amp; no Exon.'!$A:$AJ,3,0),0)</f>
        <v>0</v>
      </c>
      <c r="H109" s="48">
        <f>IFERROR(VLOOKUP($A109&amp;$B109,'PNC Exon. &amp; no Exon.'!$A:$AJ,4,0),0)</f>
        <v>0</v>
      </c>
      <c r="I109" s="47" t="str">
        <f t="shared" si="24"/>
        <v>ND</v>
      </c>
      <c r="J109" s="59">
        <f t="shared" si="25"/>
        <v>0</v>
      </c>
      <c r="K109" s="48">
        <f t="shared" si="26"/>
        <v>0</v>
      </c>
      <c r="L109" s="155">
        <f t="shared" si="27"/>
        <v>0</v>
      </c>
      <c r="M109" s="155">
        <f t="shared" si="28"/>
        <v>0</v>
      </c>
      <c r="N109" s="155">
        <f t="shared" si="29"/>
        <v>0</v>
      </c>
    </row>
    <row r="110" spans="1:14" ht="15.95" customHeight="1" x14ac:dyDescent="0.2">
      <c r="A110" s="126" t="s">
        <v>1</v>
      </c>
      <c r="B110" s="51" t="s">
        <v>113</v>
      </c>
      <c r="C110" s="48" t="str">
        <f>IFERROR(IF($J110&gt;0,VLOOKUP($A110&amp;$B110,'PNC AA'!$A:$E,4,0),""),"")</f>
        <v/>
      </c>
      <c r="D110" s="48" t="str">
        <f>IFERROR(IF($J110&gt;0,VLOOKUP($A110&amp;$B110,'PNC AA'!$A:$E,5,0),""),"")</f>
        <v/>
      </c>
      <c r="E110" s="47" t="str">
        <f t="shared" si="22"/>
        <v>ND</v>
      </c>
      <c r="F110" s="59">
        <f t="shared" si="23"/>
        <v>0</v>
      </c>
      <c r="G110" s="48">
        <f>IFERROR(VLOOKUP($A110&amp;$B110,'PNC Exon. &amp; no Exon.'!$A:$AJ,3,0),0)</f>
        <v>0</v>
      </c>
      <c r="H110" s="48">
        <f>IFERROR(VLOOKUP($A110&amp;$B110,'PNC Exon. &amp; no Exon.'!$A:$AJ,4,0),0)</f>
        <v>0</v>
      </c>
      <c r="I110" s="47" t="str">
        <f t="shared" si="24"/>
        <v>ND</v>
      </c>
      <c r="J110" s="59">
        <f t="shared" si="25"/>
        <v>0</v>
      </c>
      <c r="K110" s="48">
        <f t="shared" si="26"/>
        <v>0</v>
      </c>
      <c r="L110" s="155">
        <f t="shared" si="27"/>
        <v>0</v>
      </c>
      <c r="M110" s="155">
        <f t="shared" si="28"/>
        <v>0</v>
      </c>
      <c r="N110" s="155">
        <f t="shared" si="29"/>
        <v>0</v>
      </c>
    </row>
    <row r="111" spans="1:14" ht="15.95" customHeight="1" x14ac:dyDescent="0.2">
      <c r="A111" s="126" t="s">
        <v>1</v>
      </c>
      <c r="B111" s="51" t="s">
        <v>94</v>
      </c>
      <c r="C111" s="48" t="str">
        <f>IFERROR(IF($J111&gt;0,VLOOKUP($A111&amp;$B111,'PNC AA'!$A:$E,4,0),""),"")</f>
        <v/>
      </c>
      <c r="D111" s="48" t="str">
        <f>IFERROR(IF($J111&gt;0,VLOOKUP($A111&amp;$B111,'PNC AA'!$A:$E,5,0),""),"")</f>
        <v/>
      </c>
      <c r="E111" s="47" t="str">
        <f t="shared" si="22"/>
        <v>ND</v>
      </c>
      <c r="F111" s="59">
        <f t="shared" si="23"/>
        <v>0</v>
      </c>
      <c r="G111" s="48">
        <f>IFERROR(VLOOKUP($A111&amp;$B111,'PNC Exon. &amp; no Exon.'!$A:$AJ,3,0),0)</f>
        <v>0</v>
      </c>
      <c r="H111" s="48">
        <f>IFERROR(VLOOKUP($A111&amp;$B111,'PNC Exon. &amp; no Exon.'!$A:$AJ,4,0),0)</f>
        <v>0</v>
      </c>
      <c r="I111" s="47" t="str">
        <f t="shared" si="24"/>
        <v>ND</v>
      </c>
      <c r="J111" s="59">
        <f t="shared" si="25"/>
        <v>0</v>
      </c>
      <c r="K111" s="48">
        <f t="shared" si="26"/>
        <v>0</v>
      </c>
      <c r="L111" s="155">
        <f t="shared" si="27"/>
        <v>0</v>
      </c>
      <c r="M111" s="155">
        <f t="shared" si="28"/>
        <v>0</v>
      </c>
      <c r="N111" s="155">
        <f t="shared" si="29"/>
        <v>0</v>
      </c>
    </row>
    <row r="112" spans="1:14" ht="15.95" customHeight="1" x14ac:dyDescent="0.2">
      <c r="A112" s="126" t="s">
        <v>1</v>
      </c>
      <c r="B112" s="51" t="s">
        <v>112</v>
      </c>
      <c r="C112" s="48" t="str">
        <f>IFERROR(IF($J112&gt;0,VLOOKUP($A112&amp;$B112,'PNC AA'!$A:$E,4,0),""),"")</f>
        <v/>
      </c>
      <c r="D112" s="48" t="str">
        <f>IFERROR(IF($J112&gt;0,VLOOKUP($A112&amp;$B112,'PNC AA'!$A:$E,5,0),""),"")</f>
        <v/>
      </c>
      <c r="E112" s="47" t="str">
        <f t="shared" si="22"/>
        <v>ND</v>
      </c>
      <c r="F112" s="59">
        <f t="shared" si="23"/>
        <v>0</v>
      </c>
      <c r="G112" s="48">
        <f>IFERROR(VLOOKUP($A112&amp;$B112,'PNC Exon. &amp; no Exon.'!$A:$AJ,3,0),0)</f>
        <v>0</v>
      </c>
      <c r="H112" s="48">
        <f>IFERROR(VLOOKUP($A112&amp;$B112,'PNC Exon. &amp; no Exon.'!$A:$AJ,4,0),0)</f>
        <v>0</v>
      </c>
      <c r="I112" s="47" t="str">
        <f t="shared" si="24"/>
        <v>ND</v>
      </c>
      <c r="J112" s="59">
        <f t="shared" si="25"/>
        <v>0</v>
      </c>
      <c r="K112" s="48">
        <f t="shared" si="26"/>
        <v>0</v>
      </c>
      <c r="L112" s="155">
        <f t="shared" si="27"/>
        <v>0</v>
      </c>
      <c r="M112" s="155">
        <f t="shared" si="28"/>
        <v>0</v>
      </c>
      <c r="N112" s="155">
        <f t="shared" si="29"/>
        <v>0</v>
      </c>
    </row>
    <row r="113" spans="1:14" ht="15.95" customHeight="1" x14ac:dyDescent="0.2">
      <c r="A113" s="126" t="s">
        <v>1</v>
      </c>
      <c r="B113" s="51" t="s">
        <v>114</v>
      </c>
      <c r="C113" s="48" t="str">
        <f>IFERROR(IF($J113&gt;0,VLOOKUP($A113&amp;$B113,'PNC AA'!$A:$E,4,0),""),"")</f>
        <v/>
      </c>
      <c r="D113" s="48" t="str">
        <f>IFERROR(IF($J113&gt;0,VLOOKUP($A113&amp;$B113,'PNC AA'!$A:$E,5,0),""),"")</f>
        <v/>
      </c>
      <c r="E113" s="47" t="str">
        <f t="shared" si="22"/>
        <v>ND</v>
      </c>
      <c r="F113" s="59">
        <f t="shared" si="23"/>
        <v>0</v>
      </c>
      <c r="G113" s="48">
        <f>IFERROR(VLOOKUP($A113&amp;$B113,'PNC Exon. &amp; no Exon.'!$A:$AJ,3,0),0)</f>
        <v>0</v>
      </c>
      <c r="H113" s="48">
        <f>IFERROR(VLOOKUP($A113&amp;$B113,'PNC Exon. &amp; no Exon.'!$A:$AJ,4,0),0)</f>
        <v>0</v>
      </c>
      <c r="I113" s="47" t="str">
        <f t="shared" si="24"/>
        <v>ND</v>
      </c>
      <c r="J113" s="59">
        <f t="shared" si="25"/>
        <v>0</v>
      </c>
      <c r="K113" s="48">
        <f t="shared" si="26"/>
        <v>0</v>
      </c>
      <c r="L113" s="155">
        <f t="shared" si="27"/>
        <v>0</v>
      </c>
      <c r="M113" s="155">
        <f t="shared" si="28"/>
        <v>0</v>
      </c>
      <c r="N113" s="155">
        <f t="shared" si="29"/>
        <v>0</v>
      </c>
    </row>
    <row r="114" spans="1:14" ht="15.95" customHeight="1" x14ac:dyDescent="0.2">
      <c r="A114" s="126" t="s">
        <v>1</v>
      </c>
      <c r="B114" s="51" t="s">
        <v>77</v>
      </c>
      <c r="C114" s="48" t="str">
        <f>IFERROR(IF($J114&gt;0,VLOOKUP($A114&amp;$B114,'PNC AA'!$A:$E,4,0),""),"")</f>
        <v/>
      </c>
      <c r="D114" s="48" t="str">
        <f>IFERROR(IF($J114&gt;0,VLOOKUP($A114&amp;$B114,'PNC AA'!$A:$E,5,0),""),"")</f>
        <v/>
      </c>
      <c r="E114" s="47" t="str">
        <f t="shared" si="22"/>
        <v>ND</v>
      </c>
      <c r="F114" s="59">
        <f t="shared" si="23"/>
        <v>0</v>
      </c>
      <c r="G114" s="48">
        <f>IFERROR(VLOOKUP($A114&amp;$B114,'PNC Exon. &amp; no Exon.'!$A:$AJ,3,0),0)</f>
        <v>0</v>
      </c>
      <c r="H114" s="48">
        <f>IFERROR(VLOOKUP($A114&amp;$B114,'PNC Exon. &amp; no Exon.'!$A:$AJ,4,0),0)</f>
        <v>0</v>
      </c>
      <c r="I114" s="47" t="str">
        <f t="shared" si="24"/>
        <v>ND</v>
      </c>
      <c r="J114" s="59">
        <f t="shared" si="25"/>
        <v>0</v>
      </c>
      <c r="K114" s="48">
        <f t="shared" si="26"/>
        <v>0</v>
      </c>
      <c r="L114" s="155">
        <f t="shared" si="27"/>
        <v>0</v>
      </c>
      <c r="M114" s="155">
        <f t="shared" si="28"/>
        <v>0</v>
      </c>
      <c r="N114" s="155">
        <f t="shared" si="29"/>
        <v>0</v>
      </c>
    </row>
    <row r="115" spans="1:14" ht="15.95" customHeight="1" x14ac:dyDescent="0.2">
      <c r="A115" s="126" t="s">
        <v>1</v>
      </c>
      <c r="B115" s="51" t="s">
        <v>115</v>
      </c>
      <c r="C115" s="48" t="str">
        <f>IFERROR(IF($J115&gt;0,VLOOKUP($A115&amp;$B115,'PNC AA'!$A:$E,4,0),""),"")</f>
        <v/>
      </c>
      <c r="D115" s="48" t="str">
        <f>IFERROR(IF($J115&gt;0,VLOOKUP($A115&amp;$B115,'PNC AA'!$A:$E,5,0),""),"")</f>
        <v/>
      </c>
      <c r="E115" s="47" t="str">
        <f t="shared" si="22"/>
        <v>ND</v>
      </c>
      <c r="F115" s="59">
        <f t="shared" si="23"/>
        <v>0</v>
      </c>
      <c r="G115" s="48">
        <f>IFERROR(VLOOKUP($A115&amp;$B115,'PNC Exon. &amp; no Exon.'!$A:$AJ,3,0),0)</f>
        <v>0</v>
      </c>
      <c r="H115" s="48">
        <f>IFERROR(VLOOKUP($A115&amp;$B115,'PNC Exon. &amp; no Exon.'!$A:$AJ,4,0),0)</f>
        <v>0</v>
      </c>
      <c r="I115" s="47" t="str">
        <f t="shared" si="24"/>
        <v>ND</v>
      </c>
      <c r="J115" s="59">
        <f t="shared" si="25"/>
        <v>0</v>
      </c>
      <c r="K115" s="48">
        <f t="shared" si="26"/>
        <v>0</v>
      </c>
      <c r="L115" s="155">
        <f t="shared" si="27"/>
        <v>0</v>
      </c>
      <c r="M115" s="155">
        <f t="shared" si="28"/>
        <v>0</v>
      </c>
      <c r="N115" s="155">
        <f t="shared" si="29"/>
        <v>0</v>
      </c>
    </row>
    <row r="116" spans="1:14" ht="15.95" customHeight="1" x14ac:dyDescent="0.2">
      <c r="A116" s="126" t="s">
        <v>1</v>
      </c>
      <c r="B116" s="51" t="s">
        <v>85</v>
      </c>
      <c r="C116" s="48" t="str">
        <f>IFERROR(IF($J116&gt;0,VLOOKUP($A116&amp;$B116,'PNC AA'!$A:$E,4,0),""),"")</f>
        <v/>
      </c>
      <c r="D116" s="48" t="str">
        <f>IFERROR(IF($J116&gt;0,VLOOKUP($A116&amp;$B116,'PNC AA'!$A:$E,5,0),""),"")</f>
        <v/>
      </c>
      <c r="E116" s="47" t="str">
        <f t="shared" si="22"/>
        <v>ND</v>
      </c>
      <c r="F116" s="59">
        <f t="shared" si="23"/>
        <v>0</v>
      </c>
      <c r="G116" s="48">
        <f>IFERROR(VLOOKUP($A116&amp;$B116,'PNC Exon. &amp; no Exon.'!$A:$AJ,3,0),0)</f>
        <v>0</v>
      </c>
      <c r="H116" s="48">
        <f>IFERROR(VLOOKUP($A116&amp;$B116,'PNC Exon. &amp; no Exon.'!$A:$AJ,4,0),0)</f>
        <v>0</v>
      </c>
      <c r="I116" s="47" t="str">
        <f t="shared" si="24"/>
        <v>ND</v>
      </c>
      <c r="J116" s="59">
        <f t="shared" si="25"/>
        <v>0</v>
      </c>
      <c r="K116" s="48">
        <f t="shared" si="26"/>
        <v>0</v>
      </c>
      <c r="L116" s="155">
        <f t="shared" si="27"/>
        <v>0</v>
      </c>
      <c r="M116" s="155">
        <f t="shared" si="28"/>
        <v>0</v>
      </c>
      <c r="N116" s="155">
        <f t="shared" si="29"/>
        <v>0</v>
      </c>
    </row>
    <row r="117" spans="1:14" ht="15.95" customHeight="1" x14ac:dyDescent="0.2">
      <c r="A117" s="126" t="s">
        <v>1</v>
      </c>
      <c r="B117" s="51" t="s">
        <v>118</v>
      </c>
      <c r="C117" s="48" t="str">
        <f>IFERROR(IF($J117&gt;0,VLOOKUP($A117&amp;$B117,'PNC AA'!$A:$E,4,0),""),"")</f>
        <v/>
      </c>
      <c r="D117" s="48" t="str">
        <f>IFERROR(IF($J117&gt;0,VLOOKUP($A117&amp;$B117,'PNC AA'!$A:$E,5,0),""),"")</f>
        <v/>
      </c>
      <c r="E117" s="47" t="str">
        <f t="shared" si="22"/>
        <v>ND</v>
      </c>
      <c r="F117" s="59">
        <f t="shared" si="23"/>
        <v>0</v>
      </c>
      <c r="G117" s="48">
        <f>IFERROR(VLOOKUP($A117&amp;$B117,'PNC Exon. &amp; no Exon.'!$A:$AJ,3,0),0)</f>
        <v>0</v>
      </c>
      <c r="H117" s="48">
        <f>IFERROR(VLOOKUP($A117&amp;$B117,'PNC Exon. &amp; no Exon.'!$A:$AJ,4,0),0)</f>
        <v>0</v>
      </c>
      <c r="I117" s="47" t="str">
        <f t="shared" si="24"/>
        <v>ND</v>
      </c>
      <c r="J117" s="59">
        <f t="shared" si="25"/>
        <v>0</v>
      </c>
      <c r="K117" s="48">
        <f t="shared" si="26"/>
        <v>0</v>
      </c>
      <c r="L117" s="155">
        <f t="shared" si="27"/>
        <v>0</v>
      </c>
      <c r="M117" s="155">
        <f t="shared" si="28"/>
        <v>0</v>
      </c>
      <c r="N117" s="155">
        <f t="shared" si="29"/>
        <v>0</v>
      </c>
    </row>
    <row r="118" spans="1:14" ht="15.95" customHeight="1" x14ac:dyDescent="0.2">
      <c r="A118" s="126" t="s">
        <v>1</v>
      </c>
      <c r="B118" s="51" t="s">
        <v>116</v>
      </c>
      <c r="C118" s="48" t="str">
        <f>IFERROR(IF($J118&gt;0,VLOOKUP($A118&amp;$B118,'PNC AA'!$A:$E,4,0),""),"")</f>
        <v/>
      </c>
      <c r="D118" s="48" t="str">
        <f>IFERROR(IF($J118&gt;0,VLOOKUP($A118&amp;$B118,'PNC AA'!$A:$E,5,0),""),"")</f>
        <v/>
      </c>
      <c r="E118" s="47" t="str">
        <f t="shared" si="22"/>
        <v>ND</v>
      </c>
      <c r="F118" s="59">
        <f t="shared" si="23"/>
        <v>0</v>
      </c>
      <c r="G118" s="48">
        <f>IFERROR(VLOOKUP($A118&amp;$B118,'PNC Exon. &amp; no Exon.'!$A:$AJ,3,0),0)</f>
        <v>0</v>
      </c>
      <c r="H118" s="48">
        <f>IFERROR(VLOOKUP($A118&amp;$B118,'PNC Exon. &amp; no Exon.'!$A:$AJ,4,0),0)</f>
        <v>0</v>
      </c>
      <c r="I118" s="47" t="str">
        <f t="shared" si="24"/>
        <v>ND</v>
      </c>
      <c r="J118" s="59">
        <f t="shared" si="25"/>
        <v>0</v>
      </c>
      <c r="K118" s="48">
        <f t="shared" si="26"/>
        <v>0</v>
      </c>
      <c r="L118" s="155">
        <f t="shared" si="27"/>
        <v>0</v>
      </c>
      <c r="M118" s="155">
        <f t="shared" si="28"/>
        <v>0</v>
      </c>
      <c r="N118" s="155">
        <f t="shared" si="29"/>
        <v>0</v>
      </c>
    </row>
    <row r="119" spans="1:14" ht="15.95" customHeight="1" x14ac:dyDescent="0.2">
      <c r="A119" s="126" t="s">
        <v>1</v>
      </c>
      <c r="B119" s="51" t="s">
        <v>117</v>
      </c>
      <c r="C119" s="48" t="str">
        <f>IFERROR(IF($J119&gt;0,VLOOKUP($A119&amp;$B119,'PNC AA'!$A:$E,4,0),""),"")</f>
        <v/>
      </c>
      <c r="D119" s="48" t="str">
        <f>IFERROR(IF($J119&gt;0,VLOOKUP($A119&amp;$B119,'PNC AA'!$A:$E,5,0),""),"")</f>
        <v/>
      </c>
      <c r="E119" s="47" t="str">
        <f t="shared" si="22"/>
        <v>ND</v>
      </c>
      <c r="F119" s="59">
        <f t="shared" si="23"/>
        <v>0</v>
      </c>
      <c r="G119" s="48">
        <f>IFERROR(VLOOKUP($A119&amp;$B119,'PNC Exon. &amp; no Exon.'!$A:$AJ,3,0),0)</f>
        <v>0</v>
      </c>
      <c r="H119" s="48">
        <f>IFERROR(VLOOKUP($A119&amp;$B119,'PNC Exon. &amp; no Exon.'!$A:$AJ,4,0),0)</f>
        <v>0</v>
      </c>
      <c r="I119" s="47" t="str">
        <f t="shared" si="24"/>
        <v>ND</v>
      </c>
      <c r="J119" s="59">
        <f t="shared" si="25"/>
        <v>0</v>
      </c>
      <c r="K119" s="48">
        <f t="shared" si="26"/>
        <v>0</v>
      </c>
      <c r="L119" s="155">
        <f t="shared" si="27"/>
        <v>0</v>
      </c>
      <c r="M119" s="155">
        <f t="shared" si="28"/>
        <v>0</v>
      </c>
      <c r="N119" s="155">
        <f t="shared" si="29"/>
        <v>0</v>
      </c>
    </row>
    <row r="120" spans="1:14" ht="15.95" customHeight="1" x14ac:dyDescent="0.2">
      <c r="A120" s="126" t="s">
        <v>1</v>
      </c>
      <c r="B120" s="51" t="s">
        <v>119</v>
      </c>
      <c r="C120" s="48" t="str">
        <f>IFERROR(IF($J120&gt;0,VLOOKUP($A120&amp;$B120,'PNC AA'!$A:$E,4,0),""),"")</f>
        <v/>
      </c>
      <c r="D120" s="48" t="str">
        <f>IFERROR(IF($J120&gt;0,VLOOKUP($A120&amp;$B120,'PNC AA'!$A:$E,5,0),""),"")</f>
        <v/>
      </c>
      <c r="E120" s="47" t="str">
        <f t="shared" si="22"/>
        <v>ND</v>
      </c>
      <c r="F120" s="59">
        <f t="shared" si="23"/>
        <v>0</v>
      </c>
      <c r="G120" s="48">
        <f>IFERROR(VLOOKUP($A120&amp;$B120,'PNC Exon. &amp; no Exon.'!$A:$AJ,3,0),0)</f>
        <v>0</v>
      </c>
      <c r="H120" s="48">
        <f>IFERROR(VLOOKUP($A120&amp;$B120,'PNC Exon. &amp; no Exon.'!$A:$AJ,4,0),0)</f>
        <v>0</v>
      </c>
      <c r="I120" s="47" t="str">
        <f t="shared" si="24"/>
        <v>ND</v>
      </c>
      <c r="J120" s="59">
        <f t="shared" si="25"/>
        <v>0</v>
      </c>
      <c r="K120" s="48">
        <f t="shared" si="26"/>
        <v>0</v>
      </c>
      <c r="L120" s="155">
        <f t="shared" si="27"/>
        <v>0</v>
      </c>
      <c r="M120" s="155">
        <f t="shared" si="28"/>
        <v>0</v>
      </c>
      <c r="N120" s="155">
        <f t="shared" si="29"/>
        <v>0</v>
      </c>
    </row>
    <row r="121" spans="1:14" ht="15.95" customHeight="1" x14ac:dyDescent="0.2">
      <c r="A121" s="126" t="s">
        <v>1</v>
      </c>
      <c r="B121" s="50" t="s">
        <v>120</v>
      </c>
      <c r="C121" s="48" t="str">
        <f>IFERROR(IF($J121&gt;0,VLOOKUP($A121&amp;$B121,'PNC AA'!$A:$E,4,0),""),"")</f>
        <v/>
      </c>
      <c r="D121" s="48" t="str">
        <f>IFERROR(IF($J121&gt;0,VLOOKUP($A121&amp;$B121,'PNC AA'!$A:$E,5,0),""),"")</f>
        <v/>
      </c>
      <c r="E121" s="47" t="str">
        <f t="shared" si="22"/>
        <v>ND</v>
      </c>
      <c r="F121" s="59">
        <f t="shared" si="23"/>
        <v>0</v>
      </c>
      <c r="G121" s="48">
        <f>IFERROR(VLOOKUP($A121&amp;$B121,'PNC Exon. &amp; no Exon.'!$A:$AJ,3,0),0)</f>
        <v>0</v>
      </c>
      <c r="H121" s="48">
        <f>IFERROR(VLOOKUP($A121&amp;$B121,'PNC Exon. &amp; no Exon.'!$A:$AJ,4,0),0)</f>
        <v>0</v>
      </c>
      <c r="I121" s="47" t="str">
        <f t="shared" si="24"/>
        <v>ND</v>
      </c>
      <c r="J121" s="59">
        <f t="shared" si="25"/>
        <v>0</v>
      </c>
      <c r="K121" s="48">
        <f t="shared" si="26"/>
        <v>0</v>
      </c>
      <c r="L121" s="155">
        <f t="shared" si="27"/>
        <v>0</v>
      </c>
      <c r="M121" s="155">
        <f t="shared" si="28"/>
        <v>0</v>
      </c>
      <c r="N121" s="155">
        <f t="shared" si="29"/>
        <v>0</v>
      </c>
    </row>
    <row r="122" spans="1:14" ht="15.95" customHeight="1" x14ac:dyDescent="0.2">
      <c r="A122" s="126" t="s">
        <v>1</v>
      </c>
      <c r="B122" s="51" t="s">
        <v>123</v>
      </c>
      <c r="C122" s="48" t="str">
        <f>IFERROR(IF($J122&gt;0,VLOOKUP($A122&amp;$B122,'PNC AA'!$A:$E,4,0),""),"")</f>
        <v/>
      </c>
      <c r="D122" s="48" t="str">
        <f>IFERROR(IF($J122&gt;0,VLOOKUP($A122&amp;$B122,'PNC AA'!$A:$E,5,0),""),"")</f>
        <v/>
      </c>
      <c r="E122" s="47" t="str">
        <f t="shared" si="22"/>
        <v>ND</v>
      </c>
      <c r="F122" s="59">
        <f t="shared" si="23"/>
        <v>0</v>
      </c>
      <c r="G122" s="48">
        <f>IFERROR(VLOOKUP($A122&amp;$B122,'PNC Exon. &amp; no Exon.'!$A:$AJ,3,0),0)</f>
        <v>0</v>
      </c>
      <c r="H122" s="48">
        <f>IFERROR(VLOOKUP($A122&amp;$B122,'PNC Exon. &amp; no Exon.'!$A:$AJ,4,0),0)</f>
        <v>0</v>
      </c>
      <c r="I122" s="47" t="str">
        <f t="shared" si="24"/>
        <v>ND</v>
      </c>
      <c r="J122" s="59">
        <f t="shared" si="25"/>
        <v>0</v>
      </c>
      <c r="K122" s="48">
        <f t="shared" si="26"/>
        <v>0</v>
      </c>
      <c r="L122" s="155">
        <f t="shared" si="27"/>
        <v>0</v>
      </c>
      <c r="M122" s="155">
        <f t="shared" si="28"/>
        <v>0</v>
      </c>
      <c r="N122" s="155">
        <f t="shared" si="29"/>
        <v>0</v>
      </c>
    </row>
    <row r="123" spans="1:14" ht="15.95" customHeight="1" x14ac:dyDescent="0.2">
      <c r="A123" s="126" t="s">
        <v>1</v>
      </c>
      <c r="B123" s="51" t="s">
        <v>80</v>
      </c>
      <c r="C123" s="48" t="str">
        <f>IFERROR(IF($J123&gt;0,VLOOKUP($A123&amp;$B123,'PNC AA'!$A:$E,4,0),""),"")</f>
        <v/>
      </c>
      <c r="D123" s="48" t="str">
        <f>IFERROR(IF($J123&gt;0,VLOOKUP($A123&amp;$B123,'PNC AA'!$A:$E,5,0),""),"")</f>
        <v/>
      </c>
      <c r="E123" s="47" t="str">
        <f t="shared" si="22"/>
        <v>ND</v>
      </c>
      <c r="F123" s="59">
        <f t="shared" si="23"/>
        <v>0</v>
      </c>
      <c r="G123" s="48">
        <f>IFERROR(VLOOKUP($A123&amp;$B123,'PNC Exon. &amp; no Exon.'!$A:$AJ,3,0),0)</f>
        <v>0</v>
      </c>
      <c r="H123" s="48">
        <f>IFERROR(VLOOKUP($A123&amp;$B123,'PNC Exon. &amp; no Exon.'!$A:$AJ,4,0),0)</f>
        <v>0</v>
      </c>
      <c r="I123" s="47" t="str">
        <f t="shared" si="24"/>
        <v>ND</v>
      </c>
      <c r="J123" s="59">
        <f t="shared" si="25"/>
        <v>0</v>
      </c>
      <c r="K123" s="48">
        <f t="shared" si="26"/>
        <v>0</v>
      </c>
      <c r="L123" s="155">
        <f t="shared" si="27"/>
        <v>0</v>
      </c>
      <c r="M123" s="155">
        <f t="shared" si="28"/>
        <v>0</v>
      </c>
      <c r="N123" s="155">
        <f t="shared" si="29"/>
        <v>0</v>
      </c>
    </row>
    <row r="124" spans="1:14" ht="15.95" customHeight="1" x14ac:dyDescent="0.2">
      <c r="A124" s="126" t="s">
        <v>1</v>
      </c>
      <c r="B124" s="51" t="s">
        <v>121</v>
      </c>
      <c r="C124" s="48" t="str">
        <f>IFERROR(IF($J124&gt;0,VLOOKUP($A124&amp;$B124,'PNC AA'!$A:$E,4,0),""),"")</f>
        <v/>
      </c>
      <c r="D124" s="48" t="str">
        <f>IFERROR(IF($J124&gt;0,VLOOKUP($A124&amp;$B124,'PNC AA'!$A:$E,5,0),""),"")</f>
        <v/>
      </c>
      <c r="E124" s="47" t="str">
        <f t="shared" si="22"/>
        <v>ND</v>
      </c>
      <c r="F124" s="59">
        <f t="shared" si="23"/>
        <v>0</v>
      </c>
      <c r="G124" s="48">
        <f>IFERROR(VLOOKUP($A124&amp;$B124,'PNC Exon. &amp; no Exon.'!$A:$AJ,3,0),0)</f>
        <v>0</v>
      </c>
      <c r="H124" s="48">
        <f>IFERROR(VLOOKUP($A124&amp;$B124,'PNC Exon. &amp; no Exon.'!$A:$AJ,4,0),0)</f>
        <v>0</v>
      </c>
      <c r="I124" s="47" t="str">
        <f t="shared" si="24"/>
        <v>ND</v>
      </c>
      <c r="J124" s="59">
        <f t="shared" si="25"/>
        <v>0</v>
      </c>
      <c r="K124" s="48">
        <f t="shared" si="26"/>
        <v>0</v>
      </c>
      <c r="L124" s="155">
        <f t="shared" si="27"/>
        <v>0</v>
      </c>
      <c r="M124" s="155">
        <f t="shared" si="28"/>
        <v>0</v>
      </c>
      <c r="N124" s="155">
        <f t="shared" si="29"/>
        <v>0</v>
      </c>
    </row>
    <row r="125" spans="1:14" ht="15.95" customHeight="1" x14ac:dyDescent="0.2">
      <c r="A125" s="126" t="s">
        <v>1</v>
      </c>
      <c r="B125" s="50" t="s">
        <v>124</v>
      </c>
      <c r="C125" s="48" t="str">
        <f>IFERROR(IF($J125&gt;0,VLOOKUP($A125&amp;$B125,'PNC AA'!$A:$E,4,0),""),"")</f>
        <v/>
      </c>
      <c r="D125" s="48" t="str">
        <f>IFERROR(IF($J125&gt;0,VLOOKUP($A125&amp;$B125,'PNC AA'!$A:$E,5,0),""),"")</f>
        <v/>
      </c>
      <c r="E125" s="47" t="str">
        <f t="shared" si="22"/>
        <v>ND</v>
      </c>
      <c r="F125" s="59">
        <f t="shared" si="23"/>
        <v>0</v>
      </c>
      <c r="G125" s="48">
        <f>IFERROR(VLOOKUP($A125&amp;$B125,'PNC Exon. &amp; no Exon.'!$A:$AJ,3,0),0)</f>
        <v>0</v>
      </c>
      <c r="H125" s="48">
        <f>IFERROR(VLOOKUP($A125&amp;$B125,'PNC Exon. &amp; no Exon.'!$A:$AJ,4,0),0)</f>
        <v>0</v>
      </c>
      <c r="I125" s="47" t="str">
        <f t="shared" si="24"/>
        <v>ND</v>
      </c>
      <c r="J125" s="59">
        <f t="shared" si="25"/>
        <v>0</v>
      </c>
      <c r="K125" s="48">
        <f t="shared" si="26"/>
        <v>0</v>
      </c>
      <c r="L125" s="155">
        <f t="shared" si="27"/>
        <v>0</v>
      </c>
      <c r="M125" s="155">
        <f t="shared" si="28"/>
        <v>0</v>
      </c>
      <c r="N125" s="155">
        <f t="shared" si="29"/>
        <v>0</v>
      </c>
    </row>
    <row r="126" spans="1:14" ht="15.95" customHeight="1" x14ac:dyDescent="0.2">
      <c r="A126" s="126" t="s">
        <v>1</v>
      </c>
      <c r="B126" s="51" t="s">
        <v>87</v>
      </c>
      <c r="C126" s="48" t="str">
        <f>IFERROR(IF($J126&gt;0,VLOOKUP($A126&amp;$B126,'PNC AA'!$A:$E,4,0),""),"")</f>
        <v/>
      </c>
      <c r="D126" s="48" t="str">
        <f>IFERROR(IF($J126&gt;0,VLOOKUP($A126&amp;$B126,'PNC AA'!$A:$E,5,0),""),"")</f>
        <v/>
      </c>
      <c r="E126" s="47" t="str">
        <f t="shared" si="22"/>
        <v>ND</v>
      </c>
      <c r="F126" s="59">
        <f t="shared" si="23"/>
        <v>0</v>
      </c>
      <c r="G126" s="48">
        <f>IFERROR(VLOOKUP($A126&amp;$B126,'PNC Exon. &amp; no Exon.'!$A:$AJ,3,0),0)</f>
        <v>0</v>
      </c>
      <c r="H126" s="48">
        <f>IFERROR(VLOOKUP($A126&amp;$B126,'PNC Exon. &amp; no Exon.'!$A:$AJ,4,0),0)</f>
        <v>0</v>
      </c>
      <c r="I126" s="47" t="str">
        <f t="shared" si="24"/>
        <v>ND</v>
      </c>
      <c r="J126" s="59">
        <f t="shared" si="25"/>
        <v>0</v>
      </c>
      <c r="K126" s="48">
        <f t="shared" si="26"/>
        <v>0</v>
      </c>
      <c r="L126" s="155">
        <f t="shared" si="27"/>
        <v>0</v>
      </c>
      <c r="M126" s="155">
        <f t="shared" si="28"/>
        <v>0</v>
      </c>
      <c r="N126" s="155">
        <f t="shared" si="29"/>
        <v>0</v>
      </c>
    </row>
    <row r="127" spans="1:14" ht="15.95" customHeight="1" x14ac:dyDescent="0.2">
      <c r="A127" s="126" t="s">
        <v>1</v>
      </c>
      <c r="B127" s="51" t="s">
        <v>122</v>
      </c>
      <c r="C127" s="48" t="str">
        <f>IFERROR(IF($J127&gt;0,VLOOKUP($A127&amp;$B127,'PNC AA'!$A:$E,4,0),""),"")</f>
        <v/>
      </c>
      <c r="D127" s="48" t="str">
        <f>IFERROR(IF($J127&gt;0,VLOOKUP($A127&amp;$B127,'PNC AA'!$A:$E,5,0),""),"")</f>
        <v/>
      </c>
      <c r="E127" s="47" t="str">
        <f t="shared" si="22"/>
        <v>ND</v>
      </c>
      <c r="F127" s="59">
        <f t="shared" si="23"/>
        <v>0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0</v>
      </c>
      <c r="I127" s="47" t="str">
        <f t="shared" si="24"/>
        <v>ND</v>
      </c>
      <c r="J127" s="59">
        <f t="shared" si="25"/>
        <v>0</v>
      </c>
      <c r="K127" s="48">
        <f t="shared" si="26"/>
        <v>0</v>
      </c>
      <c r="L127" s="155">
        <f t="shared" si="27"/>
        <v>0</v>
      </c>
      <c r="M127" s="155">
        <f t="shared" si="28"/>
        <v>0</v>
      </c>
      <c r="N127" s="155">
        <f t="shared" si="29"/>
        <v>0</v>
      </c>
    </row>
    <row r="128" spans="1:14" ht="15.95" customHeight="1" x14ac:dyDescent="0.2">
      <c r="A128" s="126" t="s">
        <v>1</v>
      </c>
      <c r="B128" s="51" t="s">
        <v>78</v>
      </c>
      <c r="C128" s="48" t="str">
        <f>IFERROR(IF($J128&gt;0,VLOOKUP($A128&amp;$B128,'PNC AA'!$A:$E,4,0),""),"")</f>
        <v/>
      </c>
      <c r="D128" s="48" t="str">
        <f>IFERROR(IF($J128&gt;0,VLOOKUP($A128&amp;$B128,'PNC AA'!$A:$E,5,0),""),"")</f>
        <v/>
      </c>
      <c r="E128" s="47" t="str">
        <f t="shared" si="22"/>
        <v>ND</v>
      </c>
      <c r="F128" s="59">
        <f t="shared" si="23"/>
        <v>0</v>
      </c>
      <c r="G128" s="48">
        <f>IFERROR(VLOOKUP($A128&amp;$B128,'PNC Exon. &amp; no Exon.'!$A:$AJ,3,0),0)</f>
        <v>0</v>
      </c>
      <c r="H128" s="48">
        <f>IFERROR(VLOOKUP($A128&amp;$B128,'PNC Exon. &amp; no Exon.'!$A:$AJ,4,0),0)</f>
        <v>0</v>
      </c>
      <c r="I128" s="47" t="str">
        <f t="shared" si="24"/>
        <v>ND</v>
      </c>
      <c r="J128" s="59">
        <f t="shared" si="25"/>
        <v>0</v>
      </c>
      <c r="K128" s="48">
        <f t="shared" si="26"/>
        <v>0</v>
      </c>
      <c r="L128" s="155">
        <f t="shared" si="27"/>
        <v>0</v>
      </c>
      <c r="M128" s="155">
        <f t="shared" si="28"/>
        <v>0</v>
      </c>
      <c r="N128" s="155">
        <f t="shared" si="29"/>
        <v>0</v>
      </c>
    </row>
    <row r="129" spans="1:14" ht="15.95" customHeight="1" x14ac:dyDescent="0.2">
      <c r="A129" s="126" t="s">
        <v>1</v>
      </c>
      <c r="B129" s="51" t="s">
        <v>125</v>
      </c>
      <c r="C129" s="48" t="str">
        <f>IFERROR(IF($J129&gt;0,VLOOKUP($A129&amp;$B129,'PNC AA'!$A:$E,4,0),""),"")</f>
        <v/>
      </c>
      <c r="D129" s="48" t="str">
        <f>IFERROR(IF($J129&gt;0,VLOOKUP($A129&amp;$B129,'PNC AA'!$A:$E,5,0),""),"")</f>
        <v/>
      </c>
      <c r="E129" s="47" t="str">
        <f t="shared" si="22"/>
        <v>ND</v>
      </c>
      <c r="F129" s="59">
        <f t="shared" si="23"/>
        <v>0</v>
      </c>
      <c r="G129" s="48">
        <f>IFERROR(VLOOKUP($A129&amp;$B129,'PNC Exon. &amp; no Exon.'!$A:$AJ,3,0),0)</f>
        <v>0</v>
      </c>
      <c r="H129" s="48">
        <f>IFERROR(VLOOKUP($A129&amp;$B129,'PNC Exon. &amp; no Exon.'!$A:$AJ,4,0),0)</f>
        <v>0</v>
      </c>
      <c r="I129" s="47" t="str">
        <f t="shared" si="24"/>
        <v>ND</v>
      </c>
      <c r="J129" s="59">
        <f t="shared" si="25"/>
        <v>0</v>
      </c>
      <c r="K129" s="48">
        <f t="shared" si="26"/>
        <v>0</v>
      </c>
      <c r="L129" s="155">
        <f t="shared" si="27"/>
        <v>0</v>
      </c>
      <c r="M129" s="155">
        <f t="shared" si="28"/>
        <v>0</v>
      </c>
      <c r="N129" s="155">
        <f t="shared" si="29"/>
        <v>0</v>
      </c>
    </row>
    <row r="130" spans="1:14" ht="15.95" customHeight="1" x14ac:dyDescent="0.2">
      <c r="A130" s="126" t="s">
        <v>1</v>
      </c>
      <c r="B130" s="51" t="s">
        <v>127</v>
      </c>
      <c r="C130" s="48" t="str">
        <f>IFERROR(IF($J130&gt;0,VLOOKUP($A130&amp;$B130,'PNC AA'!$A:$E,4,0),""),"")</f>
        <v/>
      </c>
      <c r="D130" s="48" t="str">
        <f>IFERROR(IF($J130&gt;0,VLOOKUP($A130&amp;$B130,'PNC AA'!$A:$E,5,0),""),"")</f>
        <v/>
      </c>
      <c r="E130" s="47" t="str">
        <f t="shared" si="22"/>
        <v>ND</v>
      </c>
      <c r="F130" s="59">
        <f t="shared" si="23"/>
        <v>0</v>
      </c>
      <c r="G130" s="48">
        <f>IFERROR(VLOOKUP($A130&amp;$B130,'PNC Exon. &amp; no Exon.'!$A:$AJ,3,0),0)</f>
        <v>0</v>
      </c>
      <c r="H130" s="48">
        <f>IFERROR(VLOOKUP($A130&amp;$B130,'PNC Exon. &amp; no Exon.'!$A:$AJ,4,0),0)</f>
        <v>0</v>
      </c>
      <c r="I130" s="47" t="str">
        <f t="shared" si="24"/>
        <v>ND</v>
      </c>
      <c r="J130" s="59">
        <f t="shared" si="25"/>
        <v>0</v>
      </c>
      <c r="K130" s="48">
        <f t="shared" si="26"/>
        <v>0</v>
      </c>
      <c r="L130" s="155">
        <f t="shared" si="27"/>
        <v>0</v>
      </c>
      <c r="M130" s="155">
        <f t="shared" si="28"/>
        <v>0</v>
      </c>
      <c r="N130" s="155">
        <f t="shared" si="29"/>
        <v>0</v>
      </c>
    </row>
    <row r="131" spans="1:14" ht="15.95" customHeight="1" x14ac:dyDescent="0.2">
      <c r="A131" s="126" t="s">
        <v>1</v>
      </c>
      <c r="B131" s="51" t="s">
        <v>126</v>
      </c>
      <c r="C131" s="48" t="str">
        <f>IFERROR(IF($J131&gt;0,VLOOKUP($A131&amp;$B131,'PNC AA'!$A:$E,4,0),""),"")</f>
        <v/>
      </c>
      <c r="D131" s="48" t="str">
        <f>IFERROR(IF($J131&gt;0,VLOOKUP($A131&amp;$B131,'PNC AA'!$A:$E,5,0),""),"")</f>
        <v/>
      </c>
      <c r="E131" s="47" t="str">
        <f t="shared" si="22"/>
        <v>ND</v>
      </c>
      <c r="F131" s="59">
        <f t="shared" si="23"/>
        <v>0</v>
      </c>
      <c r="G131" s="48">
        <f>IFERROR(VLOOKUP($A131&amp;$B131,'PNC Exon. &amp; no Exon.'!$A:$AJ,3,0),0)</f>
        <v>0</v>
      </c>
      <c r="H131" s="48">
        <f>IFERROR(VLOOKUP($A131&amp;$B131,'PNC Exon. &amp; no Exon.'!$A:$AJ,4,0),0)</f>
        <v>0</v>
      </c>
      <c r="I131" s="47" t="str">
        <f t="shared" si="24"/>
        <v>ND</v>
      </c>
      <c r="J131" s="59">
        <f t="shared" si="25"/>
        <v>0</v>
      </c>
      <c r="K131" s="48">
        <f t="shared" si="26"/>
        <v>0</v>
      </c>
      <c r="L131" s="155">
        <f t="shared" si="27"/>
        <v>0</v>
      </c>
      <c r="M131" s="155">
        <f t="shared" si="28"/>
        <v>0</v>
      </c>
      <c r="N131" s="155">
        <f t="shared" si="29"/>
        <v>0</v>
      </c>
    </row>
    <row r="132" spans="1:14" ht="15.95" customHeight="1" x14ac:dyDescent="0.2">
      <c r="A132" s="126" t="s">
        <v>1</v>
      </c>
      <c r="B132" s="51" t="s">
        <v>128</v>
      </c>
      <c r="C132" s="48" t="str">
        <f>IFERROR(IF($J132&gt;0,VLOOKUP($A132&amp;$B132,'PNC AA'!$A:$E,4,0),""),"")</f>
        <v/>
      </c>
      <c r="D132" s="48" t="str">
        <f>IFERROR(IF($J132&gt;0,VLOOKUP($A132&amp;$B132,'PNC AA'!$A:$E,5,0),""),"")</f>
        <v/>
      </c>
      <c r="E132" s="47" t="str">
        <f t="shared" si="22"/>
        <v>ND</v>
      </c>
      <c r="F132" s="59">
        <f t="shared" si="23"/>
        <v>0</v>
      </c>
      <c r="G132" s="48">
        <f>IFERROR(VLOOKUP($A132&amp;$B132,'PNC Exon. &amp; no Exon.'!$A:$AJ,3,0),0)</f>
        <v>0</v>
      </c>
      <c r="H132" s="48">
        <f>IFERROR(VLOOKUP($A132&amp;$B132,'PNC Exon. &amp; no Exon.'!$A:$AJ,4,0),0)</f>
        <v>0</v>
      </c>
      <c r="I132" s="47" t="str">
        <f t="shared" si="24"/>
        <v>ND</v>
      </c>
      <c r="J132" s="59">
        <f t="shared" si="25"/>
        <v>0</v>
      </c>
      <c r="K132" s="48">
        <f t="shared" si="26"/>
        <v>0</v>
      </c>
      <c r="L132" s="155">
        <f t="shared" si="27"/>
        <v>0</v>
      </c>
      <c r="M132" s="155">
        <f t="shared" si="28"/>
        <v>0</v>
      </c>
      <c r="N132" s="155">
        <f t="shared" si="29"/>
        <v>0</v>
      </c>
    </row>
    <row r="133" spans="1:14" ht="15.95" customHeight="1" x14ac:dyDescent="0.2">
      <c r="A133" s="126" t="s">
        <v>1</v>
      </c>
      <c r="B133" s="51" t="s">
        <v>110</v>
      </c>
      <c r="C133" s="48" t="str">
        <f>IFERROR(IF($J133&gt;0,VLOOKUP($A133&amp;$B133,'PNC AA'!$A:$E,4,0),""),"")</f>
        <v/>
      </c>
      <c r="D133" s="48" t="str">
        <f>IFERROR(IF($J133&gt;0,VLOOKUP($A133&amp;$B133,'PNC AA'!$A:$E,5,0),""),"")</f>
        <v/>
      </c>
      <c r="E133" s="47" t="str">
        <f t="shared" si="22"/>
        <v>ND</v>
      </c>
      <c r="F133" s="59">
        <f t="shared" si="23"/>
        <v>0</v>
      </c>
      <c r="G133" s="48">
        <f>IFERROR(VLOOKUP($A133&amp;$B133,'PNC Exon. &amp; no Exon.'!$A:$AJ,3,0),0)</f>
        <v>0</v>
      </c>
      <c r="H133" s="48">
        <f>IFERROR(VLOOKUP($A133&amp;$B133,'PNC Exon. &amp; no Exon.'!$A:$AJ,4,0),0)</f>
        <v>0</v>
      </c>
      <c r="I133" s="47" t="str">
        <f t="shared" si="24"/>
        <v>ND</v>
      </c>
      <c r="J133" s="59">
        <f t="shared" si="25"/>
        <v>0</v>
      </c>
      <c r="K133" s="48">
        <f t="shared" si="26"/>
        <v>0</v>
      </c>
      <c r="L133" s="155">
        <f t="shared" si="27"/>
        <v>0</v>
      </c>
      <c r="M133" s="155">
        <f t="shared" si="28"/>
        <v>0</v>
      </c>
      <c r="N133" s="155">
        <f t="shared" si="29"/>
        <v>0</v>
      </c>
    </row>
    <row r="134" spans="1:14" ht="15.95" customHeight="1" x14ac:dyDescent="0.2">
      <c r="A134" s="126" t="s">
        <v>1</v>
      </c>
      <c r="B134" s="51" t="s">
        <v>79</v>
      </c>
      <c r="C134" s="48" t="str">
        <f>IFERROR(IF($J134&gt;0,VLOOKUP($A134&amp;$B134,'PNC AA'!$A:$E,4,0),""),"")</f>
        <v/>
      </c>
      <c r="D134" s="48" t="str">
        <f>IFERROR(IF($J134&gt;0,VLOOKUP($A134&amp;$B134,'PNC AA'!$A:$E,5,0),""),"")</f>
        <v/>
      </c>
      <c r="E134" s="47" t="str">
        <f t="shared" si="22"/>
        <v>ND</v>
      </c>
      <c r="F134" s="59">
        <f t="shared" si="23"/>
        <v>0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0</v>
      </c>
      <c r="I134" s="47" t="str">
        <f t="shared" si="24"/>
        <v>ND</v>
      </c>
      <c r="J134" s="59">
        <f t="shared" si="25"/>
        <v>0</v>
      </c>
      <c r="K134" s="48">
        <f t="shared" si="26"/>
        <v>0</v>
      </c>
      <c r="L134" s="155">
        <f t="shared" si="27"/>
        <v>0</v>
      </c>
      <c r="M134" s="155">
        <f t="shared" si="28"/>
        <v>0</v>
      </c>
      <c r="N134" s="155">
        <f t="shared" si="29"/>
        <v>0</v>
      </c>
    </row>
    <row r="135" spans="1:14" ht="15.95" customHeight="1" x14ac:dyDescent="0.2">
      <c r="A135" s="126" t="s">
        <v>1</v>
      </c>
      <c r="B135" s="51" t="s">
        <v>129</v>
      </c>
      <c r="C135" s="48" t="str">
        <f>IFERROR(IF($J135&gt;0,VLOOKUP($A135&amp;$B135,'PNC AA'!$A:$E,4,0),""),"")</f>
        <v/>
      </c>
      <c r="D135" s="48" t="str">
        <f>IFERROR(IF($J135&gt;0,VLOOKUP($A135&amp;$B135,'PNC AA'!$A:$E,5,0),""),"")</f>
        <v/>
      </c>
      <c r="E135" s="47" t="str">
        <f t="shared" si="22"/>
        <v>ND</v>
      </c>
      <c r="F135" s="59">
        <f t="shared" si="23"/>
        <v>0</v>
      </c>
      <c r="G135" s="48">
        <f>IFERROR(VLOOKUP($A135&amp;$B135,'PNC Exon. &amp; no Exon.'!$A:$AJ,3,0),0)</f>
        <v>0</v>
      </c>
      <c r="H135" s="48">
        <f>IFERROR(VLOOKUP($A135&amp;$B135,'PNC Exon. &amp; no Exon.'!$A:$AJ,4,0),0)</f>
        <v>0</v>
      </c>
      <c r="I135" s="47" t="str">
        <f t="shared" si="24"/>
        <v>ND</v>
      </c>
      <c r="J135" s="59">
        <f t="shared" si="25"/>
        <v>0</v>
      </c>
      <c r="K135" s="48">
        <f t="shared" si="26"/>
        <v>0</v>
      </c>
      <c r="L135" s="155">
        <f t="shared" si="27"/>
        <v>0</v>
      </c>
      <c r="M135" s="155">
        <f t="shared" si="28"/>
        <v>0</v>
      </c>
      <c r="N135" s="155">
        <f t="shared" si="29"/>
        <v>0</v>
      </c>
    </row>
    <row r="136" spans="1:14" ht="15.95" customHeight="1" x14ac:dyDescent="0.2">
      <c r="A136" s="126" t="s">
        <v>1</v>
      </c>
      <c r="B136" s="51" t="s">
        <v>131</v>
      </c>
      <c r="C136" s="48" t="str">
        <f>IFERROR(IF($J136&gt;0,VLOOKUP($A136&amp;$B136,'PNC AA'!$A:$E,4,0),""),"")</f>
        <v/>
      </c>
      <c r="D136" s="48" t="str">
        <f>IFERROR(IF($J136&gt;0,VLOOKUP($A136&amp;$B136,'PNC AA'!$A:$E,5,0),""),"")</f>
        <v/>
      </c>
      <c r="E136" s="47" t="str">
        <f t="shared" si="22"/>
        <v>ND</v>
      </c>
      <c r="F136" s="59">
        <f t="shared" si="23"/>
        <v>0</v>
      </c>
      <c r="G136" s="48">
        <f>IFERROR(VLOOKUP($A136&amp;$B136,'PNC Exon. &amp; no Exon.'!$A:$AJ,3,0),0)</f>
        <v>0</v>
      </c>
      <c r="H136" s="48">
        <f>IFERROR(VLOOKUP($A136&amp;$B136,'PNC Exon. &amp; no Exon.'!$A:$AJ,4,0),0)</f>
        <v>0</v>
      </c>
      <c r="I136" s="47" t="str">
        <f t="shared" si="24"/>
        <v>ND</v>
      </c>
      <c r="J136" s="59">
        <f t="shared" si="25"/>
        <v>0</v>
      </c>
      <c r="K136" s="48">
        <f t="shared" si="26"/>
        <v>0</v>
      </c>
      <c r="L136" s="155">
        <f t="shared" si="27"/>
        <v>0</v>
      </c>
      <c r="M136" s="155">
        <f t="shared" si="28"/>
        <v>0</v>
      </c>
      <c r="N136" s="155">
        <f t="shared" si="29"/>
        <v>0</v>
      </c>
    </row>
    <row r="137" spans="1:14" ht="15.95" customHeight="1" x14ac:dyDescent="0.2">
      <c r="A137" s="126" t="s">
        <v>1</v>
      </c>
      <c r="B137" s="51" t="s">
        <v>130</v>
      </c>
      <c r="C137" s="48" t="str">
        <f>IFERROR(IF($J137&gt;0,VLOOKUP($A137&amp;$B137,'PNC AA'!$A:$E,4,0),""),"")</f>
        <v/>
      </c>
      <c r="D137" s="48" t="str">
        <f>IFERROR(IF($J137&gt;0,VLOOKUP($A137&amp;$B137,'PNC AA'!$A:$E,5,0),""),"")</f>
        <v/>
      </c>
      <c r="E137" s="47" t="str">
        <f t="shared" si="22"/>
        <v>ND</v>
      </c>
      <c r="F137" s="59">
        <f t="shared" si="23"/>
        <v>0</v>
      </c>
      <c r="G137" s="48">
        <f>IFERROR(VLOOKUP($A137&amp;$B137,'PNC Exon. &amp; no Exon.'!$A:$AJ,3,0),0)</f>
        <v>0</v>
      </c>
      <c r="H137" s="48">
        <f>IFERROR(VLOOKUP($A137&amp;$B137,'PNC Exon. &amp; no Exon.'!$A:$AJ,4,0),0)</f>
        <v>0</v>
      </c>
      <c r="I137" s="47" t="str">
        <f t="shared" si="24"/>
        <v>ND</v>
      </c>
      <c r="J137" s="59">
        <f t="shared" si="25"/>
        <v>0</v>
      </c>
      <c r="K137" s="48">
        <f t="shared" si="26"/>
        <v>0</v>
      </c>
      <c r="L137" s="155">
        <f t="shared" si="27"/>
        <v>0</v>
      </c>
      <c r="M137" s="155">
        <f t="shared" si="28"/>
        <v>0</v>
      </c>
      <c r="N137" s="155">
        <f t="shared" si="29"/>
        <v>0</v>
      </c>
    </row>
    <row r="138" spans="1:14" ht="15.95" customHeight="1" x14ac:dyDescent="0.2">
      <c r="A138" s="126" t="s">
        <v>1</v>
      </c>
      <c r="B138" s="51" t="s">
        <v>132</v>
      </c>
      <c r="C138" s="48" t="str">
        <f>IFERROR(IF($J138&gt;0,VLOOKUP($A138&amp;$B138,'PNC AA'!$A:$E,4,0),""),"")</f>
        <v/>
      </c>
      <c r="D138" s="48" t="str">
        <f>IFERROR(IF($J138&gt;0,VLOOKUP($A138&amp;$B138,'PNC AA'!$A:$E,5,0),""),"")</f>
        <v/>
      </c>
      <c r="E138" s="47" t="str">
        <f t="shared" si="22"/>
        <v>ND</v>
      </c>
      <c r="F138" s="59">
        <f t="shared" si="23"/>
        <v>0</v>
      </c>
      <c r="G138" s="48">
        <f>IFERROR(VLOOKUP($A138&amp;$B138,'PNC Exon. &amp; no Exon.'!$A:$AJ,3,0),0)</f>
        <v>0</v>
      </c>
      <c r="H138" s="48">
        <f>IFERROR(VLOOKUP($A138&amp;$B138,'PNC Exon. &amp; no Exon.'!$A:$AJ,4,0),0)</f>
        <v>0</v>
      </c>
      <c r="I138" s="47" t="str">
        <f t="shared" si="24"/>
        <v>ND</v>
      </c>
      <c r="J138" s="59">
        <f t="shared" si="25"/>
        <v>0</v>
      </c>
      <c r="K138" s="48">
        <f t="shared" si="26"/>
        <v>0</v>
      </c>
      <c r="L138" s="155">
        <f t="shared" si="27"/>
        <v>0</v>
      </c>
      <c r="M138" s="155">
        <f t="shared" si="28"/>
        <v>0</v>
      </c>
      <c r="N138" s="155">
        <f t="shared" si="29"/>
        <v>0</v>
      </c>
    </row>
    <row r="139" spans="1:14" ht="21" customHeight="1" x14ac:dyDescent="0.2">
      <c r="A139" s="8"/>
      <c r="B139" s="53" t="s">
        <v>21</v>
      </c>
      <c r="C139" s="61">
        <f>SUM(C106:C138)</f>
        <v>0</v>
      </c>
      <c r="D139" s="61">
        <f>SUM(D106:D138)</f>
        <v>0</v>
      </c>
      <c r="E139" s="61"/>
      <c r="F139" s="61">
        <f>SUM(F106:F138)</f>
        <v>0</v>
      </c>
      <c r="G139" s="61">
        <f>SUM(G106:G138)</f>
        <v>0</v>
      </c>
      <c r="H139" s="61">
        <f>SUM(H106:H138)</f>
        <v>0</v>
      </c>
      <c r="I139" s="61"/>
      <c r="J139" s="61">
        <f>SUM(J106:J138)</f>
        <v>0</v>
      </c>
      <c r="K139" s="61">
        <f t="shared" si="26"/>
        <v>0</v>
      </c>
      <c r="L139" s="154">
        <f t="shared" si="27"/>
        <v>0</v>
      </c>
      <c r="M139" s="158">
        <f>SUM(M106:M138)</f>
        <v>0</v>
      </c>
      <c r="N139" s="158">
        <f>SUM(N106:N138)</f>
        <v>0</v>
      </c>
    </row>
    <row r="140" spans="1:14" x14ac:dyDescent="0.2">
      <c r="B140" s="70" t="s">
        <v>108</v>
      </c>
    </row>
    <row r="145" spans="1:14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.25" x14ac:dyDescent="0.3">
      <c r="A146" s="167" t="s">
        <v>42</v>
      </c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</row>
    <row r="147" spans="1:14" x14ac:dyDescent="0.2">
      <c r="A147" s="168" t="s">
        <v>59</v>
      </c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</row>
    <row r="148" spans="1:14" x14ac:dyDescent="0.2">
      <c r="A148" s="170" t="s">
        <v>148</v>
      </c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</row>
    <row r="149" spans="1:14" x14ac:dyDescent="0.2">
      <c r="A149" s="168" t="s">
        <v>91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</row>
    <row r="150" spans="1:14" x14ac:dyDescent="0.2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">
      <c r="B151" s="171" t="s">
        <v>33</v>
      </c>
      <c r="C151" s="171" t="s">
        <v>107</v>
      </c>
      <c r="D151" s="171"/>
      <c r="E151" s="171" t="s">
        <v>52</v>
      </c>
      <c r="F151" s="171"/>
      <c r="G151" s="171" t="s">
        <v>171</v>
      </c>
      <c r="H151" s="171"/>
      <c r="I151" s="171"/>
      <c r="J151" s="171"/>
      <c r="K151" s="171" t="s">
        <v>29</v>
      </c>
      <c r="L151" s="171"/>
      <c r="M151" s="171" t="s">
        <v>61</v>
      </c>
      <c r="N151" s="171"/>
    </row>
    <row r="152" spans="1:14" ht="34.5" customHeight="1" x14ac:dyDescent="0.2">
      <c r="A152" s="83"/>
      <c r="B152" s="171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2">
      <c r="A153" s="126" t="s">
        <v>2</v>
      </c>
      <c r="B153" s="87" t="s">
        <v>84</v>
      </c>
      <c r="C153" s="48" t="str">
        <f>IFERROR(IF($J153&gt;0,VLOOKUP($A153&amp;$B153,'PNC AA'!$A:$E,4,0),""),"")</f>
        <v/>
      </c>
      <c r="D153" s="48" t="str">
        <f>IFERROR(IF($J153&gt;0,VLOOKUP($A153&amp;$B153,'PNC AA'!$A:$E,5,0),""),"")</f>
        <v/>
      </c>
      <c r="E153" s="47" t="str">
        <f t="shared" ref="E153:E185" si="30">IF(F153=0,"ND",RANK(F153,$F$153:$F$185))</f>
        <v>ND</v>
      </c>
      <c r="F153" s="59">
        <f t="shared" ref="F153:F185" si="31">SUM(C153:D153)</f>
        <v>0</v>
      </c>
      <c r="G153" s="48">
        <f>IFERROR(VLOOKUP($A153&amp;$B153,'PNC Exon. &amp; no Exon.'!$A:$AJ,3,0),0)</f>
        <v>0</v>
      </c>
      <c r="H153" s="48">
        <f>IFERROR(VLOOKUP($A153&amp;$B153,'PNC Exon. &amp; no Exon.'!$A:$AJ,4,0),0)</f>
        <v>0</v>
      </c>
      <c r="I153" s="47" t="str">
        <f t="shared" ref="I153:I185" si="32">IF(J153=0,"ND",RANK(J153,$J$153:$J$185))</f>
        <v>ND</v>
      </c>
      <c r="J153" s="59">
        <f t="shared" ref="J153:J185" si="33">(G153+H153)</f>
        <v>0</v>
      </c>
      <c r="K153" s="48">
        <f t="shared" ref="K153:K186" si="34">J153-F153</f>
        <v>0</v>
      </c>
      <c r="L153" s="155">
        <f t="shared" ref="L153:L185" si="35">IFERROR(K153/F153*100,0)</f>
        <v>0</v>
      </c>
      <c r="M153" s="155">
        <f t="shared" ref="M153:M185" si="36">IFERROR(F153/$F$186*100,0)</f>
        <v>0</v>
      </c>
      <c r="N153" s="155">
        <f t="shared" ref="N153:N185" si="37">IFERROR(J153/$J$186*100,0)</f>
        <v>0</v>
      </c>
    </row>
    <row r="154" spans="1:14" ht="15.95" customHeight="1" x14ac:dyDescent="0.2">
      <c r="A154" s="126" t="s">
        <v>2</v>
      </c>
      <c r="B154" s="51" t="s">
        <v>92</v>
      </c>
      <c r="C154" s="48" t="str">
        <f>IFERROR(IF($J154&gt;0,VLOOKUP($A154&amp;$B154,'PNC AA'!$A:$E,4,0),""),"")</f>
        <v/>
      </c>
      <c r="D154" s="48" t="str">
        <f>IFERROR(IF($J154&gt;0,VLOOKUP($A154&amp;$B154,'PNC AA'!$A:$E,5,0),""),"")</f>
        <v/>
      </c>
      <c r="E154" s="47" t="str">
        <f t="shared" si="30"/>
        <v>ND</v>
      </c>
      <c r="F154" s="59">
        <f t="shared" si="31"/>
        <v>0</v>
      </c>
      <c r="G154" s="48">
        <f>IFERROR(VLOOKUP($A154&amp;$B154,'PNC Exon. &amp; no Exon.'!$A:$AJ,3,0),0)</f>
        <v>0</v>
      </c>
      <c r="H154" s="48">
        <f>IFERROR(VLOOKUP($A154&amp;$B154,'PNC Exon. &amp; no Exon.'!$A:$AJ,4,0),0)</f>
        <v>0</v>
      </c>
      <c r="I154" s="47" t="str">
        <f t="shared" si="32"/>
        <v>ND</v>
      </c>
      <c r="J154" s="59">
        <f t="shared" si="33"/>
        <v>0</v>
      </c>
      <c r="K154" s="48">
        <f t="shared" si="34"/>
        <v>0</v>
      </c>
      <c r="L154" s="155">
        <f t="shared" si="35"/>
        <v>0</v>
      </c>
      <c r="M154" s="155">
        <f t="shared" si="36"/>
        <v>0</v>
      </c>
      <c r="N154" s="155">
        <f t="shared" si="37"/>
        <v>0</v>
      </c>
    </row>
    <row r="155" spans="1:14" ht="15.95" customHeight="1" x14ac:dyDescent="0.2">
      <c r="A155" s="126" t="s">
        <v>2</v>
      </c>
      <c r="B155" s="51" t="s">
        <v>93</v>
      </c>
      <c r="C155" s="48" t="str">
        <f>IFERROR(IF($J155&gt;0,VLOOKUP($A155&amp;$B155,'PNC AA'!$A:$E,4,0),""),"")</f>
        <v/>
      </c>
      <c r="D155" s="48" t="str">
        <f>IFERROR(IF($J155&gt;0,VLOOKUP($A155&amp;$B155,'PNC AA'!$A:$E,5,0),""),"")</f>
        <v/>
      </c>
      <c r="E155" s="47" t="str">
        <f t="shared" si="30"/>
        <v>ND</v>
      </c>
      <c r="F155" s="59">
        <f t="shared" si="31"/>
        <v>0</v>
      </c>
      <c r="G155" s="48">
        <f>IFERROR(VLOOKUP($A155&amp;$B155,'PNC Exon. &amp; no Exon.'!$A:$AJ,3,0),0)</f>
        <v>0</v>
      </c>
      <c r="H155" s="48">
        <f>IFERROR(VLOOKUP($A155&amp;$B155,'PNC Exon. &amp; no Exon.'!$A:$AJ,4,0),0)</f>
        <v>0</v>
      </c>
      <c r="I155" s="47" t="str">
        <f t="shared" si="32"/>
        <v>ND</v>
      </c>
      <c r="J155" s="59">
        <f t="shared" si="33"/>
        <v>0</v>
      </c>
      <c r="K155" s="48">
        <f t="shared" si="34"/>
        <v>0</v>
      </c>
      <c r="L155" s="155">
        <f t="shared" si="35"/>
        <v>0</v>
      </c>
      <c r="M155" s="155">
        <f t="shared" si="36"/>
        <v>0</v>
      </c>
      <c r="N155" s="155">
        <f t="shared" si="37"/>
        <v>0</v>
      </c>
    </row>
    <row r="156" spans="1:14" ht="15.95" customHeight="1" x14ac:dyDescent="0.2">
      <c r="A156" s="126" t="s">
        <v>2</v>
      </c>
      <c r="B156" s="51" t="s">
        <v>111</v>
      </c>
      <c r="C156" s="48" t="str">
        <f>IFERROR(IF($J156&gt;0,VLOOKUP($A156&amp;$B156,'PNC AA'!$A:$E,4,0),""),"")</f>
        <v/>
      </c>
      <c r="D156" s="48" t="str">
        <f>IFERROR(IF($J156&gt;0,VLOOKUP($A156&amp;$B156,'PNC AA'!$A:$E,5,0),""),"")</f>
        <v/>
      </c>
      <c r="E156" s="47" t="str">
        <f t="shared" si="30"/>
        <v>ND</v>
      </c>
      <c r="F156" s="59">
        <f t="shared" si="31"/>
        <v>0</v>
      </c>
      <c r="G156" s="48">
        <f>IFERROR(VLOOKUP($A156&amp;$B156,'PNC Exon. &amp; no Exon.'!$A:$AJ,3,0),0)</f>
        <v>0</v>
      </c>
      <c r="H156" s="48">
        <f>IFERROR(VLOOKUP($A156&amp;$B156,'PNC Exon. &amp; no Exon.'!$A:$AJ,4,0),0)</f>
        <v>0</v>
      </c>
      <c r="I156" s="47" t="str">
        <f t="shared" si="32"/>
        <v>ND</v>
      </c>
      <c r="J156" s="59">
        <f t="shared" si="33"/>
        <v>0</v>
      </c>
      <c r="K156" s="48">
        <f t="shared" si="34"/>
        <v>0</v>
      </c>
      <c r="L156" s="155">
        <f t="shared" si="35"/>
        <v>0</v>
      </c>
      <c r="M156" s="155">
        <f t="shared" si="36"/>
        <v>0</v>
      </c>
      <c r="N156" s="155">
        <f t="shared" si="37"/>
        <v>0</v>
      </c>
    </row>
    <row r="157" spans="1:14" ht="15.95" customHeight="1" x14ac:dyDescent="0.2">
      <c r="A157" s="126" t="s">
        <v>2</v>
      </c>
      <c r="B157" s="51" t="s">
        <v>113</v>
      </c>
      <c r="C157" s="48" t="str">
        <f>IFERROR(IF($J157&gt;0,VLOOKUP($A157&amp;$B157,'PNC AA'!$A:$E,4,0),""),"")</f>
        <v/>
      </c>
      <c r="D157" s="48" t="str">
        <f>IFERROR(IF($J157&gt;0,VLOOKUP($A157&amp;$B157,'PNC AA'!$A:$E,5,0),""),"")</f>
        <v/>
      </c>
      <c r="E157" s="47" t="str">
        <f t="shared" si="30"/>
        <v>ND</v>
      </c>
      <c r="F157" s="59">
        <f t="shared" si="31"/>
        <v>0</v>
      </c>
      <c r="G157" s="48">
        <f>IFERROR(VLOOKUP($A157&amp;$B157,'PNC Exon. &amp; no Exon.'!$A:$AJ,3,0),0)</f>
        <v>0</v>
      </c>
      <c r="H157" s="48">
        <f>IFERROR(VLOOKUP($A157&amp;$B157,'PNC Exon. &amp; no Exon.'!$A:$AJ,4,0),0)</f>
        <v>0</v>
      </c>
      <c r="I157" s="47" t="str">
        <f t="shared" si="32"/>
        <v>ND</v>
      </c>
      <c r="J157" s="59">
        <f t="shared" si="33"/>
        <v>0</v>
      </c>
      <c r="K157" s="48">
        <f t="shared" si="34"/>
        <v>0</v>
      </c>
      <c r="L157" s="155">
        <f t="shared" si="35"/>
        <v>0</v>
      </c>
      <c r="M157" s="155">
        <f t="shared" si="36"/>
        <v>0</v>
      </c>
      <c r="N157" s="155">
        <f t="shared" si="37"/>
        <v>0</v>
      </c>
    </row>
    <row r="158" spans="1:14" ht="15.95" customHeight="1" x14ac:dyDescent="0.2">
      <c r="A158" s="126" t="s">
        <v>2</v>
      </c>
      <c r="B158" s="51" t="s">
        <v>112</v>
      </c>
      <c r="C158" s="48" t="str">
        <f>IFERROR(IF($J158&gt;0,VLOOKUP($A158&amp;$B158,'PNC AA'!$A:$E,4,0),""),"")</f>
        <v/>
      </c>
      <c r="D158" s="48" t="str">
        <f>IFERROR(IF($J158&gt;0,VLOOKUP($A158&amp;$B158,'PNC AA'!$A:$E,5,0),""),"")</f>
        <v/>
      </c>
      <c r="E158" s="47" t="str">
        <f t="shared" si="30"/>
        <v>ND</v>
      </c>
      <c r="F158" s="59">
        <f t="shared" si="31"/>
        <v>0</v>
      </c>
      <c r="G158" s="48">
        <f>IFERROR(VLOOKUP($A158&amp;$B158,'PNC Exon. &amp; no Exon.'!$A:$AJ,3,0),0)</f>
        <v>0</v>
      </c>
      <c r="H158" s="48">
        <f>IFERROR(VLOOKUP($A158&amp;$B158,'PNC Exon. &amp; no Exon.'!$A:$AJ,4,0),0)</f>
        <v>0</v>
      </c>
      <c r="I158" s="47" t="str">
        <f t="shared" si="32"/>
        <v>ND</v>
      </c>
      <c r="J158" s="59">
        <f t="shared" si="33"/>
        <v>0</v>
      </c>
      <c r="K158" s="48">
        <f t="shared" si="34"/>
        <v>0</v>
      </c>
      <c r="L158" s="155">
        <f t="shared" si="35"/>
        <v>0</v>
      </c>
      <c r="M158" s="155">
        <f t="shared" si="36"/>
        <v>0</v>
      </c>
      <c r="N158" s="155">
        <f t="shared" si="37"/>
        <v>0</v>
      </c>
    </row>
    <row r="159" spans="1:14" ht="15.95" customHeight="1" x14ac:dyDescent="0.2">
      <c r="A159" s="126" t="s">
        <v>2</v>
      </c>
      <c r="B159" s="51" t="s">
        <v>114</v>
      </c>
      <c r="C159" s="48" t="str">
        <f>IFERROR(IF($J159&gt;0,VLOOKUP($A159&amp;$B159,'PNC AA'!$A:$E,4,0),""),"")</f>
        <v/>
      </c>
      <c r="D159" s="48" t="str">
        <f>IFERROR(IF($J159&gt;0,VLOOKUP($A159&amp;$B159,'PNC AA'!$A:$E,5,0),""),"")</f>
        <v/>
      </c>
      <c r="E159" s="47" t="str">
        <f t="shared" si="30"/>
        <v>ND</v>
      </c>
      <c r="F159" s="59">
        <f t="shared" si="31"/>
        <v>0</v>
      </c>
      <c r="G159" s="48">
        <f>IFERROR(VLOOKUP($A159&amp;$B159,'PNC Exon. &amp; no Exon.'!$A:$AJ,3,0),0)</f>
        <v>0</v>
      </c>
      <c r="H159" s="48">
        <f>IFERROR(VLOOKUP($A159&amp;$B159,'PNC Exon. &amp; no Exon.'!$A:$AJ,4,0),0)</f>
        <v>0</v>
      </c>
      <c r="I159" s="47" t="str">
        <f t="shared" si="32"/>
        <v>ND</v>
      </c>
      <c r="J159" s="59">
        <f t="shared" si="33"/>
        <v>0</v>
      </c>
      <c r="K159" s="48">
        <f t="shared" si="34"/>
        <v>0</v>
      </c>
      <c r="L159" s="155">
        <f t="shared" si="35"/>
        <v>0</v>
      </c>
      <c r="M159" s="155">
        <f t="shared" si="36"/>
        <v>0</v>
      </c>
      <c r="N159" s="155">
        <f t="shared" si="37"/>
        <v>0</v>
      </c>
    </row>
    <row r="160" spans="1:14" ht="15.95" customHeight="1" x14ac:dyDescent="0.2">
      <c r="A160" s="126" t="s">
        <v>2</v>
      </c>
      <c r="B160" s="51" t="s">
        <v>94</v>
      </c>
      <c r="C160" s="48" t="str">
        <f>IFERROR(IF($J160&gt;0,VLOOKUP($A160&amp;$B160,'PNC AA'!$A:$E,4,0),""),"")</f>
        <v/>
      </c>
      <c r="D160" s="48" t="str">
        <f>IFERROR(IF($J160&gt;0,VLOOKUP($A160&amp;$B160,'PNC AA'!$A:$E,5,0),""),"")</f>
        <v/>
      </c>
      <c r="E160" s="47" t="str">
        <f t="shared" si="30"/>
        <v>ND</v>
      </c>
      <c r="F160" s="59">
        <f t="shared" si="31"/>
        <v>0</v>
      </c>
      <c r="G160" s="48">
        <f>IFERROR(VLOOKUP($A160&amp;$B160,'PNC Exon. &amp; no Exon.'!$A:$AJ,3,0),0)</f>
        <v>0</v>
      </c>
      <c r="H160" s="48">
        <f>IFERROR(VLOOKUP($A160&amp;$B160,'PNC Exon. &amp; no Exon.'!$A:$AJ,4,0),0)</f>
        <v>0</v>
      </c>
      <c r="I160" s="47" t="str">
        <f t="shared" si="32"/>
        <v>ND</v>
      </c>
      <c r="J160" s="59">
        <f t="shared" si="33"/>
        <v>0</v>
      </c>
      <c r="K160" s="48">
        <f t="shared" si="34"/>
        <v>0</v>
      </c>
      <c r="L160" s="155">
        <f t="shared" si="35"/>
        <v>0</v>
      </c>
      <c r="M160" s="155">
        <f t="shared" si="36"/>
        <v>0</v>
      </c>
      <c r="N160" s="155">
        <f t="shared" si="37"/>
        <v>0</v>
      </c>
    </row>
    <row r="161" spans="1:14" ht="15.95" customHeight="1" x14ac:dyDescent="0.2">
      <c r="A161" s="126" t="s">
        <v>2</v>
      </c>
      <c r="B161" s="51" t="s">
        <v>77</v>
      </c>
      <c r="C161" s="48" t="str">
        <f>IFERROR(IF($J161&gt;0,VLOOKUP($A161&amp;$B161,'PNC AA'!$A:$E,4,0),""),"")</f>
        <v/>
      </c>
      <c r="D161" s="48" t="str">
        <f>IFERROR(IF($J161&gt;0,VLOOKUP($A161&amp;$B161,'PNC AA'!$A:$E,5,0),""),"")</f>
        <v/>
      </c>
      <c r="E161" s="47" t="str">
        <f t="shared" si="30"/>
        <v>ND</v>
      </c>
      <c r="F161" s="59">
        <f t="shared" si="31"/>
        <v>0</v>
      </c>
      <c r="G161" s="48">
        <f>IFERROR(VLOOKUP($A161&amp;$B161,'PNC Exon. &amp; no Exon.'!$A:$AJ,3,0),0)</f>
        <v>0</v>
      </c>
      <c r="H161" s="48">
        <f>IFERROR(VLOOKUP($A161&amp;$B161,'PNC Exon. &amp; no Exon.'!$A:$AJ,4,0),0)</f>
        <v>0</v>
      </c>
      <c r="I161" s="47" t="str">
        <f t="shared" si="32"/>
        <v>ND</v>
      </c>
      <c r="J161" s="59">
        <f t="shared" si="33"/>
        <v>0</v>
      </c>
      <c r="K161" s="48">
        <f t="shared" si="34"/>
        <v>0</v>
      </c>
      <c r="L161" s="155">
        <f t="shared" si="35"/>
        <v>0</v>
      </c>
      <c r="M161" s="155">
        <f t="shared" si="36"/>
        <v>0</v>
      </c>
      <c r="N161" s="155">
        <f t="shared" si="37"/>
        <v>0</v>
      </c>
    </row>
    <row r="162" spans="1:14" ht="15.95" customHeight="1" x14ac:dyDescent="0.2">
      <c r="A162" s="126" t="s">
        <v>2</v>
      </c>
      <c r="B162" s="51" t="s">
        <v>85</v>
      </c>
      <c r="C162" s="48" t="str">
        <f>IFERROR(IF($J162&gt;0,VLOOKUP($A162&amp;$B162,'PNC AA'!$A:$E,4,0),""),"")</f>
        <v/>
      </c>
      <c r="D162" s="48" t="str">
        <f>IFERROR(IF($J162&gt;0,VLOOKUP($A162&amp;$B162,'PNC AA'!$A:$E,5,0),""),"")</f>
        <v/>
      </c>
      <c r="E162" s="47" t="str">
        <f t="shared" si="30"/>
        <v>ND</v>
      </c>
      <c r="F162" s="59">
        <f t="shared" si="31"/>
        <v>0</v>
      </c>
      <c r="G162" s="48">
        <f>IFERROR(VLOOKUP($A162&amp;$B162,'PNC Exon. &amp; no Exon.'!$A:$AJ,3,0),0)</f>
        <v>0</v>
      </c>
      <c r="H162" s="48">
        <f>IFERROR(VLOOKUP($A162&amp;$B162,'PNC Exon. &amp; no Exon.'!$A:$AJ,4,0),0)</f>
        <v>0</v>
      </c>
      <c r="I162" s="47" t="str">
        <f t="shared" si="32"/>
        <v>ND</v>
      </c>
      <c r="J162" s="59">
        <f t="shared" si="33"/>
        <v>0</v>
      </c>
      <c r="K162" s="48">
        <f t="shared" si="34"/>
        <v>0</v>
      </c>
      <c r="L162" s="155">
        <f t="shared" si="35"/>
        <v>0</v>
      </c>
      <c r="M162" s="155">
        <f t="shared" si="36"/>
        <v>0</v>
      </c>
      <c r="N162" s="155">
        <f t="shared" si="37"/>
        <v>0</v>
      </c>
    </row>
    <row r="163" spans="1:14" ht="15.95" customHeight="1" x14ac:dyDescent="0.2">
      <c r="A163" s="126" t="s">
        <v>2</v>
      </c>
      <c r="B163" s="51" t="s">
        <v>115</v>
      </c>
      <c r="C163" s="48" t="str">
        <f>IFERROR(IF($J163&gt;0,VLOOKUP($A163&amp;$B163,'PNC AA'!$A:$E,4,0),""),"")</f>
        <v/>
      </c>
      <c r="D163" s="48" t="str">
        <f>IFERROR(IF($J163&gt;0,VLOOKUP($A163&amp;$B163,'PNC AA'!$A:$E,5,0),""),"")</f>
        <v/>
      </c>
      <c r="E163" s="47" t="str">
        <f t="shared" si="30"/>
        <v>ND</v>
      </c>
      <c r="F163" s="59">
        <f t="shared" si="31"/>
        <v>0</v>
      </c>
      <c r="G163" s="48">
        <f>IFERROR(VLOOKUP($A163&amp;$B163,'PNC Exon. &amp; no Exon.'!$A:$AJ,3,0),0)</f>
        <v>0</v>
      </c>
      <c r="H163" s="48">
        <f>IFERROR(VLOOKUP($A163&amp;$B163,'PNC Exon. &amp; no Exon.'!$A:$AJ,4,0),0)</f>
        <v>0</v>
      </c>
      <c r="I163" s="47" t="str">
        <f t="shared" si="32"/>
        <v>ND</v>
      </c>
      <c r="J163" s="59">
        <f t="shared" si="33"/>
        <v>0</v>
      </c>
      <c r="K163" s="48">
        <f t="shared" si="34"/>
        <v>0</v>
      </c>
      <c r="L163" s="155">
        <f t="shared" si="35"/>
        <v>0</v>
      </c>
      <c r="M163" s="155">
        <f t="shared" si="36"/>
        <v>0</v>
      </c>
      <c r="N163" s="155">
        <f t="shared" si="37"/>
        <v>0</v>
      </c>
    </row>
    <row r="164" spans="1:14" ht="15.95" customHeight="1" x14ac:dyDescent="0.2">
      <c r="A164" s="126" t="s">
        <v>2</v>
      </c>
      <c r="B164" s="51" t="s">
        <v>116</v>
      </c>
      <c r="C164" s="48" t="str">
        <f>IFERROR(IF($J164&gt;0,VLOOKUP($A164&amp;$B164,'PNC AA'!$A:$E,4,0),""),"")</f>
        <v/>
      </c>
      <c r="D164" s="48" t="str">
        <f>IFERROR(IF($J164&gt;0,VLOOKUP($A164&amp;$B164,'PNC AA'!$A:$E,5,0),""),"")</f>
        <v/>
      </c>
      <c r="E164" s="47" t="str">
        <f t="shared" si="30"/>
        <v>ND</v>
      </c>
      <c r="F164" s="59">
        <f t="shared" si="31"/>
        <v>0</v>
      </c>
      <c r="G164" s="48">
        <f>IFERROR(VLOOKUP($A164&amp;$B164,'PNC Exon. &amp; no Exon.'!$A:$AJ,3,0),0)</f>
        <v>0</v>
      </c>
      <c r="H164" s="48">
        <f>IFERROR(VLOOKUP($A164&amp;$B164,'PNC Exon. &amp; no Exon.'!$A:$AJ,4,0),0)</f>
        <v>0</v>
      </c>
      <c r="I164" s="47" t="str">
        <f t="shared" si="32"/>
        <v>ND</v>
      </c>
      <c r="J164" s="59">
        <f t="shared" si="33"/>
        <v>0</v>
      </c>
      <c r="K164" s="48">
        <f t="shared" si="34"/>
        <v>0</v>
      </c>
      <c r="L164" s="155">
        <f t="shared" si="35"/>
        <v>0</v>
      </c>
      <c r="M164" s="155">
        <f t="shared" si="36"/>
        <v>0</v>
      </c>
      <c r="N164" s="155">
        <f t="shared" si="37"/>
        <v>0</v>
      </c>
    </row>
    <row r="165" spans="1:14" ht="15.95" customHeight="1" x14ac:dyDescent="0.2">
      <c r="A165" s="126" t="s">
        <v>2</v>
      </c>
      <c r="B165" s="51" t="s">
        <v>117</v>
      </c>
      <c r="C165" s="48" t="str">
        <f>IFERROR(IF($J165&gt;0,VLOOKUP($A165&amp;$B165,'PNC AA'!$A:$E,4,0),""),"")</f>
        <v/>
      </c>
      <c r="D165" s="48" t="str">
        <f>IFERROR(IF($J165&gt;0,VLOOKUP($A165&amp;$B165,'PNC AA'!$A:$E,5,0),""),"")</f>
        <v/>
      </c>
      <c r="E165" s="47" t="str">
        <f t="shared" si="30"/>
        <v>ND</v>
      </c>
      <c r="F165" s="59">
        <f t="shared" si="31"/>
        <v>0</v>
      </c>
      <c r="G165" s="48">
        <f>IFERROR(VLOOKUP($A165&amp;$B165,'PNC Exon. &amp; no Exon.'!$A:$AJ,3,0),0)</f>
        <v>0</v>
      </c>
      <c r="H165" s="48">
        <f>IFERROR(VLOOKUP($A165&amp;$B165,'PNC Exon. &amp; no Exon.'!$A:$AJ,4,0),0)</f>
        <v>0</v>
      </c>
      <c r="I165" s="47" t="str">
        <f t="shared" si="32"/>
        <v>ND</v>
      </c>
      <c r="J165" s="59">
        <f t="shared" si="33"/>
        <v>0</v>
      </c>
      <c r="K165" s="48">
        <f t="shared" si="34"/>
        <v>0</v>
      </c>
      <c r="L165" s="155">
        <f t="shared" si="35"/>
        <v>0</v>
      </c>
      <c r="M165" s="155">
        <f t="shared" si="36"/>
        <v>0</v>
      </c>
      <c r="N165" s="155">
        <f t="shared" si="37"/>
        <v>0</v>
      </c>
    </row>
    <row r="166" spans="1:14" ht="15.95" customHeight="1" x14ac:dyDescent="0.2">
      <c r="A166" s="126" t="s">
        <v>2</v>
      </c>
      <c r="B166" s="51" t="s">
        <v>118</v>
      </c>
      <c r="C166" s="48" t="str">
        <f>IFERROR(IF($J166&gt;0,VLOOKUP($A166&amp;$B166,'PNC AA'!$A:$E,4,0),""),"")</f>
        <v/>
      </c>
      <c r="D166" s="48" t="str">
        <f>IFERROR(IF($J166&gt;0,VLOOKUP($A166&amp;$B166,'PNC AA'!$A:$E,5,0),""),"")</f>
        <v/>
      </c>
      <c r="E166" s="47" t="str">
        <f t="shared" si="30"/>
        <v>ND</v>
      </c>
      <c r="F166" s="59">
        <f t="shared" si="31"/>
        <v>0</v>
      </c>
      <c r="G166" s="48">
        <f>IFERROR(VLOOKUP($A166&amp;$B166,'PNC Exon. &amp; no Exon.'!$A:$AJ,3,0),0)</f>
        <v>0</v>
      </c>
      <c r="H166" s="48">
        <f>IFERROR(VLOOKUP($A166&amp;$B166,'PNC Exon. &amp; no Exon.'!$A:$AJ,4,0),0)</f>
        <v>0</v>
      </c>
      <c r="I166" s="47" t="str">
        <f t="shared" si="32"/>
        <v>ND</v>
      </c>
      <c r="J166" s="59">
        <f t="shared" si="33"/>
        <v>0</v>
      </c>
      <c r="K166" s="48">
        <f t="shared" si="34"/>
        <v>0</v>
      </c>
      <c r="L166" s="155">
        <f t="shared" si="35"/>
        <v>0</v>
      </c>
      <c r="M166" s="155">
        <f t="shared" si="36"/>
        <v>0</v>
      </c>
      <c r="N166" s="155">
        <f t="shared" si="37"/>
        <v>0</v>
      </c>
    </row>
    <row r="167" spans="1:14" ht="15.95" customHeight="1" x14ac:dyDescent="0.2">
      <c r="A167" s="126" t="s">
        <v>2</v>
      </c>
      <c r="B167" s="51" t="s">
        <v>119</v>
      </c>
      <c r="C167" s="48" t="str">
        <f>IFERROR(IF($J167&gt;0,VLOOKUP($A167&amp;$B167,'PNC AA'!$A:$E,4,0),""),"")</f>
        <v/>
      </c>
      <c r="D167" s="48" t="str">
        <f>IFERROR(IF($J167&gt;0,VLOOKUP($A167&amp;$B167,'PNC AA'!$A:$E,5,0),""),"")</f>
        <v/>
      </c>
      <c r="E167" s="47" t="str">
        <f t="shared" si="30"/>
        <v>ND</v>
      </c>
      <c r="F167" s="59">
        <f t="shared" si="31"/>
        <v>0</v>
      </c>
      <c r="G167" s="48">
        <f>IFERROR(VLOOKUP($A167&amp;$B167,'PNC Exon. &amp; no Exon.'!$A:$AJ,3,0),0)</f>
        <v>0</v>
      </c>
      <c r="H167" s="48">
        <f>IFERROR(VLOOKUP($A167&amp;$B167,'PNC Exon. &amp; no Exon.'!$A:$AJ,4,0),0)</f>
        <v>0</v>
      </c>
      <c r="I167" s="47" t="str">
        <f t="shared" si="32"/>
        <v>ND</v>
      </c>
      <c r="J167" s="59">
        <f t="shared" si="33"/>
        <v>0</v>
      </c>
      <c r="K167" s="48">
        <f t="shared" si="34"/>
        <v>0</v>
      </c>
      <c r="L167" s="155">
        <f t="shared" si="35"/>
        <v>0</v>
      </c>
      <c r="M167" s="155">
        <f t="shared" si="36"/>
        <v>0</v>
      </c>
      <c r="N167" s="155">
        <f t="shared" si="37"/>
        <v>0</v>
      </c>
    </row>
    <row r="168" spans="1:14" ht="15.95" customHeight="1" x14ac:dyDescent="0.2">
      <c r="A168" s="126" t="s">
        <v>2</v>
      </c>
      <c r="B168" s="51" t="s">
        <v>87</v>
      </c>
      <c r="C168" s="48" t="str">
        <f>IFERROR(IF($J168&gt;0,VLOOKUP($A168&amp;$B168,'PNC AA'!$A:$E,4,0),""),"")</f>
        <v/>
      </c>
      <c r="D168" s="48" t="str">
        <f>IFERROR(IF($J168&gt;0,VLOOKUP($A168&amp;$B168,'PNC AA'!$A:$E,5,0),""),"")</f>
        <v/>
      </c>
      <c r="E168" s="47" t="str">
        <f t="shared" si="30"/>
        <v>ND</v>
      </c>
      <c r="F168" s="59">
        <f t="shared" si="31"/>
        <v>0</v>
      </c>
      <c r="G168" s="48">
        <f>IFERROR(VLOOKUP($A168&amp;$B168,'PNC Exon. &amp; no Exon.'!$A:$AJ,3,0),0)</f>
        <v>0</v>
      </c>
      <c r="H168" s="48">
        <f>IFERROR(VLOOKUP($A168&amp;$B168,'PNC Exon. &amp; no Exon.'!$A:$AJ,4,0),0)</f>
        <v>0</v>
      </c>
      <c r="I168" s="47" t="str">
        <f t="shared" si="32"/>
        <v>ND</v>
      </c>
      <c r="J168" s="59">
        <f t="shared" si="33"/>
        <v>0</v>
      </c>
      <c r="K168" s="48">
        <f t="shared" si="34"/>
        <v>0</v>
      </c>
      <c r="L168" s="155">
        <f t="shared" si="35"/>
        <v>0</v>
      </c>
      <c r="M168" s="155">
        <f t="shared" si="36"/>
        <v>0</v>
      </c>
      <c r="N168" s="155">
        <f t="shared" si="37"/>
        <v>0</v>
      </c>
    </row>
    <row r="169" spans="1:14" ht="15.95" customHeight="1" x14ac:dyDescent="0.2">
      <c r="A169" s="126" t="s">
        <v>2</v>
      </c>
      <c r="B169" s="50" t="s">
        <v>120</v>
      </c>
      <c r="C169" s="48" t="str">
        <f>IFERROR(IF($J169&gt;0,VLOOKUP($A169&amp;$B169,'PNC AA'!$A:$E,4,0),""),"")</f>
        <v/>
      </c>
      <c r="D169" s="48" t="str">
        <f>IFERROR(IF($J169&gt;0,VLOOKUP($A169&amp;$B169,'PNC AA'!$A:$E,5,0),""),"")</f>
        <v/>
      </c>
      <c r="E169" s="47" t="str">
        <f t="shared" si="30"/>
        <v>ND</v>
      </c>
      <c r="F169" s="59">
        <f t="shared" si="31"/>
        <v>0</v>
      </c>
      <c r="G169" s="48">
        <f>IFERROR(VLOOKUP($A169&amp;$B169,'PNC Exon. &amp; no Exon.'!$A:$AJ,3,0),0)</f>
        <v>0</v>
      </c>
      <c r="H169" s="48">
        <f>IFERROR(VLOOKUP($A169&amp;$B169,'PNC Exon. &amp; no Exon.'!$A:$AJ,4,0),0)</f>
        <v>0</v>
      </c>
      <c r="I169" s="47" t="str">
        <f t="shared" si="32"/>
        <v>ND</v>
      </c>
      <c r="J169" s="59">
        <f t="shared" si="33"/>
        <v>0</v>
      </c>
      <c r="K169" s="48">
        <f t="shared" si="34"/>
        <v>0</v>
      </c>
      <c r="L169" s="155">
        <f t="shared" si="35"/>
        <v>0</v>
      </c>
      <c r="M169" s="155">
        <f t="shared" si="36"/>
        <v>0</v>
      </c>
      <c r="N169" s="155">
        <f t="shared" si="37"/>
        <v>0</v>
      </c>
    </row>
    <row r="170" spans="1:14" ht="15.95" customHeight="1" x14ac:dyDescent="0.2">
      <c r="A170" s="126" t="s">
        <v>2</v>
      </c>
      <c r="B170" s="51" t="s">
        <v>121</v>
      </c>
      <c r="C170" s="48" t="str">
        <f>IFERROR(IF($J170&gt;0,VLOOKUP($A170&amp;$B170,'PNC AA'!$A:$E,4,0),""),"")</f>
        <v/>
      </c>
      <c r="D170" s="48" t="str">
        <f>IFERROR(IF($J170&gt;0,VLOOKUP($A170&amp;$B170,'PNC AA'!$A:$E,5,0),""),"")</f>
        <v/>
      </c>
      <c r="E170" s="47" t="str">
        <f t="shared" si="30"/>
        <v>ND</v>
      </c>
      <c r="F170" s="59">
        <f t="shared" si="31"/>
        <v>0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0</v>
      </c>
      <c r="I170" s="47" t="str">
        <f t="shared" si="32"/>
        <v>ND</v>
      </c>
      <c r="J170" s="59">
        <f t="shared" si="33"/>
        <v>0</v>
      </c>
      <c r="K170" s="48">
        <f t="shared" si="34"/>
        <v>0</v>
      </c>
      <c r="L170" s="155">
        <f t="shared" si="35"/>
        <v>0</v>
      </c>
      <c r="M170" s="155">
        <f t="shared" si="36"/>
        <v>0</v>
      </c>
      <c r="N170" s="155">
        <f t="shared" si="37"/>
        <v>0</v>
      </c>
    </row>
    <row r="171" spans="1:14" ht="15.95" customHeight="1" x14ac:dyDescent="0.2">
      <c r="A171" s="126" t="s">
        <v>2</v>
      </c>
      <c r="B171" s="50" t="s">
        <v>124</v>
      </c>
      <c r="C171" s="48" t="str">
        <f>IFERROR(IF($J171&gt;0,VLOOKUP($A171&amp;$B171,'PNC AA'!$A:$E,4,0),""),"")</f>
        <v/>
      </c>
      <c r="D171" s="48" t="str">
        <f>IFERROR(IF($J171&gt;0,VLOOKUP($A171&amp;$B171,'PNC AA'!$A:$E,5,0),""),"")</f>
        <v/>
      </c>
      <c r="E171" s="47" t="str">
        <f t="shared" si="30"/>
        <v>ND</v>
      </c>
      <c r="F171" s="59">
        <f t="shared" si="31"/>
        <v>0</v>
      </c>
      <c r="G171" s="48">
        <f>IFERROR(VLOOKUP($A171&amp;$B171,'PNC Exon. &amp; no Exon.'!$A:$AJ,3,0),0)</f>
        <v>0</v>
      </c>
      <c r="H171" s="48">
        <f>IFERROR(VLOOKUP($A171&amp;$B171,'PNC Exon. &amp; no Exon.'!$A:$AJ,4,0),0)</f>
        <v>0</v>
      </c>
      <c r="I171" s="47" t="str">
        <f t="shared" si="32"/>
        <v>ND</v>
      </c>
      <c r="J171" s="59">
        <f t="shared" si="33"/>
        <v>0</v>
      </c>
      <c r="K171" s="48">
        <f t="shared" si="34"/>
        <v>0</v>
      </c>
      <c r="L171" s="155">
        <f t="shared" si="35"/>
        <v>0</v>
      </c>
      <c r="M171" s="155">
        <f t="shared" si="36"/>
        <v>0</v>
      </c>
      <c r="N171" s="155">
        <f t="shared" si="37"/>
        <v>0</v>
      </c>
    </row>
    <row r="172" spans="1:14" ht="15.95" customHeight="1" x14ac:dyDescent="0.2">
      <c r="A172" s="126" t="s">
        <v>2</v>
      </c>
      <c r="B172" s="51" t="s">
        <v>123</v>
      </c>
      <c r="C172" s="48" t="str">
        <f>IFERROR(IF($J172&gt;0,VLOOKUP($A172&amp;$B172,'PNC AA'!$A:$E,4,0),""),"")</f>
        <v/>
      </c>
      <c r="D172" s="48" t="str">
        <f>IFERROR(IF($J172&gt;0,VLOOKUP($A172&amp;$B172,'PNC AA'!$A:$E,5,0),""),"")</f>
        <v/>
      </c>
      <c r="E172" s="47" t="str">
        <f t="shared" si="30"/>
        <v>ND</v>
      </c>
      <c r="F172" s="59">
        <f t="shared" si="31"/>
        <v>0</v>
      </c>
      <c r="G172" s="48">
        <f>IFERROR(VLOOKUP($A172&amp;$B172,'PNC Exon. &amp; no Exon.'!$A:$AJ,3,0),0)</f>
        <v>0</v>
      </c>
      <c r="H172" s="48">
        <f>IFERROR(VLOOKUP($A172&amp;$B172,'PNC Exon. &amp; no Exon.'!$A:$AJ,4,0),0)</f>
        <v>0</v>
      </c>
      <c r="I172" s="47" t="str">
        <f t="shared" si="32"/>
        <v>ND</v>
      </c>
      <c r="J172" s="59">
        <f t="shared" si="33"/>
        <v>0</v>
      </c>
      <c r="K172" s="48">
        <f t="shared" si="34"/>
        <v>0</v>
      </c>
      <c r="L172" s="155">
        <f t="shared" si="35"/>
        <v>0</v>
      </c>
      <c r="M172" s="155">
        <f t="shared" si="36"/>
        <v>0</v>
      </c>
      <c r="N172" s="155">
        <f t="shared" si="37"/>
        <v>0</v>
      </c>
    </row>
    <row r="173" spans="1:14" ht="15.95" customHeight="1" x14ac:dyDescent="0.2">
      <c r="A173" s="126" t="s">
        <v>2</v>
      </c>
      <c r="B173" s="51" t="s">
        <v>122</v>
      </c>
      <c r="C173" s="48" t="str">
        <f>IFERROR(IF($J173&gt;0,VLOOKUP($A173&amp;$B173,'PNC AA'!$A:$E,4,0),""),"")</f>
        <v/>
      </c>
      <c r="D173" s="48" t="str">
        <f>IFERROR(IF($J173&gt;0,VLOOKUP($A173&amp;$B173,'PNC AA'!$A:$E,5,0),""),"")</f>
        <v/>
      </c>
      <c r="E173" s="47" t="str">
        <f t="shared" si="30"/>
        <v>ND</v>
      </c>
      <c r="F173" s="59">
        <f t="shared" si="31"/>
        <v>0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0</v>
      </c>
      <c r="I173" s="47" t="str">
        <f t="shared" si="32"/>
        <v>ND</v>
      </c>
      <c r="J173" s="59">
        <f t="shared" si="33"/>
        <v>0</v>
      </c>
      <c r="K173" s="48">
        <f t="shared" si="34"/>
        <v>0</v>
      </c>
      <c r="L173" s="155">
        <f t="shared" si="35"/>
        <v>0</v>
      </c>
      <c r="M173" s="155">
        <f t="shared" si="36"/>
        <v>0</v>
      </c>
      <c r="N173" s="155">
        <f t="shared" si="37"/>
        <v>0</v>
      </c>
    </row>
    <row r="174" spans="1:14" ht="15.95" customHeight="1" x14ac:dyDescent="0.2">
      <c r="A174" s="126" t="s">
        <v>2</v>
      </c>
      <c r="B174" s="51" t="s">
        <v>78</v>
      </c>
      <c r="C174" s="48" t="str">
        <f>IFERROR(IF($J174&gt;0,VLOOKUP($A174&amp;$B174,'PNC AA'!$A:$E,4,0),""),"")</f>
        <v/>
      </c>
      <c r="D174" s="48" t="str">
        <f>IFERROR(IF($J174&gt;0,VLOOKUP($A174&amp;$B174,'PNC AA'!$A:$E,5,0),""),"")</f>
        <v/>
      </c>
      <c r="E174" s="47" t="str">
        <f t="shared" si="30"/>
        <v>ND</v>
      </c>
      <c r="F174" s="59">
        <f t="shared" si="31"/>
        <v>0</v>
      </c>
      <c r="G174" s="48">
        <f>IFERROR(VLOOKUP($A174&amp;$B174,'PNC Exon. &amp; no Exon.'!$A:$AJ,3,0),0)</f>
        <v>0</v>
      </c>
      <c r="H174" s="48">
        <f>IFERROR(VLOOKUP($A174&amp;$B174,'PNC Exon. &amp; no Exon.'!$A:$AJ,4,0),0)</f>
        <v>0</v>
      </c>
      <c r="I174" s="47" t="str">
        <f t="shared" si="32"/>
        <v>ND</v>
      </c>
      <c r="J174" s="59">
        <f t="shared" si="33"/>
        <v>0</v>
      </c>
      <c r="K174" s="48">
        <f t="shared" si="34"/>
        <v>0</v>
      </c>
      <c r="L174" s="155">
        <f t="shared" si="35"/>
        <v>0</v>
      </c>
      <c r="M174" s="155">
        <f t="shared" si="36"/>
        <v>0</v>
      </c>
      <c r="N174" s="155">
        <f t="shared" si="37"/>
        <v>0</v>
      </c>
    </row>
    <row r="175" spans="1:14" ht="15.95" customHeight="1" x14ac:dyDescent="0.2">
      <c r="A175" s="126" t="s">
        <v>2</v>
      </c>
      <c r="B175" s="51" t="s">
        <v>125</v>
      </c>
      <c r="C175" s="48" t="str">
        <f>IFERROR(IF($J175&gt;0,VLOOKUP($A175&amp;$B175,'PNC AA'!$A:$E,4,0),""),"")</f>
        <v/>
      </c>
      <c r="D175" s="48" t="str">
        <f>IFERROR(IF($J175&gt;0,VLOOKUP($A175&amp;$B175,'PNC AA'!$A:$E,5,0),""),"")</f>
        <v/>
      </c>
      <c r="E175" s="47" t="str">
        <f t="shared" si="30"/>
        <v>ND</v>
      </c>
      <c r="F175" s="59">
        <f t="shared" si="31"/>
        <v>0</v>
      </c>
      <c r="G175" s="48">
        <f>IFERROR(VLOOKUP($A175&amp;$B175,'PNC Exon. &amp; no Exon.'!$A:$AJ,3,0),0)</f>
        <v>0</v>
      </c>
      <c r="H175" s="48">
        <f>IFERROR(VLOOKUP($A175&amp;$B175,'PNC Exon. &amp; no Exon.'!$A:$AJ,4,0),0)</f>
        <v>0</v>
      </c>
      <c r="I175" s="47" t="str">
        <f t="shared" si="32"/>
        <v>ND</v>
      </c>
      <c r="J175" s="59">
        <f t="shared" si="33"/>
        <v>0</v>
      </c>
      <c r="K175" s="48">
        <f t="shared" si="34"/>
        <v>0</v>
      </c>
      <c r="L175" s="155">
        <f t="shared" si="35"/>
        <v>0</v>
      </c>
      <c r="M175" s="155">
        <f t="shared" si="36"/>
        <v>0</v>
      </c>
      <c r="N175" s="155">
        <f t="shared" si="37"/>
        <v>0</v>
      </c>
    </row>
    <row r="176" spans="1:14" ht="15.95" customHeight="1" x14ac:dyDescent="0.2">
      <c r="A176" s="126" t="s">
        <v>2</v>
      </c>
      <c r="B176" s="51" t="s">
        <v>127</v>
      </c>
      <c r="C176" s="48" t="str">
        <f>IFERROR(IF($J176&gt;0,VLOOKUP($A176&amp;$B176,'PNC AA'!$A:$E,4,0),""),"")</f>
        <v/>
      </c>
      <c r="D176" s="48" t="str">
        <f>IFERROR(IF($J176&gt;0,VLOOKUP($A176&amp;$B176,'PNC AA'!$A:$E,5,0),""),"")</f>
        <v/>
      </c>
      <c r="E176" s="47" t="str">
        <f t="shared" si="30"/>
        <v>ND</v>
      </c>
      <c r="F176" s="59">
        <f t="shared" si="31"/>
        <v>0</v>
      </c>
      <c r="G176" s="48">
        <f>IFERROR(VLOOKUP($A176&amp;$B176,'PNC Exon. &amp; no Exon.'!$A:$AJ,3,0),0)</f>
        <v>0</v>
      </c>
      <c r="H176" s="48">
        <f>IFERROR(VLOOKUP($A176&amp;$B176,'PNC Exon. &amp; no Exon.'!$A:$AJ,4,0),0)</f>
        <v>0</v>
      </c>
      <c r="I176" s="47" t="str">
        <f t="shared" si="32"/>
        <v>ND</v>
      </c>
      <c r="J176" s="59">
        <f t="shared" si="33"/>
        <v>0</v>
      </c>
      <c r="K176" s="48">
        <f t="shared" si="34"/>
        <v>0</v>
      </c>
      <c r="L176" s="155">
        <f t="shared" si="35"/>
        <v>0</v>
      </c>
      <c r="M176" s="155">
        <f t="shared" si="36"/>
        <v>0</v>
      </c>
      <c r="N176" s="155">
        <f t="shared" si="37"/>
        <v>0</v>
      </c>
    </row>
    <row r="177" spans="1:14" ht="15.95" customHeight="1" x14ac:dyDescent="0.2">
      <c r="A177" s="126" t="s">
        <v>2</v>
      </c>
      <c r="B177" s="51" t="s">
        <v>80</v>
      </c>
      <c r="C177" s="48" t="str">
        <f>IFERROR(IF($J177&gt;0,VLOOKUP($A177&amp;$B177,'PNC AA'!$A:$E,4,0),""),"")</f>
        <v/>
      </c>
      <c r="D177" s="48" t="str">
        <f>IFERROR(IF($J177&gt;0,VLOOKUP($A177&amp;$B177,'PNC AA'!$A:$E,5,0),""),"")</f>
        <v/>
      </c>
      <c r="E177" s="47" t="str">
        <f t="shared" si="30"/>
        <v>ND</v>
      </c>
      <c r="F177" s="59">
        <f t="shared" si="31"/>
        <v>0</v>
      </c>
      <c r="G177" s="48">
        <f>IFERROR(VLOOKUP($A177&amp;$B177,'PNC Exon. &amp; no Exon.'!$A:$AJ,3,0),0)</f>
        <v>0</v>
      </c>
      <c r="H177" s="48">
        <f>IFERROR(VLOOKUP($A177&amp;$B177,'PNC Exon. &amp; no Exon.'!$A:$AJ,4,0),0)</f>
        <v>0</v>
      </c>
      <c r="I177" s="47" t="str">
        <f t="shared" si="32"/>
        <v>ND</v>
      </c>
      <c r="J177" s="59">
        <f t="shared" si="33"/>
        <v>0</v>
      </c>
      <c r="K177" s="48">
        <f t="shared" si="34"/>
        <v>0</v>
      </c>
      <c r="L177" s="155">
        <f t="shared" si="35"/>
        <v>0</v>
      </c>
      <c r="M177" s="155">
        <f t="shared" si="36"/>
        <v>0</v>
      </c>
      <c r="N177" s="155">
        <f t="shared" si="37"/>
        <v>0</v>
      </c>
    </row>
    <row r="178" spans="1:14" ht="15.95" customHeight="1" x14ac:dyDescent="0.2">
      <c r="A178" s="126" t="s">
        <v>2</v>
      </c>
      <c r="B178" s="51" t="s">
        <v>128</v>
      </c>
      <c r="C178" s="48" t="str">
        <f>IFERROR(IF($J178&gt;0,VLOOKUP($A178&amp;$B178,'PNC AA'!$A:$E,4,0),""),"")</f>
        <v/>
      </c>
      <c r="D178" s="48" t="str">
        <f>IFERROR(IF($J178&gt;0,VLOOKUP($A178&amp;$B178,'PNC AA'!$A:$E,5,0),""),"")</f>
        <v/>
      </c>
      <c r="E178" s="47" t="str">
        <f t="shared" si="30"/>
        <v>ND</v>
      </c>
      <c r="F178" s="59">
        <f t="shared" si="31"/>
        <v>0</v>
      </c>
      <c r="G178" s="48">
        <f>IFERROR(VLOOKUP($A178&amp;$B178,'PNC Exon. &amp; no Exon.'!$A:$AJ,3,0),0)</f>
        <v>0</v>
      </c>
      <c r="H178" s="48">
        <f>IFERROR(VLOOKUP($A178&amp;$B178,'PNC Exon. &amp; no Exon.'!$A:$AJ,4,0),0)</f>
        <v>0</v>
      </c>
      <c r="I178" s="47" t="str">
        <f t="shared" si="32"/>
        <v>ND</v>
      </c>
      <c r="J178" s="59">
        <f t="shared" si="33"/>
        <v>0</v>
      </c>
      <c r="K178" s="48">
        <f t="shared" si="34"/>
        <v>0</v>
      </c>
      <c r="L178" s="155">
        <f t="shared" si="35"/>
        <v>0</v>
      </c>
      <c r="M178" s="155">
        <f t="shared" si="36"/>
        <v>0</v>
      </c>
      <c r="N178" s="155">
        <f t="shared" si="37"/>
        <v>0</v>
      </c>
    </row>
    <row r="179" spans="1:14" ht="15.95" customHeight="1" x14ac:dyDescent="0.2">
      <c r="A179" s="126" t="s">
        <v>2</v>
      </c>
      <c r="B179" s="51" t="s">
        <v>126</v>
      </c>
      <c r="C179" s="48" t="str">
        <f>IFERROR(IF($J179&gt;0,VLOOKUP($A179&amp;$B179,'PNC AA'!$A:$E,4,0),""),"")</f>
        <v/>
      </c>
      <c r="D179" s="48" t="str">
        <f>IFERROR(IF($J179&gt;0,VLOOKUP($A179&amp;$B179,'PNC AA'!$A:$E,5,0),""),"")</f>
        <v/>
      </c>
      <c r="E179" s="47" t="str">
        <f t="shared" si="30"/>
        <v>ND</v>
      </c>
      <c r="F179" s="59">
        <f t="shared" si="31"/>
        <v>0</v>
      </c>
      <c r="G179" s="48">
        <f>IFERROR(VLOOKUP($A179&amp;$B179,'PNC Exon. &amp; no Exon.'!$A:$AJ,3,0),0)</f>
        <v>0</v>
      </c>
      <c r="H179" s="48">
        <f>IFERROR(VLOOKUP($A179&amp;$B179,'PNC Exon. &amp; no Exon.'!$A:$AJ,4,0),0)</f>
        <v>0</v>
      </c>
      <c r="I179" s="47" t="str">
        <f t="shared" si="32"/>
        <v>ND</v>
      </c>
      <c r="J179" s="59">
        <f t="shared" si="33"/>
        <v>0</v>
      </c>
      <c r="K179" s="48">
        <f t="shared" si="34"/>
        <v>0</v>
      </c>
      <c r="L179" s="155">
        <f t="shared" si="35"/>
        <v>0</v>
      </c>
      <c r="M179" s="155">
        <f t="shared" si="36"/>
        <v>0</v>
      </c>
      <c r="N179" s="155">
        <f t="shared" si="37"/>
        <v>0</v>
      </c>
    </row>
    <row r="180" spans="1:14" ht="15.95" customHeight="1" x14ac:dyDescent="0.2">
      <c r="A180" s="126" t="s">
        <v>2</v>
      </c>
      <c r="B180" s="51" t="s">
        <v>110</v>
      </c>
      <c r="C180" s="48" t="str">
        <f>IFERROR(IF($J180&gt;0,VLOOKUP($A180&amp;$B180,'PNC AA'!$A:$E,4,0),""),"")</f>
        <v/>
      </c>
      <c r="D180" s="48" t="str">
        <f>IFERROR(IF($J180&gt;0,VLOOKUP($A180&amp;$B180,'PNC AA'!$A:$E,5,0),""),"")</f>
        <v/>
      </c>
      <c r="E180" s="47" t="str">
        <f t="shared" si="30"/>
        <v>ND</v>
      </c>
      <c r="F180" s="59">
        <f t="shared" si="31"/>
        <v>0</v>
      </c>
      <c r="G180" s="48">
        <f>IFERROR(VLOOKUP($A180&amp;$B180,'PNC Exon. &amp; no Exon.'!$A:$AJ,3,0),0)</f>
        <v>0</v>
      </c>
      <c r="H180" s="48">
        <f>IFERROR(VLOOKUP($A180&amp;$B180,'PNC Exon. &amp; no Exon.'!$A:$AJ,4,0),0)</f>
        <v>0</v>
      </c>
      <c r="I180" s="47" t="str">
        <f t="shared" si="32"/>
        <v>ND</v>
      </c>
      <c r="J180" s="59">
        <f t="shared" si="33"/>
        <v>0</v>
      </c>
      <c r="K180" s="48">
        <f t="shared" si="34"/>
        <v>0</v>
      </c>
      <c r="L180" s="155">
        <f t="shared" si="35"/>
        <v>0</v>
      </c>
      <c r="M180" s="155">
        <f t="shared" si="36"/>
        <v>0</v>
      </c>
      <c r="N180" s="155">
        <f t="shared" si="37"/>
        <v>0</v>
      </c>
    </row>
    <row r="181" spans="1:14" ht="15.95" customHeight="1" x14ac:dyDescent="0.2">
      <c r="A181" s="126" t="s">
        <v>2</v>
      </c>
      <c r="B181" s="51" t="s">
        <v>79</v>
      </c>
      <c r="C181" s="48" t="str">
        <f>IFERROR(IF($J181&gt;0,VLOOKUP($A181&amp;$B181,'PNC AA'!$A:$E,4,0),""),"")</f>
        <v/>
      </c>
      <c r="D181" s="48" t="str">
        <f>IFERROR(IF($J181&gt;0,VLOOKUP($A181&amp;$B181,'PNC AA'!$A:$E,5,0),""),"")</f>
        <v/>
      </c>
      <c r="E181" s="47" t="str">
        <f t="shared" si="30"/>
        <v>ND</v>
      </c>
      <c r="F181" s="59">
        <f t="shared" si="31"/>
        <v>0</v>
      </c>
      <c r="G181" s="48">
        <f>IFERROR(VLOOKUP($A181&amp;$B181,'PNC Exon. &amp; no Exon.'!$A:$AJ,3,0),0)</f>
        <v>0</v>
      </c>
      <c r="H181" s="48">
        <f>IFERROR(VLOOKUP($A181&amp;$B181,'PNC Exon. &amp; no Exon.'!$A:$AJ,4,0),0)</f>
        <v>0</v>
      </c>
      <c r="I181" s="47" t="str">
        <f t="shared" si="32"/>
        <v>ND</v>
      </c>
      <c r="J181" s="59">
        <f t="shared" si="33"/>
        <v>0</v>
      </c>
      <c r="K181" s="48">
        <f t="shared" si="34"/>
        <v>0</v>
      </c>
      <c r="L181" s="155">
        <f t="shared" si="35"/>
        <v>0</v>
      </c>
      <c r="M181" s="155">
        <f t="shared" si="36"/>
        <v>0</v>
      </c>
      <c r="N181" s="155">
        <f t="shared" si="37"/>
        <v>0</v>
      </c>
    </row>
    <row r="182" spans="1:14" ht="15.95" customHeight="1" x14ac:dyDescent="0.2">
      <c r="A182" s="126" t="s">
        <v>2</v>
      </c>
      <c r="B182" s="51" t="s">
        <v>131</v>
      </c>
      <c r="C182" s="48" t="str">
        <f>IFERROR(IF($J182&gt;0,VLOOKUP($A182&amp;$B182,'PNC AA'!$A:$E,4,0),""),"")</f>
        <v/>
      </c>
      <c r="D182" s="48" t="str">
        <f>IFERROR(IF($J182&gt;0,VLOOKUP($A182&amp;$B182,'PNC AA'!$A:$E,5,0),""),"")</f>
        <v/>
      </c>
      <c r="E182" s="47" t="str">
        <f t="shared" si="30"/>
        <v>ND</v>
      </c>
      <c r="F182" s="59">
        <f t="shared" si="31"/>
        <v>0</v>
      </c>
      <c r="G182" s="48">
        <f>IFERROR(VLOOKUP($A182&amp;$B182,'PNC Exon. &amp; no Exon.'!$A:$AJ,3,0),0)</f>
        <v>0</v>
      </c>
      <c r="H182" s="48">
        <f>IFERROR(VLOOKUP($A182&amp;$B182,'PNC Exon. &amp; no Exon.'!$A:$AJ,4,0),0)</f>
        <v>0</v>
      </c>
      <c r="I182" s="47" t="str">
        <f t="shared" si="32"/>
        <v>ND</v>
      </c>
      <c r="J182" s="59">
        <f t="shared" si="33"/>
        <v>0</v>
      </c>
      <c r="K182" s="48">
        <f t="shared" si="34"/>
        <v>0</v>
      </c>
      <c r="L182" s="155">
        <f t="shared" si="35"/>
        <v>0</v>
      </c>
      <c r="M182" s="155">
        <f t="shared" si="36"/>
        <v>0</v>
      </c>
      <c r="N182" s="155">
        <f t="shared" si="37"/>
        <v>0</v>
      </c>
    </row>
    <row r="183" spans="1:14" ht="15.95" customHeight="1" x14ac:dyDescent="0.2">
      <c r="A183" s="126" t="s">
        <v>2</v>
      </c>
      <c r="B183" s="51" t="s">
        <v>130</v>
      </c>
      <c r="C183" s="48" t="str">
        <f>IFERROR(IF($J183&gt;0,VLOOKUP($A183&amp;$B183,'PNC AA'!$A:$E,4,0),""),"")</f>
        <v/>
      </c>
      <c r="D183" s="48" t="str">
        <f>IFERROR(IF($J183&gt;0,VLOOKUP($A183&amp;$B183,'PNC AA'!$A:$E,5,0),""),"")</f>
        <v/>
      </c>
      <c r="E183" s="47" t="str">
        <f t="shared" si="30"/>
        <v>ND</v>
      </c>
      <c r="F183" s="59">
        <f t="shared" si="31"/>
        <v>0</v>
      </c>
      <c r="G183" s="48">
        <f>IFERROR(VLOOKUP($A183&amp;$B183,'PNC Exon. &amp; no Exon.'!$A:$AJ,3,0),0)</f>
        <v>0</v>
      </c>
      <c r="H183" s="48">
        <f>IFERROR(VLOOKUP($A183&amp;$B183,'PNC Exon. &amp; no Exon.'!$A:$AJ,4,0),0)</f>
        <v>0</v>
      </c>
      <c r="I183" s="47" t="str">
        <f t="shared" si="32"/>
        <v>ND</v>
      </c>
      <c r="J183" s="59">
        <f t="shared" si="33"/>
        <v>0</v>
      </c>
      <c r="K183" s="48">
        <f t="shared" si="34"/>
        <v>0</v>
      </c>
      <c r="L183" s="155">
        <f t="shared" si="35"/>
        <v>0</v>
      </c>
      <c r="M183" s="155">
        <f t="shared" si="36"/>
        <v>0</v>
      </c>
      <c r="N183" s="155">
        <f t="shared" si="37"/>
        <v>0</v>
      </c>
    </row>
    <row r="184" spans="1:14" ht="15.95" customHeight="1" x14ac:dyDescent="0.2">
      <c r="A184" s="126" t="s">
        <v>2</v>
      </c>
      <c r="B184" s="51" t="s">
        <v>132</v>
      </c>
      <c r="C184" s="48" t="str">
        <f>IFERROR(IF($J184&gt;0,VLOOKUP($A184&amp;$B184,'PNC AA'!$A:$E,4,0),""),"")</f>
        <v/>
      </c>
      <c r="D184" s="48" t="str">
        <f>IFERROR(IF($J184&gt;0,VLOOKUP($A184&amp;$B184,'PNC AA'!$A:$E,5,0),""),"")</f>
        <v/>
      </c>
      <c r="E184" s="47" t="str">
        <f t="shared" si="30"/>
        <v>ND</v>
      </c>
      <c r="F184" s="59">
        <f t="shared" si="31"/>
        <v>0</v>
      </c>
      <c r="G184" s="48">
        <f>IFERROR(VLOOKUP($A184&amp;$B184,'PNC Exon. &amp; no Exon.'!$A:$AJ,3,0),0)</f>
        <v>0</v>
      </c>
      <c r="H184" s="48">
        <f>IFERROR(VLOOKUP($A184&amp;$B184,'PNC Exon. &amp; no Exon.'!$A:$AJ,4,0),0)</f>
        <v>0</v>
      </c>
      <c r="I184" s="47" t="str">
        <f t="shared" si="32"/>
        <v>ND</v>
      </c>
      <c r="J184" s="59">
        <f t="shared" si="33"/>
        <v>0</v>
      </c>
      <c r="K184" s="48">
        <f t="shared" si="34"/>
        <v>0</v>
      </c>
      <c r="L184" s="155">
        <f t="shared" si="35"/>
        <v>0</v>
      </c>
      <c r="M184" s="155">
        <f t="shared" si="36"/>
        <v>0</v>
      </c>
      <c r="N184" s="155">
        <f t="shared" si="37"/>
        <v>0</v>
      </c>
    </row>
    <row r="185" spans="1:14" ht="15.95" customHeight="1" x14ac:dyDescent="0.2">
      <c r="A185" s="126" t="s">
        <v>2</v>
      </c>
      <c r="B185" s="51" t="s">
        <v>129</v>
      </c>
      <c r="C185" s="48" t="str">
        <f>IFERROR(IF($J185&gt;0,VLOOKUP($A185&amp;$B185,'PNC AA'!$A:$E,4,0),""),"")</f>
        <v/>
      </c>
      <c r="D185" s="48" t="str">
        <f>IFERROR(IF($J185&gt;0,VLOOKUP($A185&amp;$B185,'PNC AA'!$A:$E,5,0),""),"")</f>
        <v/>
      </c>
      <c r="E185" s="47" t="str">
        <f t="shared" si="30"/>
        <v>ND</v>
      </c>
      <c r="F185" s="59">
        <f t="shared" si="31"/>
        <v>0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0</v>
      </c>
      <c r="I185" s="47" t="str">
        <f t="shared" si="32"/>
        <v>ND</v>
      </c>
      <c r="J185" s="59">
        <f t="shared" si="33"/>
        <v>0</v>
      </c>
      <c r="K185" s="48">
        <f t="shared" si="34"/>
        <v>0</v>
      </c>
      <c r="L185" s="155">
        <f t="shared" si="35"/>
        <v>0</v>
      </c>
      <c r="M185" s="155">
        <f t="shared" si="36"/>
        <v>0</v>
      </c>
      <c r="N185" s="155">
        <f t="shared" si="37"/>
        <v>0</v>
      </c>
    </row>
    <row r="186" spans="1:14" ht="19.5" customHeight="1" x14ac:dyDescent="0.2">
      <c r="A186" s="8"/>
      <c r="B186" s="53" t="s">
        <v>21</v>
      </c>
      <c r="C186" s="61">
        <f>SUM(C153:C185)</f>
        <v>0</v>
      </c>
      <c r="D186" s="61">
        <f>SUM(D153:D185)</f>
        <v>0</v>
      </c>
      <c r="E186" s="61"/>
      <c r="F186" s="61">
        <f>SUM(F153:F185)</f>
        <v>0</v>
      </c>
      <c r="G186" s="61">
        <f>SUM(G153:G185)</f>
        <v>0</v>
      </c>
      <c r="H186" s="61">
        <f>SUM(H153:H185)</f>
        <v>0</v>
      </c>
      <c r="I186" s="61"/>
      <c r="J186" s="61">
        <f>SUM(J153:J185)</f>
        <v>0</v>
      </c>
      <c r="K186" s="61">
        <f t="shared" si="34"/>
        <v>0</v>
      </c>
      <c r="L186" s="154">
        <f>IFERROR(K186/F186*100,0)</f>
        <v>0</v>
      </c>
      <c r="M186" s="158">
        <f>SUM(M153:M185)</f>
        <v>0</v>
      </c>
      <c r="N186" s="158">
        <f>SUM(N153:N185)</f>
        <v>0</v>
      </c>
    </row>
    <row r="187" spans="1:14" x14ac:dyDescent="0.2">
      <c r="B187" s="70" t="s">
        <v>108</v>
      </c>
    </row>
    <row r="188" spans="1:14" x14ac:dyDescent="0.2">
      <c r="B188" s="70"/>
    </row>
    <row r="189" spans="1:14" x14ac:dyDescent="0.2">
      <c r="B189" s="70"/>
    </row>
    <row r="192" spans="1:14" ht="20.25" x14ac:dyDescent="0.3">
      <c r="A192" s="167" t="s">
        <v>42</v>
      </c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</row>
    <row r="193" spans="1:14" x14ac:dyDescent="0.2">
      <c r="A193" s="168" t="s">
        <v>59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</row>
    <row r="194" spans="1:14" x14ac:dyDescent="0.2">
      <c r="A194" s="170" t="s">
        <v>149</v>
      </c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</row>
    <row r="195" spans="1:14" x14ac:dyDescent="0.2">
      <c r="A195" s="168" t="s">
        <v>91</v>
      </c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</row>
    <row r="196" spans="1:14" x14ac:dyDescent="0.2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">
      <c r="B197" s="171" t="s">
        <v>33</v>
      </c>
      <c r="C197" s="171" t="s">
        <v>107</v>
      </c>
      <c r="D197" s="171"/>
      <c r="E197" s="171" t="s">
        <v>52</v>
      </c>
      <c r="F197" s="171"/>
      <c r="G197" s="171" t="s">
        <v>171</v>
      </c>
      <c r="H197" s="171"/>
      <c r="I197" s="171"/>
      <c r="J197" s="171"/>
      <c r="K197" s="171" t="s">
        <v>29</v>
      </c>
      <c r="L197" s="171"/>
      <c r="M197" s="171" t="s">
        <v>61</v>
      </c>
      <c r="N197" s="171"/>
    </row>
    <row r="198" spans="1:14" ht="30" customHeight="1" x14ac:dyDescent="0.2">
      <c r="A198" s="83"/>
      <c r="B198" s="171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2">
      <c r="A199" s="126" t="s">
        <v>3</v>
      </c>
      <c r="B199" s="87" t="s">
        <v>84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ref="E199:E231" si="38">IF(F199=0,"ND",RANK(F199,$F$199:$F$231))</f>
        <v>ND</v>
      </c>
      <c r="F199" s="59">
        <f t="shared" ref="F199:F231" si="39">SUM(C199:D199)</f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ref="I199:I231" si="40">IF(J199=0,"ND",RANK(J199,$J$199:$J$231))</f>
        <v>ND</v>
      </c>
      <c r="J199" s="59">
        <f t="shared" ref="J199:J231" si="41">(G199+H199)</f>
        <v>0</v>
      </c>
      <c r="K199" s="48">
        <f t="shared" ref="K199:K232" si="42">J199-F199</f>
        <v>0</v>
      </c>
      <c r="L199" s="155">
        <f t="shared" ref="L199:L231" si="43">IFERROR(K199/F199*100,0)</f>
        <v>0</v>
      </c>
      <c r="M199" s="155">
        <f t="shared" ref="M199:M231" si="44">IFERROR(F199/$F$232*100,0)</f>
        <v>0</v>
      </c>
      <c r="N199" s="155">
        <f t="shared" ref="N199:N231" si="45">IFERROR(J199/$J$232*100,0)</f>
        <v>0</v>
      </c>
    </row>
    <row r="200" spans="1:14" ht="15.95" customHeight="1" x14ac:dyDescent="0.2">
      <c r="A200" s="126" t="s">
        <v>3</v>
      </c>
      <c r="B200" s="51" t="s">
        <v>111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71" t="str">
        <f t="shared" si="38"/>
        <v>ND</v>
      </c>
      <c r="F200" s="59">
        <f t="shared" si="3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71" t="str">
        <f t="shared" si="40"/>
        <v>ND</v>
      </c>
      <c r="J200" s="59">
        <f t="shared" si="41"/>
        <v>0</v>
      </c>
      <c r="K200" s="48">
        <f t="shared" si="42"/>
        <v>0</v>
      </c>
      <c r="L200" s="155">
        <f t="shared" si="43"/>
        <v>0</v>
      </c>
      <c r="M200" s="155">
        <f t="shared" si="44"/>
        <v>0</v>
      </c>
      <c r="N200" s="155">
        <f t="shared" si="45"/>
        <v>0</v>
      </c>
    </row>
    <row r="201" spans="1:14" ht="15.95" customHeight="1" x14ac:dyDescent="0.2">
      <c r="A201" s="126" t="s">
        <v>3</v>
      </c>
      <c r="B201" s="51" t="s">
        <v>92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71" t="str">
        <f t="shared" si="38"/>
        <v>ND</v>
      </c>
      <c r="F201" s="59">
        <f t="shared" si="3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71" t="str">
        <f t="shared" si="40"/>
        <v>ND</v>
      </c>
      <c r="J201" s="59">
        <f t="shared" si="41"/>
        <v>0</v>
      </c>
      <c r="K201" s="48">
        <f t="shared" si="42"/>
        <v>0</v>
      </c>
      <c r="L201" s="155">
        <f t="shared" si="43"/>
        <v>0</v>
      </c>
      <c r="M201" s="155">
        <f t="shared" si="44"/>
        <v>0</v>
      </c>
      <c r="N201" s="155">
        <f t="shared" si="45"/>
        <v>0</v>
      </c>
    </row>
    <row r="202" spans="1:14" ht="15.95" customHeight="1" x14ac:dyDescent="0.2">
      <c r="A202" s="126" t="s">
        <v>3</v>
      </c>
      <c r="B202" s="51" t="s">
        <v>93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71" t="str">
        <f t="shared" si="38"/>
        <v>ND</v>
      </c>
      <c r="F202" s="59">
        <f t="shared" si="3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71" t="str">
        <f t="shared" si="40"/>
        <v>ND</v>
      </c>
      <c r="J202" s="59">
        <f t="shared" si="41"/>
        <v>0</v>
      </c>
      <c r="K202" s="48">
        <f t="shared" si="42"/>
        <v>0</v>
      </c>
      <c r="L202" s="155">
        <f t="shared" si="43"/>
        <v>0</v>
      </c>
      <c r="M202" s="155">
        <f t="shared" si="44"/>
        <v>0</v>
      </c>
      <c r="N202" s="155">
        <f t="shared" si="45"/>
        <v>0</v>
      </c>
    </row>
    <row r="203" spans="1:14" ht="15.95" customHeight="1" x14ac:dyDescent="0.2">
      <c r="A203" s="126" t="s">
        <v>3</v>
      </c>
      <c r="B203" s="51" t="s">
        <v>112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71" t="str">
        <f t="shared" si="38"/>
        <v>ND</v>
      </c>
      <c r="F203" s="59">
        <f t="shared" si="3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71" t="str">
        <f t="shared" si="40"/>
        <v>ND</v>
      </c>
      <c r="J203" s="59">
        <f t="shared" si="41"/>
        <v>0</v>
      </c>
      <c r="K203" s="48">
        <f t="shared" si="42"/>
        <v>0</v>
      </c>
      <c r="L203" s="155">
        <f t="shared" si="43"/>
        <v>0</v>
      </c>
      <c r="M203" s="155">
        <f t="shared" si="44"/>
        <v>0</v>
      </c>
      <c r="N203" s="155">
        <f t="shared" si="45"/>
        <v>0</v>
      </c>
    </row>
    <row r="204" spans="1:14" ht="15.95" customHeight="1" x14ac:dyDescent="0.2">
      <c r="A204" s="126" t="s">
        <v>3</v>
      </c>
      <c r="B204" s="51" t="s">
        <v>113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71" t="str">
        <f t="shared" si="38"/>
        <v>ND</v>
      </c>
      <c r="F204" s="59">
        <f t="shared" si="3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71" t="str">
        <f t="shared" si="40"/>
        <v>ND</v>
      </c>
      <c r="J204" s="59">
        <f t="shared" si="41"/>
        <v>0</v>
      </c>
      <c r="K204" s="48">
        <f t="shared" si="42"/>
        <v>0</v>
      </c>
      <c r="L204" s="155">
        <f t="shared" si="43"/>
        <v>0</v>
      </c>
      <c r="M204" s="155">
        <f t="shared" si="44"/>
        <v>0</v>
      </c>
      <c r="N204" s="155">
        <f t="shared" si="45"/>
        <v>0</v>
      </c>
    </row>
    <row r="205" spans="1:14" ht="15.95" customHeight="1" x14ac:dyDescent="0.2">
      <c r="A205" s="126" t="s">
        <v>3</v>
      </c>
      <c r="B205" s="51" t="s">
        <v>114</v>
      </c>
      <c r="C205" s="48" t="str">
        <f>IFERROR(IF($J205&gt;0,VLOOKUP($A205&amp;$B205,'PNC AA'!$A:$E,4,0),""),"")</f>
        <v/>
      </c>
      <c r="D205" s="48" t="str">
        <f>IFERROR(IF($J205&gt;0,VLOOKUP($A205&amp;$B205,'PNC AA'!$A:$E,5,0),""),"")</f>
        <v/>
      </c>
      <c r="E205" s="73" t="str">
        <f t="shared" si="38"/>
        <v>ND</v>
      </c>
      <c r="F205" s="59">
        <f t="shared" si="39"/>
        <v>0</v>
      </c>
      <c r="G205" s="48">
        <f>IFERROR(VLOOKUP($A205&amp;$B205,'PNC Exon. &amp; no Exon.'!$A:$AJ,3,0),0)</f>
        <v>0</v>
      </c>
      <c r="H205" s="48">
        <f>IFERROR(VLOOKUP($A205&amp;$B205,'PNC Exon. &amp; no Exon.'!$A:$AJ,4,0),0)</f>
        <v>0</v>
      </c>
      <c r="I205" s="73" t="str">
        <f t="shared" si="40"/>
        <v>ND</v>
      </c>
      <c r="J205" s="59">
        <f t="shared" si="41"/>
        <v>0</v>
      </c>
      <c r="K205" s="48">
        <f t="shared" si="42"/>
        <v>0</v>
      </c>
      <c r="L205" s="155">
        <f t="shared" si="43"/>
        <v>0</v>
      </c>
      <c r="M205" s="155">
        <f t="shared" si="44"/>
        <v>0</v>
      </c>
      <c r="N205" s="155">
        <f t="shared" si="45"/>
        <v>0</v>
      </c>
    </row>
    <row r="206" spans="1:14" ht="15.95" customHeight="1" x14ac:dyDescent="0.2">
      <c r="A206" s="126" t="s">
        <v>3</v>
      </c>
      <c r="B206" s="51" t="s">
        <v>94</v>
      </c>
      <c r="C206" s="48" t="str">
        <f>IFERROR(IF($J206&gt;0,VLOOKUP($A206&amp;$B206,'PNC AA'!$A:$E,4,0),""),"")</f>
        <v/>
      </c>
      <c r="D206" s="48" t="str">
        <f>IFERROR(IF($J206&gt;0,VLOOKUP($A206&amp;$B206,'PNC AA'!$A:$E,5,0),""),"")</f>
        <v/>
      </c>
      <c r="E206" s="71" t="str">
        <f t="shared" si="38"/>
        <v>ND</v>
      </c>
      <c r="F206" s="59">
        <f t="shared" si="39"/>
        <v>0</v>
      </c>
      <c r="G206" s="48">
        <f>IFERROR(VLOOKUP($A206&amp;$B206,'PNC Exon. &amp; no Exon.'!$A:$AJ,3,0),0)</f>
        <v>0</v>
      </c>
      <c r="H206" s="48">
        <f>IFERROR(VLOOKUP($A206&amp;$B206,'PNC Exon. &amp; no Exon.'!$A:$AJ,4,0),0)</f>
        <v>0</v>
      </c>
      <c r="I206" s="71" t="str">
        <f t="shared" si="40"/>
        <v>ND</v>
      </c>
      <c r="J206" s="59">
        <f t="shared" si="41"/>
        <v>0</v>
      </c>
      <c r="K206" s="48">
        <f t="shared" si="42"/>
        <v>0</v>
      </c>
      <c r="L206" s="155">
        <f t="shared" si="43"/>
        <v>0</v>
      </c>
      <c r="M206" s="155">
        <f t="shared" si="44"/>
        <v>0</v>
      </c>
      <c r="N206" s="155">
        <f t="shared" si="45"/>
        <v>0</v>
      </c>
    </row>
    <row r="207" spans="1:14" ht="15.95" customHeight="1" x14ac:dyDescent="0.2">
      <c r="A207" s="126" t="s">
        <v>3</v>
      </c>
      <c r="B207" s="51" t="s">
        <v>77</v>
      </c>
      <c r="C207" s="48" t="str">
        <f>IFERROR(IF($J207&gt;0,VLOOKUP($A207&amp;$B207,'PNC AA'!$A:$E,4,0),""),"")</f>
        <v/>
      </c>
      <c r="D207" s="48" t="str">
        <f>IFERROR(IF($J207&gt;0,VLOOKUP($A207&amp;$B207,'PNC AA'!$A:$E,5,0),""),"")</f>
        <v/>
      </c>
      <c r="E207" s="71" t="str">
        <f t="shared" si="38"/>
        <v>ND</v>
      </c>
      <c r="F207" s="59">
        <f t="shared" si="39"/>
        <v>0</v>
      </c>
      <c r="G207" s="48">
        <f>IFERROR(VLOOKUP($A207&amp;$B207,'PNC Exon. &amp; no Exon.'!$A:$AJ,3,0),0)</f>
        <v>0</v>
      </c>
      <c r="H207" s="48">
        <f>IFERROR(VLOOKUP($A207&amp;$B207,'PNC Exon. &amp; no Exon.'!$A:$AJ,4,0),0)</f>
        <v>0</v>
      </c>
      <c r="I207" s="71" t="str">
        <f t="shared" si="40"/>
        <v>ND</v>
      </c>
      <c r="J207" s="59">
        <f t="shared" si="41"/>
        <v>0</v>
      </c>
      <c r="K207" s="48">
        <f t="shared" si="42"/>
        <v>0</v>
      </c>
      <c r="L207" s="155">
        <f t="shared" si="43"/>
        <v>0</v>
      </c>
      <c r="M207" s="155">
        <f t="shared" si="44"/>
        <v>0</v>
      </c>
      <c r="N207" s="155">
        <f t="shared" si="45"/>
        <v>0</v>
      </c>
    </row>
    <row r="208" spans="1:14" ht="15.95" customHeight="1" x14ac:dyDescent="0.2">
      <c r="A208" s="126" t="s">
        <v>3</v>
      </c>
      <c r="B208" s="51" t="s">
        <v>85</v>
      </c>
      <c r="C208" s="48" t="str">
        <f>IFERROR(IF($J208&gt;0,VLOOKUP($A208&amp;$B208,'PNC AA'!$A:$E,4,0),""),"")</f>
        <v/>
      </c>
      <c r="D208" s="48" t="str">
        <f>IFERROR(IF($J208&gt;0,VLOOKUP($A208&amp;$B208,'PNC AA'!$A:$E,5,0),""),"")</f>
        <v/>
      </c>
      <c r="E208" s="71" t="str">
        <f t="shared" si="38"/>
        <v>ND</v>
      </c>
      <c r="F208" s="59">
        <f t="shared" si="39"/>
        <v>0</v>
      </c>
      <c r="G208" s="48">
        <f>IFERROR(VLOOKUP($A208&amp;$B208,'PNC Exon. &amp; no Exon.'!$A:$AJ,3,0),0)</f>
        <v>0</v>
      </c>
      <c r="H208" s="48">
        <f>IFERROR(VLOOKUP($A208&amp;$B208,'PNC Exon. &amp; no Exon.'!$A:$AJ,4,0),0)</f>
        <v>0</v>
      </c>
      <c r="I208" s="71" t="str">
        <f t="shared" si="40"/>
        <v>ND</v>
      </c>
      <c r="J208" s="59">
        <f t="shared" si="41"/>
        <v>0</v>
      </c>
      <c r="K208" s="48">
        <f t="shared" si="42"/>
        <v>0</v>
      </c>
      <c r="L208" s="155">
        <f t="shared" si="43"/>
        <v>0</v>
      </c>
      <c r="M208" s="155">
        <f t="shared" si="44"/>
        <v>0</v>
      </c>
      <c r="N208" s="155">
        <f t="shared" si="45"/>
        <v>0</v>
      </c>
    </row>
    <row r="209" spans="1:14" ht="15.95" customHeight="1" x14ac:dyDescent="0.2">
      <c r="A209" s="126" t="s">
        <v>3</v>
      </c>
      <c r="B209" s="51" t="s">
        <v>115</v>
      </c>
      <c r="C209" s="48" t="str">
        <f>IFERROR(IF($J209&gt;0,VLOOKUP($A209&amp;$B209,'PNC AA'!$A:$E,4,0),""),"")</f>
        <v/>
      </c>
      <c r="D209" s="48" t="str">
        <f>IFERROR(IF($J209&gt;0,VLOOKUP($A209&amp;$B209,'PNC AA'!$A:$E,5,0),""),"")</f>
        <v/>
      </c>
      <c r="E209" s="73" t="str">
        <f t="shared" si="38"/>
        <v>ND</v>
      </c>
      <c r="F209" s="59">
        <f t="shared" si="39"/>
        <v>0</v>
      </c>
      <c r="G209" s="48">
        <f>IFERROR(VLOOKUP($A209&amp;$B209,'PNC Exon. &amp; no Exon.'!$A:$AJ,3,0),0)</f>
        <v>0</v>
      </c>
      <c r="H209" s="48">
        <f>IFERROR(VLOOKUP($A209&amp;$B209,'PNC Exon. &amp; no Exon.'!$A:$AJ,4,0),0)</f>
        <v>0</v>
      </c>
      <c r="I209" s="73" t="str">
        <f t="shared" si="40"/>
        <v>ND</v>
      </c>
      <c r="J209" s="59">
        <f t="shared" si="41"/>
        <v>0</v>
      </c>
      <c r="K209" s="48">
        <f t="shared" si="42"/>
        <v>0</v>
      </c>
      <c r="L209" s="155">
        <f t="shared" si="43"/>
        <v>0</v>
      </c>
      <c r="M209" s="155">
        <f t="shared" si="44"/>
        <v>0</v>
      </c>
      <c r="N209" s="155">
        <f t="shared" si="45"/>
        <v>0</v>
      </c>
    </row>
    <row r="210" spans="1:14" ht="15.95" customHeight="1" x14ac:dyDescent="0.2">
      <c r="A210" s="126" t="s">
        <v>3</v>
      </c>
      <c r="B210" s="51" t="s">
        <v>119</v>
      </c>
      <c r="C210" s="48" t="str">
        <f>IFERROR(IF($J210&gt;0,VLOOKUP($A210&amp;$B210,'PNC AA'!$A:$E,4,0),""),"")</f>
        <v/>
      </c>
      <c r="D210" s="48" t="str">
        <f>IFERROR(IF($J210&gt;0,VLOOKUP($A210&amp;$B210,'PNC AA'!$A:$E,5,0),""),"")</f>
        <v/>
      </c>
      <c r="E210" s="71" t="str">
        <f t="shared" si="38"/>
        <v>ND</v>
      </c>
      <c r="F210" s="59">
        <f t="shared" si="39"/>
        <v>0</v>
      </c>
      <c r="G210" s="48">
        <f>IFERROR(VLOOKUP($A210&amp;$B210,'PNC Exon. &amp; no Exon.'!$A:$AJ,3,0),0)</f>
        <v>0</v>
      </c>
      <c r="H210" s="48">
        <f>IFERROR(VLOOKUP($A210&amp;$B210,'PNC Exon. &amp; no Exon.'!$A:$AJ,4,0),0)</f>
        <v>0</v>
      </c>
      <c r="I210" s="71" t="str">
        <f t="shared" si="40"/>
        <v>ND</v>
      </c>
      <c r="J210" s="59">
        <f t="shared" si="41"/>
        <v>0</v>
      </c>
      <c r="K210" s="48">
        <f t="shared" si="42"/>
        <v>0</v>
      </c>
      <c r="L210" s="155">
        <f t="shared" si="43"/>
        <v>0</v>
      </c>
      <c r="M210" s="155">
        <f t="shared" si="44"/>
        <v>0</v>
      </c>
      <c r="N210" s="155">
        <f t="shared" si="45"/>
        <v>0</v>
      </c>
    </row>
    <row r="211" spans="1:14" ht="15.95" customHeight="1" x14ac:dyDescent="0.2">
      <c r="A211" s="126" t="s">
        <v>3</v>
      </c>
      <c r="B211" s="51" t="s">
        <v>123</v>
      </c>
      <c r="C211" s="48" t="str">
        <f>IFERROR(IF($J211&gt;0,VLOOKUP($A211&amp;$B211,'PNC AA'!$A:$E,4,0),""),"")</f>
        <v/>
      </c>
      <c r="D211" s="48" t="str">
        <f>IFERROR(IF($J211&gt;0,VLOOKUP($A211&amp;$B211,'PNC AA'!$A:$E,5,0),""),"")</f>
        <v/>
      </c>
      <c r="E211" s="73" t="str">
        <f t="shared" si="38"/>
        <v>ND</v>
      </c>
      <c r="F211" s="59">
        <f t="shared" si="39"/>
        <v>0</v>
      </c>
      <c r="G211" s="48">
        <f>IFERROR(VLOOKUP($A211&amp;$B211,'PNC Exon. &amp; no Exon.'!$A:$AJ,3,0),0)</f>
        <v>0</v>
      </c>
      <c r="H211" s="48">
        <f>IFERROR(VLOOKUP($A211&amp;$B211,'PNC Exon. &amp; no Exon.'!$A:$AJ,4,0),0)</f>
        <v>0</v>
      </c>
      <c r="I211" s="73" t="str">
        <f t="shared" si="40"/>
        <v>ND</v>
      </c>
      <c r="J211" s="59">
        <f t="shared" si="41"/>
        <v>0</v>
      </c>
      <c r="K211" s="48">
        <f t="shared" si="42"/>
        <v>0</v>
      </c>
      <c r="L211" s="155">
        <f t="shared" si="43"/>
        <v>0</v>
      </c>
      <c r="M211" s="155">
        <f t="shared" si="44"/>
        <v>0</v>
      </c>
      <c r="N211" s="155">
        <f t="shared" si="45"/>
        <v>0</v>
      </c>
    </row>
    <row r="212" spans="1:14" ht="15.95" customHeight="1" x14ac:dyDescent="0.2">
      <c r="A212" s="126" t="s">
        <v>3</v>
      </c>
      <c r="B212" s="51" t="s">
        <v>118</v>
      </c>
      <c r="C212" s="48" t="str">
        <f>IFERROR(IF($J212&gt;0,VLOOKUP($A212&amp;$B212,'PNC AA'!$A:$E,4,0),""),"")</f>
        <v/>
      </c>
      <c r="D212" s="48" t="str">
        <f>IFERROR(IF($J212&gt;0,VLOOKUP($A212&amp;$B212,'PNC AA'!$A:$E,5,0),""),"")</f>
        <v/>
      </c>
      <c r="E212" s="73" t="str">
        <f t="shared" si="38"/>
        <v>ND</v>
      </c>
      <c r="F212" s="59">
        <f t="shared" si="39"/>
        <v>0</v>
      </c>
      <c r="G212" s="48">
        <f>IFERROR(VLOOKUP($A212&amp;$B212,'PNC Exon. &amp; no Exon.'!$A:$AJ,3,0),0)</f>
        <v>0</v>
      </c>
      <c r="H212" s="48">
        <f>IFERROR(VLOOKUP($A212&amp;$B212,'PNC Exon. &amp; no Exon.'!$A:$AJ,4,0),0)</f>
        <v>0</v>
      </c>
      <c r="I212" s="73" t="str">
        <f t="shared" si="40"/>
        <v>ND</v>
      </c>
      <c r="J212" s="59">
        <f t="shared" si="41"/>
        <v>0</v>
      </c>
      <c r="K212" s="48">
        <f t="shared" si="42"/>
        <v>0</v>
      </c>
      <c r="L212" s="155">
        <f t="shared" si="43"/>
        <v>0</v>
      </c>
      <c r="M212" s="155">
        <f t="shared" si="44"/>
        <v>0</v>
      </c>
      <c r="N212" s="155">
        <f t="shared" si="45"/>
        <v>0</v>
      </c>
    </row>
    <row r="213" spans="1:14" ht="15.95" customHeight="1" x14ac:dyDescent="0.2">
      <c r="A213" s="126" t="s">
        <v>3</v>
      </c>
      <c r="B213" s="51" t="s">
        <v>121</v>
      </c>
      <c r="C213" s="48" t="str">
        <f>IFERROR(IF($J213&gt;0,VLOOKUP($A213&amp;$B213,'PNC AA'!$A:$E,4,0),""),"")</f>
        <v/>
      </c>
      <c r="D213" s="48" t="str">
        <f>IFERROR(IF($J213&gt;0,VLOOKUP($A213&amp;$B213,'PNC AA'!$A:$E,5,0),""),"")</f>
        <v/>
      </c>
      <c r="E213" s="73" t="str">
        <f t="shared" si="38"/>
        <v>ND</v>
      </c>
      <c r="F213" s="59">
        <f t="shared" si="39"/>
        <v>0</v>
      </c>
      <c r="G213" s="48">
        <f>IFERROR(VLOOKUP($A213&amp;$B213,'PNC Exon. &amp; no Exon.'!$A:$AJ,3,0),0)</f>
        <v>0</v>
      </c>
      <c r="H213" s="48">
        <f>IFERROR(VLOOKUP($A213&amp;$B213,'PNC Exon. &amp; no Exon.'!$A:$AJ,4,0),0)</f>
        <v>0</v>
      </c>
      <c r="I213" s="73" t="str">
        <f t="shared" si="40"/>
        <v>ND</v>
      </c>
      <c r="J213" s="59">
        <f t="shared" si="41"/>
        <v>0</v>
      </c>
      <c r="K213" s="48">
        <f t="shared" si="42"/>
        <v>0</v>
      </c>
      <c r="L213" s="155">
        <f t="shared" si="43"/>
        <v>0</v>
      </c>
      <c r="M213" s="155">
        <f t="shared" si="44"/>
        <v>0</v>
      </c>
      <c r="N213" s="155">
        <f t="shared" si="45"/>
        <v>0</v>
      </c>
    </row>
    <row r="214" spans="1:14" ht="15.95" customHeight="1" x14ac:dyDescent="0.2">
      <c r="A214" s="126" t="s">
        <v>3</v>
      </c>
      <c r="B214" s="51" t="s">
        <v>117</v>
      </c>
      <c r="C214" s="48" t="str">
        <f>IFERROR(IF($J214&gt;0,VLOOKUP($A214&amp;$B214,'PNC AA'!$A:$E,4,0),""),"")</f>
        <v/>
      </c>
      <c r="D214" s="48" t="str">
        <f>IFERROR(IF($J214&gt;0,VLOOKUP($A214&amp;$B214,'PNC AA'!$A:$E,5,0),""),"")</f>
        <v/>
      </c>
      <c r="E214" s="71" t="str">
        <f t="shared" si="38"/>
        <v>ND</v>
      </c>
      <c r="F214" s="59">
        <f t="shared" si="39"/>
        <v>0</v>
      </c>
      <c r="G214" s="48">
        <f>IFERROR(VLOOKUP($A214&amp;$B214,'PNC Exon. &amp; no Exon.'!$A:$AJ,3,0),0)</f>
        <v>0</v>
      </c>
      <c r="H214" s="48">
        <f>IFERROR(VLOOKUP($A214&amp;$B214,'PNC Exon. &amp; no Exon.'!$A:$AJ,4,0),0)</f>
        <v>0</v>
      </c>
      <c r="I214" s="71" t="str">
        <f t="shared" si="40"/>
        <v>ND</v>
      </c>
      <c r="J214" s="59">
        <f t="shared" si="41"/>
        <v>0</v>
      </c>
      <c r="K214" s="48">
        <f t="shared" si="42"/>
        <v>0</v>
      </c>
      <c r="L214" s="155">
        <f t="shared" si="43"/>
        <v>0</v>
      </c>
      <c r="M214" s="155">
        <f t="shared" si="44"/>
        <v>0</v>
      </c>
      <c r="N214" s="155">
        <f t="shared" si="45"/>
        <v>0</v>
      </c>
    </row>
    <row r="215" spans="1:14" ht="15.95" customHeight="1" x14ac:dyDescent="0.2">
      <c r="A215" s="126" t="s">
        <v>3</v>
      </c>
      <c r="B215" s="51" t="s">
        <v>87</v>
      </c>
      <c r="C215" s="48" t="str">
        <f>IFERROR(IF($J215&gt;0,VLOOKUP($A215&amp;$B215,'PNC AA'!$A:$E,4,0),""),"")</f>
        <v/>
      </c>
      <c r="D215" s="48" t="str">
        <f>IFERROR(IF($J215&gt;0,VLOOKUP($A215&amp;$B215,'PNC AA'!$A:$E,5,0),""),"")</f>
        <v/>
      </c>
      <c r="E215" s="71" t="str">
        <f t="shared" si="38"/>
        <v>ND</v>
      </c>
      <c r="F215" s="59">
        <f t="shared" si="39"/>
        <v>0</v>
      </c>
      <c r="G215" s="48">
        <f>IFERROR(VLOOKUP($A215&amp;$B215,'PNC Exon. &amp; no Exon.'!$A:$AJ,3,0),0)</f>
        <v>0</v>
      </c>
      <c r="H215" s="48">
        <f>IFERROR(VLOOKUP($A215&amp;$B215,'PNC Exon. &amp; no Exon.'!$A:$AJ,4,0),0)</f>
        <v>0</v>
      </c>
      <c r="I215" s="71" t="str">
        <f t="shared" si="40"/>
        <v>ND</v>
      </c>
      <c r="J215" s="59">
        <f t="shared" si="41"/>
        <v>0</v>
      </c>
      <c r="K215" s="48">
        <f t="shared" si="42"/>
        <v>0</v>
      </c>
      <c r="L215" s="155">
        <f t="shared" si="43"/>
        <v>0</v>
      </c>
      <c r="M215" s="155">
        <f t="shared" si="44"/>
        <v>0</v>
      </c>
      <c r="N215" s="155">
        <f t="shared" si="45"/>
        <v>0</v>
      </c>
    </row>
    <row r="216" spans="1:14" ht="15.95" customHeight="1" x14ac:dyDescent="0.2">
      <c r="A216" s="126" t="s">
        <v>3</v>
      </c>
      <c r="B216" s="51" t="s">
        <v>116</v>
      </c>
      <c r="C216" s="48" t="str">
        <f>IFERROR(IF($J216&gt;0,VLOOKUP($A216&amp;$B216,'PNC AA'!$A:$E,4,0),""),"")</f>
        <v/>
      </c>
      <c r="D216" s="48" t="str">
        <f>IFERROR(IF($J216&gt;0,VLOOKUP($A216&amp;$B216,'PNC AA'!$A:$E,5,0),""),"")</f>
        <v/>
      </c>
      <c r="E216" s="73" t="str">
        <f t="shared" si="38"/>
        <v>ND</v>
      </c>
      <c r="F216" s="59">
        <f t="shared" si="39"/>
        <v>0</v>
      </c>
      <c r="G216" s="48">
        <f>IFERROR(VLOOKUP($A216&amp;$B216,'PNC Exon. &amp; no Exon.'!$A:$AJ,3,0),0)</f>
        <v>0</v>
      </c>
      <c r="H216" s="48">
        <f>IFERROR(VLOOKUP($A216&amp;$B216,'PNC Exon. &amp; no Exon.'!$A:$AJ,4,0),0)</f>
        <v>0</v>
      </c>
      <c r="I216" s="73" t="str">
        <f t="shared" si="40"/>
        <v>ND</v>
      </c>
      <c r="J216" s="59">
        <f t="shared" si="41"/>
        <v>0</v>
      </c>
      <c r="K216" s="48">
        <f t="shared" si="42"/>
        <v>0</v>
      </c>
      <c r="L216" s="155">
        <f t="shared" si="43"/>
        <v>0</v>
      </c>
      <c r="M216" s="155">
        <f t="shared" si="44"/>
        <v>0</v>
      </c>
      <c r="N216" s="155">
        <f t="shared" si="45"/>
        <v>0</v>
      </c>
    </row>
    <row r="217" spans="1:14" ht="15.95" customHeight="1" x14ac:dyDescent="0.2">
      <c r="A217" s="126" t="s">
        <v>3</v>
      </c>
      <c r="B217" s="51" t="s">
        <v>122</v>
      </c>
      <c r="C217" s="48" t="str">
        <f>IFERROR(IF($J217&gt;0,VLOOKUP($A217&amp;$B217,'PNC AA'!$A:$E,4,0),""),"")</f>
        <v/>
      </c>
      <c r="D217" s="48" t="str">
        <f>IFERROR(IF($J217&gt;0,VLOOKUP($A217&amp;$B217,'PNC AA'!$A:$E,5,0),""),"")</f>
        <v/>
      </c>
      <c r="E217" s="71" t="str">
        <f t="shared" si="38"/>
        <v>ND</v>
      </c>
      <c r="F217" s="59">
        <f t="shared" si="39"/>
        <v>0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0</v>
      </c>
      <c r="I217" s="71" t="str">
        <f t="shared" si="40"/>
        <v>ND</v>
      </c>
      <c r="J217" s="59">
        <f t="shared" si="41"/>
        <v>0</v>
      </c>
      <c r="K217" s="48">
        <f t="shared" si="42"/>
        <v>0</v>
      </c>
      <c r="L217" s="155">
        <f t="shared" si="43"/>
        <v>0</v>
      </c>
      <c r="M217" s="155">
        <f t="shared" si="44"/>
        <v>0</v>
      </c>
      <c r="N217" s="155">
        <f t="shared" si="45"/>
        <v>0</v>
      </c>
    </row>
    <row r="218" spans="1:14" ht="15.95" customHeight="1" x14ac:dyDescent="0.2">
      <c r="A218" s="126" t="s">
        <v>3</v>
      </c>
      <c r="B218" s="50" t="s">
        <v>124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71" t="str">
        <f t="shared" si="38"/>
        <v>ND</v>
      </c>
      <c r="F218" s="59">
        <f t="shared" si="39"/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71" t="str">
        <f t="shared" si="40"/>
        <v>ND</v>
      </c>
      <c r="J218" s="59">
        <f t="shared" si="41"/>
        <v>0</v>
      </c>
      <c r="K218" s="48">
        <f t="shared" si="42"/>
        <v>0</v>
      </c>
      <c r="L218" s="155">
        <f t="shared" si="43"/>
        <v>0</v>
      </c>
      <c r="M218" s="155">
        <f t="shared" si="44"/>
        <v>0</v>
      </c>
      <c r="N218" s="155">
        <f t="shared" si="45"/>
        <v>0</v>
      </c>
    </row>
    <row r="219" spans="1:14" ht="15.95" customHeight="1" x14ac:dyDescent="0.2">
      <c r="A219" s="126" t="s">
        <v>3</v>
      </c>
      <c r="B219" s="50" t="s">
        <v>120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3" t="str">
        <f t="shared" si="38"/>
        <v>ND</v>
      </c>
      <c r="F219" s="59">
        <f t="shared" si="39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3" t="str">
        <f t="shared" si="40"/>
        <v>ND</v>
      </c>
      <c r="J219" s="59">
        <f t="shared" si="41"/>
        <v>0</v>
      </c>
      <c r="K219" s="48">
        <f t="shared" si="42"/>
        <v>0</v>
      </c>
      <c r="L219" s="155">
        <f t="shared" si="43"/>
        <v>0</v>
      </c>
      <c r="M219" s="155">
        <f t="shared" si="44"/>
        <v>0</v>
      </c>
      <c r="N219" s="155">
        <f t="shared" si="45"/>
        <v>0</v>
      </c>
    </row>
    <row r="220" spans="1:14" ht="15.95" customHeight="1" x14ac:dyDescent="0.2">
      <c r="A220" s="126" t="s">
        <v>3</v>
      </c>
      <c r="B220" s="51" t="s">
        <v>127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3" t="str">
        <f t="shared" si="38"/>
        <v>ND</v>
      </c>
      <c r="F220" s="59">
        <f t="shared" si="39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3" t="str">
        <f t="shared" si="40"/>
        <v>ND</v>
      </c>
      <c r="J220" s="59">
        <f t="shared" si="41"/>
        <v>0</v>
      </c>
      <c r="K220" s="48">
        <f t="shared" si="42"/>
        <v>0</v>
      </c>
      <c r="L220" s="155">
        <f t="shared" si="43"/>
        <v>0</v>
      </c>
      <c r="M220" s="155">
        <f t="shared" si="44"/>
        <v>0</v>
      </c>
      <c r="N220" s="155">
        <f t="shared" si="45"/>
        <v>0</v>
      </c>
    </row>
    <row r="221" spans="1:14" ht="15.95" customHeight="1" x14ac:dyDescent="0.2">
      <c r="A221" s="126" t="s">
        <v>3</v>
      </c>
      <c r="B221" s="51" t="s">
        <v>78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1" t="str">
        <f t="shared" si="38"/>
        <v>ND</v>
      </c>
      <c r="F221" s="59">
        <f t="shared" si="39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1" t="str">
        <f t="shared" si="40"/>
        <v>ND</v>
      </c>
      <c r="J221" s="59">
        <f t="shared" si="41"/>
        <v>0</v>
      </c>
      <c r="K221" s="48">
        <f t="shared" si="42"/>
        <v>0</v>
      </c>
      <c r="L221" s="155">
        <f t="shared" si="43"/>
        <v>0</v>
      </c>
      <c r="M221" s="155">
        <f t="shared" si="44"/>
        <v>0</v>
      </c>
      <c r="N221" s="155">
        <f t="shared" si="45"/>
        <v>0</v>
      </c>
    </row>
    <row r="222" spans="1:14" ht="15.95" customHeight="1" x14ac:dyDescent="0.2">
      <c r="A222" s="126" t="s">
        <v>3</v>
      </c>
      <c r="B222" s="51" t="s">
        <v>80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3" t="str">
        <f t="shared" si="38"/>
        <v>ND</v>
      </c>
      <c r="F222" s="59">
        <f t="shared" si="39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3" t="str">
        <f t="shared" si="40"/>
        <v>ND</v>
      </c>
      <c r="J222" s="59">
        <f t="shared" si="41"/>
        <v>0</v>
      </c>
      <c r="K222" s="48">
        <f t="shared" si="42"/>
        <v>0</v>
      </c>
      <c r="L222" s="155">
        <f t="shared" si="43"/>
        <v>0</v>
      </c>
      <c r="M222" s="155">
        <f t="shared" si="44"/>
        <v>0</v>
      </c>
      <c r="N222" s="155">
        <f t="shared" si="45"/>
        <v>0</v>
      </c>
    </row>
    <row r="223" spans="1:14" ht="15.95" customHeight="1" x14ac:dyDescent="0.2">
      <c r="A223" s="126" t="s">
        <v>3</v>
      </c>
      <c r="B223" s="51" t="s">
        <v>129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1" t="str">
        <f t="shared" si="38"/>
        <v>ND</v>
      </c>
      <c r="F223" s="59">
        <f t="shared" si="39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1" t="str">
        <f t="shared" si="40"/>
        <v>ND</v>
      </c>
      <c r="J223" s="59">
        <f t="shared" si="41"/>
        <v>0</v>
      </c>
      <c r="K223" s="48">
        <f t="shared" si="42"/>
        <v>0</v>
      </c>
      <c r="L223" s="155">
        <f t="shared" si="43"/>
        <v>0</v>
      </c>
      <c r="M223" s="155">
        <f t="shared" si="44"/>
        <v>0</v>
      </c>
      <c r="N223" s="155">
        <f t="shared" si="45"/>
        <v>0</v>
      </c>
    </row>
    <row r="224" spans="1:14" ht="15.95" customHeight="1" x14ac:dyDescent="0.2">
      <c r="A224" s="126" t="s">
        <v>3</v>
      </c>
      <c r="B224" s="51" t="s">
        <v>125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1" t="str">
        <f t="shared" si="38"/>
        <v>ND</v>
      </c>
      <c r="F224" s="59">
        <f t="shared" si="39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1" t="str">
        <f t="shared" si="40"/>
        <v>ND</v>
      </c>
      <c r="J224" s="59">
        <f t="shared" si="41"/>
        <v>0</v>
      </c>
      <c r="K224" s="48">
        <f t="shared" si="42"/>
        <v>0</v>
      </c>
      <c r="L224" s="155">
        <f t="shared" si="43"/>
        <v>0</v>
      </c>
      <c r="M224" s="155">
        <f t="shared" si="44"/>
        <v>0</v>
      </c>
      <c r="N224" s="155">
        <f t="shared" si="45"/>
        <v>0</v>
      </c>
    </row>
    <row r="225" spans="1:14" ht="15.95" customHeight="1" x14ac:dyDescent="0.2">
      <c r="A225" s="126" t="s">
        <v>3</v>
      </c>
      <c r="B225" s="51" t="s">
        <v>128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3" t="str">
        <f t="shared" si="38"/>
        <v>ND</v>
      </c>
      <c r="F225" s="59">
        <f t="shared" si="39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3" t="str">
        <f t="shared" si="40"/>
        <v>ND</v>
      </c>
      <c r="J225" s="59">
        <f t="shared" si="41"/>
        <v>0</v>
      </c>
      <c r="K225" s="48">
        <f t="shared" si="42"/>
        <v>0</v>
      </c>
      <c r="L225" s="155">
        <f t="shared" si="43"/>
        <v>0</v>
      </c>
      <c r="M225" s="155">
        <f t="shared" si="44"/>
        <v>0</v>
      </c>
      <c r="N225" s="155">
        <f t="shared" si="45"/>
        <v>0</v>
      </c>
    </row>
    <row r="226" spans="1:14" ht="15.95" customHeight="1" x14ac:dyDescent="0.2">
      <c r="A226" s="126" t="s">
        <v>3</v>
      </c>
      <c r="B226" s="51" t="s">
        <v>110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3" t="str">
        <f t="shared" si="38"/>
        <v>ND</v>
      </c>
      <c r="F226" s="59">
        <f t="shared" si="39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3" t="str">
        <f t="shared" si="40"/>
        <v>ND</v>
      </c>
      <c r="J226" s="59">
        <f t="shared" si="41"/>
        <v>0</v>
      </c>
      <c r="K226" s="48">
        <f t="shared" si="42"/>
        <v>0</v>
      </c>
      <c r="L226" s="155">
        <f t="shared" si="43"/>
        <v>0</v>
      </c>
      <c r="M226" s="155">
        <f t="shared" si="44"/>
        <v>0</v>
      </c>
      <c r="N226" s="155">
        <f t="shared" si="45"/>
        <v>0</v>
      </c>
    </row>
    <row r="227" spans="1:14" ht="15.95" customHeight="1" x14ac:dyDescent="0.2">
      <c r="A227" s="126" t="s">
        <v>3</v>
      </c>
      <c r="B227" s="51" t="s">
        <v>126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3" t="str">
        <f t="shared" si="38"/>
        <v>ND</v>
      </c>
      <c r="F227" s="59">
        <f t="shared" si="39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3" t="str">
        <f t="shared" si="40"/>
        <v>ND</v>
      </c>
      <c r="J227" s="59">
        <f t="shared" si="41"/>
        <v>0</v>
      </c>
      <c r="K227" s="48">
        <f t="shared" si="42"/>
        <v>0</v>
      </c>
      <c r="L227" s="155">
        <f t="shared" si="43"/>
        <v>0</v>
      </c>
      <c r="M227" s="155">
        <f t="shared" si="44"/>
        <v>0</v>
      </c>
      <c r="N227" s="155">
        <f t="shared" si="45"/>
        <v>0</v>
      </c>
    </row>
    <row r="228" spans="1:14" ht="15.95" customHeight="1" x14ac:dyDescent="0.2">
      <c r="A228" s="126" t="s">
        <v>3</v>
      </c>
      <c r="B228" s="51" t="s">
        <v>130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3" t="str">
        <f t="shared" si="38"/>
        <v>ND</v>
      </c>
      <c r="F228" s="59">
        <f t="shared" si="39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3" t="str">
        <f t="shared" si="40"/>
        <v>ND</v>
      </c>
      <c r="J228" s="59">
        <f t="shared" si="41"/>
        <v>0</v>
      </c>
      <c r="K228" s="48">
        <f t="shared" si="42"/>
        <v>0</v>
      </c>
      <c r="L228" s="155">
        <f t="shared" si="43"/>
        <v>0</v>
      </c>
      <c r="M228" s="155">
        <f t="shared" si="44"/>
        <v>0</v>
      </c>
      <c r="N228" s="155">
        <f t="shared" si="45"/>
        <v>0</v>
      </c>
    </row>
    <row r="229" spans="1:14" ht="15.95" customHeight="1" x14ac:dyDescent="0.2">
      <c r="A229" s="126" t="s">
        <v>3</v>
      </c>
      <c r="B229" s="51" t="s">
        <v>79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3" t="str">
        <f t="shared" si="38"/>
        <v>ND</v>
      </c>
      <c r="F229" s="59">
        <f t="shared" si="39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3" t="str">
        <f t="shared" si="40"/>
        <v>ND</v>
      </c>
      <c r="J229" s="59">
        <f t="shared" si="41"/>
        <v>0</v>
      </c>
      <c r="K229" s="48">
        <f t="shared" si="42"/>
        <v>0</v>
      </c>
      <c r="L229" s="155">
        <f t="shared" si="43"/>
        <v>0</v>
      </c>
      <c r="M229" s="155">
        <f t="shared" si="44"/>
        <v>0</v>
      </c>
      <c r="N229" s="155">
        <f t="shared" si="45"/>
        <v>0</v>
      </c>
    </row>
    <row r="230" spans="1:14" ht="15.95" customHeight="1" x14ac:dyDescent="0.2">
      <c r="A230" s="126" t="s">
        <v>3</v>
      </c>
      <c r="B230" s="51" t="s">
        <v>131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3" t="str">
        <f t="shared" si="38"/>
        <v>ND</v>
      </c>
      <c r="F230" s="59">
        <f t="shared" si="39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3" t="str">
        <f t="shared" si="40"/>
        <v>ND</v>
      </c>
      <c r="J230" s="59">
        <f t="shared" si="41"/>
        <v>0</v>
      </c>
      <c r="K230" s="48">
        <f t="shared" si="42"/>
        <v>0</v>
      </c>
      <c r="L230" s="155">
        <f t="shared" si="43"/>
        <v>0</v>
      </c>
      <c r="M230" s="155">
        <f t="shared" si="44"/>
        <v>0</v>
      </c>
      <c r="N230" s="155">
        <f t="shared" si="45"/>
        <v>0</v>
      </c>
    </row>
    <row r="231" spans="1:14" ht="15.95" customHeight="1" x14ac:dyDescent="0.2">
      <c r="A231" s="126" t="s">
        <v>3</v>
      </c>
      <c r="B231" s="51" t="s">
        <v>132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1" t="str">
        <f t="shared" si="38"/>
        <v>ND</v>
      </c>
      <c r="F231" s="59">
        <f t="shared" si="39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1" t="str">
        <f t="shared" si="40"/>
        <v>ND</v>
      </c>
      <c r="J231" s="59">
        <f t="shared" si="41"/>
        <v>0</v>
      </c>
      <c r="K231" s="48">
        <f t="shared" si="42"/>
        <v>0</v>
      </c>
      <c r="L231" s="155">
        <f t="shared" si="43"/>
        <v>0</v>
      </c>
      <c r="M231" s="155">
        <f t="shared" si="44"/>
        <v>0</v>
      </c>
      <c r="N231" s="155">
        <f t="shared" si="45"/>
        <v>0</v>
      </c>
    </row>
    <row r="232" spans="1:14" ht="19.5" customHeight="1" x14ac:dyDescent="0.2">
      <c r="A232" s="8"/>
      <c r="B232" s="53" t="s">
        <v>21</v>
      </c>
      <c r="C232" s="61">
        <f>SUM(C199:C231)</f>
        <v>0</v>
      </c>
      <c r="D232" s="61">
        <f>SUM(D199:D231)</f>
        <v>0</v>
      </c>
      <c r="E232" s="61"/>
      <c r="F232" s="61">
        <f>SUM(F199:F231)</f>
        <v>0</v>
      </c>
      <c r="G232" s="61">
        <f>SUM(G199:G231)</f>
        <v>0</v>
      </c>
      <c r="H232" s="61">
        <f>SUM(H199:H231)</f>
        <v>0</v>
      </c>
      <c r="I232" s="61"/>
      <c r="J232" s="61">
        <f>SUM(J199:J231)</f>
        <v>0</v>
      </c>
      <c r="K232" s="61">
        <f t="shared" si="42"/>
        <v>0</v>
      </c>
      <c r="L232" s="154">
        <f>IFERROR(K232/F232*100,0)</f>
        <v>0</v>
      </c>
      <c r="M232" s="158">
        <f>SUM(M199:M231)</f>
        <v>0</v>
      </c>
      <c r="N232" s="158">
        <f>SUM(N199:N231)</f>
        <v>0</v>
      </c>
    </row>
    <row r="233" spans="1:14" x14ac:dyDescent="0.2">
      <c r="B233" s="70" t="s">
        <v>108</v>
      </c>
    </row>
    <row r="234" spans="1:14" x14ac:dyDescent="0.2">
      <c r="D234" t="s">
        <v>62</v>
      </c>
    </row>
    <row r="239" spans="1:14" ht="20.25" x14ac:dyDescent="0.3">
      <c r="A239" s="167" t="s">
        <v>42</v>
      </c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</row>
    <row r="240" spans="1:14" x14ac:dyDescent="0.2">
      <c r="A240" s="168" t="s">
        <v>59</v>
      </c>
      <c r="B240" s="168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</row>
    <row r="241" spans="1:14" x14ac:dyDescent="0.2">
      <c r="A241" s="170" t="s">
        <v>150</v>
      </c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</row>
    <row r="242" spans="1:14" x14ac:dyDescent="0.2">
      <c r="A242" s="168" t="s">
        <v>91</v>
      </c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</row>
    <row r="243" spans="1:14" x14ac:dyDescent="0.2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">
      <c r="B244" s="172" t="s">
        <v>33</v>
      </c>
      <c r="C244" s="171" t="s">
        <v>107</v>
      </c>
      <c r="D244" s="171"/>
      <c r="E244" s="171" t="s">
        <v>52</v>
      </c>
      <c r="F244" s="171"/>
      <c r="G244" s="171" t="s">
        <v>171</v>
      </c>
      <c r="H244" s="171"/>
      <c r="I244" s="171"/>
      <c r="J244" s="171"/>
      <c r="K244" s="171" t="s">
        <v>29</v>
      </c>
      <c r="L244" s="171"/>
      <c r="M244" s="171" t="s">
        <v>61</v>
      </c>
      <c r="N244" s="171"/>
    </row>
    <row r="245" spans="1:14" ht="33" customHeight="1" x14ac:dyDescent="0.2">
      <c r="A245" s="83"/>
      <c r="B245" s="173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2">
      <c r="A246" s="126" t="s">
        <v>4</v>
      </c>
      <c r="B246" s="87" t="s">
        <v>84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3" t="str">
        <f t="shared" ref="E246:E278" si="46">IF(F246=0,"ND",RANK(F246,$F$246:$F$278))</f>
        <v>ND</v>
      </c>
      <c r="F246" s="59">
        <f t="shared" ref="F246:F278" si="47">SUM(C246:D246)</f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3" t="str">
        <f t="shared" ref="I246:I278" si="48">IF(J246=0,"ND",RANK(J246,$J$246:$J$278))</f>
        <v>ND</v>
      </c>
      <c r="J246" s="59">
        <f t="shared" ref="J246:J278" si="49">(G246+H246)</f>
        <v>0</v>
      </c>
      <c r="K246" s="48">
        <f t="shared" ref="K246:K279" si="50">J246-F246</f>
        <v>0</v>
      </c>
      <c r="L246" s="155">
        <f t="shared" ref="L246:L279" si="51">IFERROR(K246/F246*100,0)</f>
        <v>0</v>
      </c>
      <c r="M246" s="155">
        <f t="shared" ref="M246:M278" si="52">IFERROR(F246/$F$279*100,0)</f>
        <v>0</v>
      </c>
      <c r="N246" s="155">
        <f t="shared" ref="N246:N278" si="53">IFERROR(J246/$J$279*100,0)</f>
        <v>0</v>
      </c>
    </row>
    <row r="247" spans="1:14" ht="15.95" customHeight="1" x14ac:dyDescent="0.2">
      <c r="A247" s="126" t="s">
        <v>4</v>
      </c>
      <c r="B247" s="51" t="s">
        <v>92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3" t="str">
        <f t="shared" si="46"/>
        <v>ND</v>
      </c>
      <c r="F247" s="59">
        <f t="shared" si="47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3" t="str">
        <f t="shared" si="48"/>
        <v>ND</v>
      </c>
      <c r="J247" s="59">
        <f t="shared" si="49"/>
        <v>0</v>
      </c>
      <c r="K247" s="48">
        <f t="shared" si="50"/>
        <v>0</v>
      </c>
      <c r="L247" s="155">
        <f t="shared" si="51"/>
        <v>0</v>
      </c>
      <c r="M247" s="155">
        <f t="shared" si="52"/>
        <v>0</v>
      </c>
      <c r="N247" s="155">
        <f t="shared" si="53"/>
        <v>0</v>
      </c>
    </row>
    <row r="248" spans="1:14" ht="15.95" customHeight="1" x14ac:dyDescent="0.2">
      <c r="A248" s="126" t="s">
        <v>4</v>
      </c>
      <c r="B248" s="51" t="s">
        <v>93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3" t="str">
        <f t="shared" si="46"/>
        <v>ND</v>
      </c>
      <c r="F248" s="59">
        <f t="shared" si="47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3" t="str">
        <f t="shared" si="48"/>
        <v>ND</v>
      </c>
      <c r="J248" s="59">
        <f t="shared" si="49"/>
        <v>0</v>
      </c>
      <c r="K248" s="48">
        <f t="shared" si="50"/>
        <v>0</v>
      </c>
      <c r="L248" s="155">
        <f t="shared" si="51"/>
        <v>0</v>
      </c>
      <c r="M248" s="155">
        <f t="shared" si="52"/>
        <v>0</v>
      </c>
      <c r="N248" s="155">
        <f t="shared" si="53"/>
        <v>0</v>
      </c>
    </row>
    <row r="249" spans="1:14" ht="15.95" customHeight="1" x14ac:dyDescent="0.2">
      <c r="A249" s="126" t="s">
        <v>4</v>
      </c>
      <c r="B249" s="51" t="s">
        <v>111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3" t="str">
        <f t="shared" si="46"/>
        <v>ND</v>
      </c>
      <c r="F249" s="59">
        <f t="shared" si="47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3" t="str">
        <f t="shared" si="48"/>
        <v>ND</v>
      </c>
      <c r="J249" s="59">
        <f t="shared" si="49"/>
        <v>0</v>
      </c>
      <c r="K249" s="48">
        <f t="shared" si="50"/>
        <v>0</v>
      </c>
      <c r="L249" s="155">
        <f t="shared" si="51"/>
        <v>0</v>
      </c>
      <c r="M249" s="155">
        <f t="shared" si="52"/>
        <v>0</v>
      </c>
      <c r="N249" s="155">
        <f t="shared" si="53"/>
        <v>0</v>
      </c>
    </row>
    <row r="250" spans="1:14" ht="15.95" customHeight="1" x14ac:dyDescent="0.2">
      <c r="A250" s="126" t="s">
        <v>4</v>
      </c>
      <c r="B250" s="51" t="s">
        <v>112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3" t="str">
        <f t="shared" si="46"/>
        <v>ND</v>
      </c>
      <c r="F250" s="59">
        <f t="shared" si="47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3" t="str">
        <f t="shared" si="48"/>
        <v>ND</v>
      </c>
      <c r="J250" s="59">
        <f t="shared" si="49"/>
        <v>0</v>
      </c>
      <c r="K250" s="48">
        <f t="shared" si="50"/>
        <v>0</v>
      </c>
      <c r="L250" s="155">
        <f t="shared" si="51"/>
        <v>0</v>
      </c>
      <c r="M250" s="155">
        <f t="shared" si="52"/>
        <v>0</v>
      </c>
      <c r="N250" s="155">
        <f t="shared" si="53"/>
        <v>0</v>
      </c>
    </row>
    <row r="251" spans="1:14" ht="15.95" customHeight="1" x14ac:dyDescent="0.2">
      <c r="A251" s="126" t="s">
        <v>4</v>
      </c>
      <c r="B251" s="51" t="s">
        <v>113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3" t="str">
        <f t="shared" si="46"/>
        <v>ND</v>
      </c>
      <c r="F251" s="59">
        <f t="shared" si="4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3" t="str">
        <f t="shared" si="48"/>
        <v>ND</v>
      </c>
      <c r="J251" s="59">
        <f t="shared" si="49"/>
        <v>0</v>
      </c>
      <c r="K251" s="48">
        <f t="shared" si="50"/>
        <v>0</v>
      </c>
      <c r="L251" s="155">
        <f t="shared" si="51"/>
        <v>0</v>
      </c>
      <c r="M251" s="155">
        <f t="shared" si="52"/>
        <v>0</v>
      </c>
      <c r="N251" s="155">
        <f t="shared" si="53"/>
        <v>0</v>
      </c>
    </row>
    <row r="252" spans="1:14" ht="15.95" customHeight="1" x14ac:dyDescent="0.2">
      <c r="A252" s="126" t="s">
        <v>4</v>
      </c>
      <c r="B252" s="51" t="s">
        <v>94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3" t="str">
        <f t="shared" si="46"/>
        <v>ND</v>
      </c>
      <c r="F252" s="59">
        <f t="shared" si="4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3" t="str">
        <f t="shared" si="48"/>
        <v>ND</v>
      </c>
      <c r="J252" s="59">
        <f t="shared" si="49"/>
        <v>0</v>
      </c>
      <c r="K252" s="48">
        <f t="shared" si="50"/>
        <v>0</v>
      </c>
      <c r="L252" s="155">
        <f t="shared" si="51"/>
        <v>0</v>
      </c>
      <c r="M252" s="155">
        <f t="shared" si="52"/>
        <v>0</v>
      </c>
      <c r="N252" s="155">
        <f t="shared" si="53"/>
        <v>0</v>
      </c>
    </row>
    <row r="253" spans="1:14" ht="15.95" customHeight="1" x14ac:dyDescent="0.2">
      <c r="A253" s="126" t="s">
        <v>4</v>
      </c>
      <c r="B253" s="51" t="s">
        <v>114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3" t="str">
        <f t="shared" si="46"/>
        <v>ND</v>
      </c>
      <c r="F253" s="59">
        <f t="shared" si="4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3" t="str">
        <f t="shared" si="48"/>
        <v>ND</v>
      </c>
      <c r="J253" s="59">
        <f t="shared" si="49"/>
        <v>0</v>
      </c>
      <c r="K253" s="48">
        <f t="shared" si="50"/>
        <v>0</v>
      </c>
      <c r="L253" s="155">
        <f t="shared" si="51"/>
        <v>0</v>
      </c>
      <c r="M253" s="155">
        <f t="shared" si="52"/>
        <v>0</v>
      </c>
      <c r="N253" s="155">
        <f t="shared" si="53"/>
        <v>0</v>
      </c>
    </row>
    <row r="254" spans="1:14" ht="15.95" customHeight="1" x14ac:dyDescent="0.2">
      <c r="A254" s="126" t="s">
        <v>4</v>
      </c>
      <c r="B254" s="51" t="s">
        <v>77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3" t="str">
        <f t="shared" si="46"/>
        <v>ND</v>
      </c>
      <c r="F254" s="59">
        <f t="shared" si="4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3" t="str">
        <f t="shared" si="48"/>
        <v>ND</v>
      </c>
      <c r="J254" s="59">
        <f t="shared" si="49"/>
        <v>0</v>
      </c>
      <c r="K254" s="48">
        <f t="shared" si="50"/>
        <v>0</v>
      </c>
      <c r="L254" s="155">
        <f t="shared" si="51"/>
        <v>0</v>
      </c>
      <c r="M254" s="155">
        <f t="shared" si="52"/>
        <v>0</v>
      </c>
      <c r="N254" s="155">
        <f t="shared" si="53"/>
        <v>0</v>
      </c>
    </row>
    <row r="255" spans="1:14" ht="15.95" customHeight="1" x14ac:dyDescent="0.2">
      <c r="A255" s="126" t="s">
        <v>4</v>
      </c>
      <c r="B255" s="51" t="s">
        <v>115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6"/>
        <v>ND</v>
      </c>
      <c r="F255" s="59">
        <f t="shared" si="4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8"/>
        <v>ND</v>
      </c>
      <c r="J255" s="59">
        <f t="shared" si="49"/>
        <v>0</v>
      </c>
      <c r="K255" s="48">
        <f t="shared" si="50"/>
        <v>0</v>
      </c>
      <c r="L255" s="155">
        <f t="shared" si="51"/>
        <v>0</v>
      </c>
      <c r="M255" s="155">
        <f t="shared" si="52"/>
        <v>0</v>
      </c>
      <c r="N255" s="155">
        <f t="shared" si="53"/>
        <v>0</v>
      </c>
    </row>
    <row r="256" spans="1:14" ht="15.95" customHeight="1" x14ac:dyDescent="0.2">
      <c r="A256" s="126" t="s">
        <v>4</v>
      </c>
      <c r="B256" s="51" t="s">
        <v>85</v>
      </c>
      <c r="C256" s="48" t="str">
        <f>IFERROR(IF($J256&gt;0,VLOOKUP($A256&amp;$B256,'PNC AA'!$A:$E,4,0),""),"")</f>
        <v/>
      </c>
      <c r="D256" s="48" t="str">
        <f>IFERROR(IF($J256&gt;0,VLOOKUP($A256&amp;$B256,'PNC AA'!$A:$E,5,0),""),"")</f>
        <v/>
      </c>
      <c r="E256" s="73" t="str">
        <f t="shared" si="46"/>
        <v>ND</v>
      </c>
      <c r="F256" s="59">
        <f t="shared" si="47"/>
        <v>0</v>
      </c>
      <c r="G256" s="48">
        <f>IFERROR(VLOOKUP($A256&amp;$B256,'PNC Exon. &amp; no Exon.'!$A:$AJ,3,0),0)</f>
        <v>0</v>
      </c>
      <c r="H256" s="48">
        <f>IFERROR(VLOOKUP($A256&amp;$B256,'PNC Exon. &amp; no Exon.'!$A:$AJ,4,0),0)</f>
        <v>0</v>
      </c>
      <c r="I256" s="73" t="str">
        <f t="shared" si="48"/>
        <v>ND</v>
      </c>
      <c r="J256" s="59">
        <f t="shared" si="49"/>
        <v>0</v>
      </c>
      <c r="K256" s="48">
        <f t="shared" si="50"/>
        <v>0</v>
      </c>
      <c r="L256" s="155">
        <f t="shared" si="51"/>
        <v>0</v>
      </c>
      <c r="M256" s="155">
        <f t="shared" si="52"/>
        <v>0</v>
      </c>
      <c r="N256" s="155">
        <f t="shared" si="53"/>
        <v>0</v>
      </c>
    </row>
    <row r="257" spans="1:14" ht="15.95" customHeight="1" x14ac:dyDescent="0.2">
      <c r="A257" s="126" t="s">
        <v>4</v>
      </c>
      <c r="B257" s="51" t="s">
        <v>116</v>
      </c>
      <c r="C257" s="48" t="str">
        <f>IFERROR(IF($J257&gt;0,VLOOKUP($A257&amp;$B257,'PNC AA'!$A:$E,4,0),""),"")</f>
        <v/>
      </c>
      <c r="D257" s="48" t="str">
        <f>IFERROR(IF($J257&gt;0,VLOOKUP($A257&amp;$B257,'PNC AA'!$A:$E,5,0),""),"")</f>
        <v/>
      </c>
      <c r="E257" s="73" t="str">
        <f t="shared" si="46"/>
        <v>ND</v>
      </c>
      <c r="F257" s="59">
        <f t="shared" si="47"/>
        <v>0</v>
      </c>
      <c r="G257" s="48">
        <f>IFERROR(VLOOKUP($A257&amp;$B257,'PNC Exon. &amp; no Exon.'!$A:$AJ,3,0),0)</f>
        <v>0</v>
      </c>
      <c r="H257" s="48">
        <f>IFERROR(VLOOKUP($A257&amp;$B257,'PNC Exon. &amp; no Exon.'!$A:$AJ,4,0),0)</f>
        <v>0</v>
      </c>
      <c r="I257" s="73" t="str">
        <f t="shared" si="48"/>
        <v>ND</v>
      </c>
      <c r="J257" s="59">
        <f t="shared" si="49"/>
        <v>0</v>
      </c>
      <c r="K257" s="48">
        <f t="shared" si="50"/>
        <v>0</v>
      </c>
      <c r="L257" s="155">
        <f t="shared" si="51"/>
        <v>0</v>
      </c>
      <c r="M257" s="155">
        <f t="shared" si="52"/>
        <v>0</v>
      </c>
      <c r="N257" s="155">
        <f t="shared" si="53"/>
        <v>0</v>
      </c>
    </row>
    <row r="258" spans="1:14" ht="15.95" customHeight="1" x14ac:dyDescent="0.2">
      <c r="A258" s="126" t="s">
        <v>4</v>
      </c>
      <c r="B258" s="51" t="s">
        <v>119</v>
      </c>
      <c r="C258" s="48" t="str">
        <f>IFERROR(IF($J258&gt;0,VLOOKUP($A258&amp;$B258,'PNC AA'!$A:$E,4,0),""),"")</f>
        <v/>
      </c>
      <c r="D258" s="48" t="str">
        <f>IFERROR(IF($J258&gt;0,VLOOKUP($A258&amp;$B258,'PNC AA'!$A:$E,5,0),""),"")</f>
        <v/>
      </c>
      <c r="E258" s="73" t="str">
        <f t="shared" si="46"/>
        <v>ND</v>
      </c>
      <c r="F258" s="59">
        <f t="shared" si="47"/>
        <v>0</v>
      </c>
      <c r="G258" s="48">
        <f>IFERROR(VLOOKUP($A258&amp;$B258,'PNC Exon. &amp; no Exon.'!$A:$AJ,3,0),0)</f>
        <v>0</v>
      </c>
      <c r="H258" s="48">
        <f>IFERROR(VLOOKUP($A258&amp;$B258,'PNC Exon. &amp; no Exon.'!$A:$AJ,4,0),0)</f>
        <v>0</v>
      </c>
      <c r="I258" s="73" t="str">
        <f t="shared" si="48"/>
        <v>ND</v>
      </c>
      <c r="J258" s="59">
        <f t="shared" si="49"/>
        <v>0</v>
      </c>
      <c r="K258" s="48">
        <f t="shared" si="50"/>
        <v>0</v>
      </c>
      <c r="L258" s="155">
        <f t="shared" si="51"/>
        <v>0</v>
      </c>
      <c r="M258" s="155">
        <f t="shared" si="52"/>
        <v>0</v>
      </c>
      <c r="N258" s="155">
        <f t="shared" si="53"/>
        <v>0</v>
      </c>
    </row>
    <row r="259" spans="1:14" ht="15.95" customHeight="1" x14ac:dyDescent="0.2">
      <c r="A259" s="126" t="s">
        <v>4</v>
      </c>
      <c r="B259" s="51" t="s">
        <v>117</v>
      </c>
      <c r="C259" s="48" t="str">
        <f>IFERROR(IF($J259&gt;0,VLOOKUP($A259&amp;$B259,'PNC AA'!$A:$E,4,0),""),"")</f>
        <v/>
      </c>
      <c r="D259" s="48" t="str">
        <f>IFERROR(IF($J259&gt;0,VLOOKUP($A259&amp;$B259,'PNC AA'!$A:$E,5,0),""),"")</f>
        <v/>
      </c>
      <c r="E259" s="73" t="str">
        <f t="shared" si="46"/>
        <v>ND</v>
      </c>
      <c r="F259" s="59">
        <f t="shared" si="47"/>
        <v>0</v>
      </c>
      <c r="G259" s="48">
        <f>IFERROR(VLOOKUP($A259&amp;$B259,'PNC Exon. &amp; no Exon.'!$A:$AJ,3,0),0)</f>
        <v>0</v>
      </c>
      <c r="H259" s="48">
        <f>IFERROR(VLOOKUP($A259&amp;$B259,'PNC Exon. &amp; no Exon.'!$A:$AJ,4,0),0)</f>
        <v>0</v>
      </c>
      <c r="I259" s="73" t="str">
        <f t="shared" si="48"/>
        <v>ND</v>
      </c>
      <c r="J259" s="59">
        <f t="shared" si="49"/>
        <v>0</v>
      </c>
      <c r="K259" s="48">
        <f t="shared" si="50"/>
        <v>0</v>
      </c>
      <c r="L259" s="155">
        <f t="shared" si="51"/>
        <v>0</v>
      </c>
      <c r="M259" s="155">
        <f t="shared" si="52"/>
        <v>0</v>
      </c>
      <c r="N259" s="155">
        <f t="shared" si="53"/>
        <v>0</v>
      </c>
    </row>
    <row r="260" spans="1:14" ht="15.95" customHeight="1" x14ac:dyDescent="0.2">
      <c r="A260" s="126" t="s">
        <v>4</v>
      </c>
      <c r="B260" s="50" t="s">
        <v>120</v>
      </c>
      <c r="C260" s="48" t="str">
        <f>IFERROR(IF($J260&gt;0,VLOOKUP($A260&amp;$B260,'PNC AA'!$A:$E,4,0),""),"")</f>
        <v/>
      </c>
      <c r="D260" s="48" t="str">
        <f>IFERROR(IF($J260&gt;0,VLOOKUP($A260&amp;$B260,'PNC AA'!$A:$E,5,0),""),"")</f>
        <v/>
      </c>
      <c r="E260" s="73" t="str">
        <f t="shared" si="46"/>
        <v>ND</v>
      </c>
      <c r="F260" s="59">
        <f t="shared" si="47"/>
        <v>0</v>
      </c>
      <c r="G260" s="48">
        <f>IFERROR(VLOOKUP($A260&amp;$B260,'PNC Exon. &amp; no Exon.'!$A:$AJ,3,0),0)</f>
        <v>0</v>
      </c>
      <c r="H260" s="48">
        <f>IFERROR(VLOOKUP($A260&amp;$B260,'PNC Exon. &amp; no Exon.'!$A:$AJ,4,0),0)</f>
        <v>0</v>
      </c>
      <c r="I260" s="73" t="str">
        <f t="shared" si="48"/>
        <v>ND</v>
      </c>
      <c r="J260" s="59">
        <f t="shared" si="49"/>
        <v>0</v>
      </c>
      <c r="K260" s="48">
        <f t="shared" si="50"/>
        <v>0</v>
      </c>
      <c r="L260" s="155">
        <f t="shared" si="51"/>
        <v>0</v>
      </c>
      <c r="M260" s="155">
        <f t="shared" si="52"/>
        <v>0</v>
      </c>
      <c r="N260" s="155">
        <f t="shared" si="53"/>
        <v>0</v>
      </c>
    </row>
    <row r="261" spans="1:14" ht="15.95" customHeight="1" x14ac:dyDescent="0.2">
      <c r="A261" s="126" t="s">
        <v>4</v>
      </c>
      <c r="B261" s="51" t="s">
        <v>122</v>
      </c>
      <c r="C261" s="48" t="str">
        <f>IFERROR(IF($J261&gt;0,VLOOKUP($A261&amp;$B261,'PNC AA'!$A:$E,4,0),""),"")</f>
        <v/>
      </c>
      <c r="D261" s="48" t="str">
        <f>IFERROR(IF($J261&gt;0,VLOOKUP($A261&amp;$B261,'PNC AA'!$A:$E,5,0),""),"")</f>
        <v/>
      </c>
      <c r="E261" s="73" t="str">
        <f t="shared" si="46"/>
        <v>ND</v>
      </c>
      <c r="F261" s="59">
        <f t="shared" si="47"/>
        <v>0</v>
      </c>
      <c r="G261" s="48">
        <f>IFERROR(VLOOKUP($A261&amp;$B261,'PNC Exon. &amp; no Exon.'!$A:$AJ,3,0),0)</f>
        <v>0</v>
      </c>
      <c r="H261" s="48">
        <f>IFERROR(VLOOKUP($A261&amp;$B261,'PNC Exon. &amp; no Exon.'!$A:$AJ,4,0),0)</f>
        <v>0</v>
      </c>
      <c r="I261" s="73" t="str">
        <f t="shared" si="48"/>
        <v>ND</v>
      </c>
      <c r="J261" s="59">
        <f t="shared" si="49"/>
        <v>0</v>
      </c>
      <c r="K261" s="48">
        <f t="shared" si="50"/>
        <v>0</v>
      </c>
      <c r="L261" s="155">
        <f t="shared" si="51"/>
        <v>0</v>
      </c>
      <c r="M261" s="155">
        <f t="shared" si="52"/>
        <v>0</v>
      </c>
      <c r="N261" s="155">
        <f t="shared" si="53"/>
        <v>0</v>
      </c>
    </row>
    <row r="262" spans="1:14" ht="15.95" customHeight="1" x14ac:dyDescent="0.2">
      <c r="A262" s="126" t="s">
        <v>4</v>
      </c>
      <c r="B262" s="51" t="s">
        <v>121</v>
      </c>
      <c r="C262" s="48" t="str">
        <f>IFERROR(IF($J262&gt;0,VLOOKUP($A262&amp;$B262,'PNC AA'!$A:$E,4,0),""),"")</f>
        <v/>
      </c>
      <c r="D262" s="48" t="str">
        <f>IFERROR(IF($J262&gt;0,VLOOKUP($A262&amp;$B262,'PNC AA'!$A:$E,5,0),""),"")</f>
        <v/>
      </c>
      <c r="E262" s="73" t="str">
        <f t="shared" si="46"/>
        <v>ND</v>
      </c>
      <c r="F262" s="59">
        <f t="shared" si="47"/>
        <v>0</v>
      </c>
      <c r="G262" s="48">
        <f>IFERROR(VLOOKUP($A262&amp;$B262,'PNC Exon. &amp; no Exon.'!$A:$AJ,3,0),0)</f>
        <v>0</v>
      </c>
      <c r="H262" s="48">
        <f>IFERROR(VLOOKUP($A262&amp;$B262,'PNC Exon. &amp; no Exon.'!$A:$AJ,4,0),0)</f>
        <v>0</v>
      </c>
      <c r="I262" s="73" t="str">
        <f t="shared" si="48"/>
        <v>ND</v>
      </c>
      <c r="J262" s="59">
        <f t="shared" si="49"/>
        <v>0</v>
      </c>
      <c r="K262" s="48">
        <f t="shared" si="50"/>
        <v>0</v>
      </c>
      <c r="L262" s="155">
        <f t="shared" si="51"/>
        <v>0</v>
      </c>
      <c r="M262" s="155">
        <f t="shared" si="52"/>
        <v>0</v>
      </c>
      <c r="N262" s="155">
        <f t="shared" si="53"/>
        <v>0</v>
      </c>
    </row>
    <row r="263" spans="1:14" ht="15.95" customHeight="1" x14ac:dyDescent="0.2">
      <c r="A263" s="126" t="s">
        <v>4</v>
      </c>
      <c r="B263" s="51" t="s">
        <v>123</v>
      </c>
      <c r="C263" s="48" t="str">
        <f>IFERROR(IF($J263&gt;0,VLOOKUP($A263&amp;$B263,'PNC AA'!$A:$E,4,0),""),"")</f>
        <v/>
      </c>
      <c r="D263" s="48" t="str">
        <f>IFERROR(IF($J263&gt;0,VLOOKUP($A263&amp;$B263,'PNC AA'!$A:$E,5,0),""),"")</f>
        <v/>
      </c>
      <c r="E263" s="73" t="str">
        <f t="shared" si="46"/>
        <v>ND</v>
      </c>
      <c r="F263" s="59">
        <f t="shared" si="47"/>
        <v>0</v>
      </c>
      <c r="G263" s="48">
        <f>IFERROR(VLOOKUP($A263&amp;$B263,'PNC Exon. &amp; no Exon.'!$A:$AJ,3,0),0)</f>
        <v>0</v>
      </c>
      <c r="H263" s="48">
        <f>IFERROR(VLOOKUP($A263&amp;$B263,'PNC Exon. &amp; no Exon.'!$A:$AJ,4,0),0)</f>
        <v>0</v>
      </c>
      <c r="I263" s="73" t="str">
        <f t="shared" si="48"/>
        <v>ND</v>
      </c>
      <c r="J263" s="59">
        <f t="shared" si="49"/>
        <v>0</v>
      </c>
      <c r="K263" s="48">
        <f t="shared" si="50"/>
        <v>0</v>
      </c>
      <c r="L263" s="155">
        <f t="shared" si="51"/>
        <v>0</v>
      </c>
      <c r="M263" s="155">
        <f t="shared" si="52"/>
        <v>0</v>
      </c>
      <c r="N263" s="155">
        <f t="shared" si="53"/>
        <v>0</v>
      </c>
    </row>
    <row r="264" spans="1:14" ht="15.95" customHeight="1" x14ac:dyDescent="0.2">
      <c r="A264" s="126" t="s">
        <v>4</v>
      </c>
      <c r="B264" s="51" t="s">
        <v>80</v>
      </c>
      <c r="C264" s="48" t="str">
        <f>IFERROR(IF($J264&gt;0,VLOOKUP($A264&amp;$B264,'PNC AA'!$A:$E,4,0),""),"")</f>
        <v/>
      </c>
      <c r="D264" s="48" t="str">
        <f>IFERROR(IF($J264&gt;0,VLOOKUP($A264&amp;$B264,'PNC AA'!$A:$E,5,0),""),"")</f>
        <v/>
      </c>
      <c r="E264" s="73" t="str">
        <f t="shared" si="46"/>
        <v>ND</v>
      </c>
      <c r="F264" s="59">
        <f t="shared" si="47"/>
        <v>0</v>
      </c>
      <c r="G264" s="48">
        <f>IFERROR(VLOOKUP($A264&amp;$B264,'PNC Exon. &amp; no Exon.'!$A:$AJ,3,0),0)</f>
        <v>0</v>
      </c>
      <c r="H264" s="48">
        <f>IFERROR(VLOOKUP($A264&amp;$B264,'PNC Exon. &amp; no Exon.'!$A:$AJ,4,0),0)</f>
        <v>0</v>
      </c>
      <c r="I264" s="73" t="str">
        <f t="shared" si="48"/>
        <v>ND</v>
      </c>
      <c r="J264" s="59">
        <f t="shared" si="49"/>
        <v>0</v>
      </c>
      <c r="K264" s="48">
        <f t="shared" si="50"/>
        <v>0</v>
      </c>
      <c r="L264" s="155">
        <f t="shared" si="51"/>
        <v>0</v>
      </c>
      <c r="M264" s="155">
        <f t="shared" si="52"/>
        <v>0</v>
      </c>
      <c r="N264" s="155">
        <f t="shared" si="53"/>
        <v>0</v>
      </c>
    </row>
    <row r="265" spans="1:14" ht="15.95" customHeight="1" x14ac:dyDescent="0.2">
      <c r="A265" s="126" t="s">
        <v>4</v>
      </c>
      <c r="B265" s="51" t="s">
        <v>118</v>
      </c>
      <c r="C265" s="48" t="str">
        <f>IFERROR(IF($J265&gt;0,VLOOKUP($A265&amp;$B265,'PNC AA'!$A:$E,4,0),""),"")</f>
        <v/>
      </c>
      <c r="D265" s="48" t="str">
        <f>IFERROR(IF($J265&gt;0,VLOOKUP($A265&amp;$B265,'PNC AA'!$A:$E,5,0),""),"")</f>
        <v/>
      </c>
      <c r="E265" s="73" t="str">
        <f t="shared" si="46"/>
        <v>ND</v>
      </c>
      <c r="F265" s="59">
        <f t="shared" si="47"/>
        <v>0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0</v>
      </c>
      <c r="I265" s="73" t="str">
        <f t="shared" si="48"/>
        <v>ND</v>
      </c>
      <c r="J265" s="59">
        <f t="shared" si="49"/>
        <v>0</v>
      </c>
      <c r="K265" s="48">
        <f t="shared" si="50"/>
        <v>0</v>
      </c>
      <c r="L265" s="155">
        <f t="shared" si="51"/>
        <v>0</v>
      </c>
      <c r="M265" s="155">
        <f t="shared" si="52"/>
        <v>0</v>
      </c>
      <c r="N265" s="155">
        <f t="shared" si="53"/>
        <v>0</v>
      </c>
    </row>
    <row r="266" spans="1:14" ht="15.95" customHeight="1" x14ac:dyDescent="0.2">
      <c r="A266" s="126" t="s">
        <v>4</v>
      </c>
      <c r="B266" s="50" t="s">
        <v>124</v>
      </c>
      <c r="C266" s="48" t="str">
        <f>IFERROR(IF($J266&gt;0,VLOOKUP($A266&amp;$B266,'PNC AA'!$A:$E,4,0),""),"")</f>
        <v/>
      </c>
      <c r="D266" s="48" t="str">
        <f>IFERROR(IF($J266&gt;0,VLOOKUP($A266&amp;$B266,'PNC AA'!$A:$E,5,0),""),"")</f>
        <v/>
      </c>
      <c r="E266" s="73" t="str">
        <f t="shared" si="46"/>
        <v>ND</v>
      </c>
      <c r="F266" s="59">
        <f t="shared" si="47"/>
        <v>0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0</v>
      </c>
      <c r="I266" s="73" t="str">
        <f t="shared" si="48"/>
        <v>ND</v>
      </c>
      <c r="J266" s="59">
        <f t="shared" si="49"/>
        <v>0</v>
      </c>
      <c r="K266" s="48">
        <f t="shared" si="50"/>
        <v>0</v>
      </c>
      <c r="L266" s="155">
        <f t="shared" si="51"/>
        <v>0</v>
      </c>
      <c r="M266" s="155">
        <f t="shared" si="52"/>
        <v>0</v>
      </c>
      <c r="N266" s="155">
        <f t="shared" si="53"/>
        <v>0</v>
      </c>
    </row>
    <row r="267" spans="1:14" ht="15.95" customHeight="1" x14ac:dyDescent="0.2">
      <c r="A267" s="126" t="s">
        <v>4</v>
      </c>
      <c r="B267" s="51" t="s">
        <v>125</v>
      </c>
      <c r="C267" s="48" t="str">
        <f>IFERROR(IF($J267&gt;0,VLOOKUP($A267&amp;$B267,'PNC AA'!$A:$E,4,0),""),"")</f>
        <v/>
      </c>
      <c r="D267" s="48" t="str">
        <f>IFERROR(IF($J267&gt;0,VLOOKUP($A267&amp;$B267,'PNC AA'!$A:$E,5,0),""),"")</f>
        <v/>
      </c>
      <c r="E267" s="73" t="str">
        <f t="shared" si="46"/>
        <v>ND</v>
      </c>
      <c r="F267" s="59">
        <f t="shared" si="47"/>
        <v>0</v>
      </c>
      <c r="G267" s="48">
        <f>IFERROR(VLOOKUP($A267&amp;$B267,'PNC Exon. &amp; no Exon.'!$A:$AJ,3,0),0)</f>
        <v>0</v>
      </c>
      <c r="H267" s="48">
        <f>IFERROR(VLOOKUP($A267&amp;$B267,'PNC Exon. &amp; no Exon.'!$A:$AJ,4,0),0)</f>
        <v>0</v>
      </c>
      <c r="I267" s="73" t="str">
        <f t="shared" si="48"/>
        <v>ND</v>
      </c>
      <c r="J267" s="59">
        <f t="shared" si="49"/>
        <v>0</v>
      </c>
      <c r="K267" s="48">
        <f t="shared" si="50"/>
        <v>0</v>
      </c>
      <c r="L267" s="155">
        <f t="shared" si="51"/>
        <v>0</v>
      </c>
      <c r="M267" s="155">
        <f t="shared" si="52"/>
        <v>0</v>
      </c>
      <c r="N267" s="155">
        <f t="shared" si="53"/>
        <v>0</v>
      </c>
    </row>
    <row r="268" spans="1:14" ht="15.95" customHeight="1" x14ac:dyDescent="0.2">
      <c r="A268" s="126" t="s">
        <v>4</v>
      </c>
      <c r="B268" s="51" t="s">
        <v>87</v>
      </c>
      <c r="C268" s="48" t="str">
        <f>IFERROR(IF($J268&gt;0,VLOOKUP($A268&amp;$B268,'PNC AA'!$A:$E,4,0),""),"")</f>
        <v/>
      </c>
      <c r="D268" s="48" t="str">
        <f>IFERROR(IF($J268&gt;0,VLOOKUP($A268&amp;$B268,'PNC AA'!$A:$E,5,0),""),"")</f>
        <v/>
      </c>
      <c r="E268" s="73" t="str">
        <f t="shared" si="46"/>
        <v>ND</v>
      </c>
      <c r="F268" s="59">
        <f t="shared" si="47"/>
        <v>0</v>
      </c>
      <c r="G268" s="48">
        <f>IFERROR(VLOOKUP($A268&amp;$B268,'PNC Exon. &amp; no Exon.'!$A:$AJ,3,0),0)</f>
        <v>0</v>
      </c>
      <c r="H268" s="48">
        <f>IFERROR(VLOOKUP($A268&amp;$B268,'PNC Exon. &amp; no Exon.'!$A:$AJ,4,0),0)</f>
        <v>0</v>
      </c>
      <c r="I268" s="73" t="str">
        <f t="shared" si="48"/>
        <v>ND</v>
      </c>
      <c r="J268" s="59">
        <f t="shared" si="49"/>
        <v>0</v>
      </c>
      <c r="K268" s="48">
        <f t="shared" si="50"/>
        <v>0</v>
      </c>
      <c r="L268" s="155">
        <f t="shared" si="51"/>
        <v>0</v>
      </c>
      <c r="M268" s="155">
        <f t="shared" si="52"/>
        <v>0</v>
      </c>
      <c r="N268" s="155">
        <f t="shared" si="53"/>
        <v>0</v>
      </c>
    </row>
    <row r="269" spans="1:14" ht="15.95" customHeight="1" x14ac:dyDescent="0.2">
      <c r="A269" s="126" t="s">
        <v>4</v>
      </c>
      <c r="B269" s="51" t="s">
        <v>78</v>
      </c>
      <c r="C269" s="48" t="str">
        <f>IFERROR(IF($J269&gt;0,VLOOKUP($A269&amp;$B269,'PNC AA'!$A:$E,4,0),""),"")</f>
        <v/>
      </c>
      <c r="D269" s="48" t="str">
        <f>IFERROR(IF($J269&gt;0,VLOOKUP($A269&amp;$B269,'PNC AA'!$A:$E,5,0),""),"")</f>
        <v/>
      </c>
      <c r="E269" s="73" t="str">
        <f t="shared" si="46"/>
        <v>ND</v>
      </c>
      <c r="F269" s="59">
        <f t="shared" si="47"/>
        <v>0</v>
      </c>
      <c r="G269" s="48">
        <f>IFERROR(VLOOKUP($A269&amp;$B269,'PNC Exon. &amp; no Exon.'!$A:$AJ,3,0),0)</f>
        <v>0</v>
      </c>
      <c r="H269" s="48">
        <f>IFERROR(VLOOKUP($A269&amp;$B269,'PNC Exon. &amp; no Exon.'!$A:$AJ,4,0),0)</f>
        <v>0</v>
      </c>
      <c r="I269" s="73" t="str">
        <f t="shared" si="48"/>
        <v>ND</v>
      </c>
      <c r="J269" s="59">
        <f t="shared" si="49"/>
        <v>0</v>
      </c>
      <c r="K269" s="48">
        <f t="shared" si="50"/>
        <v>0</v>
      </c>
      <c r="L269" s="155">
        <f t="shared" si="51"/>
        <v>0</v>
      </c>
      <c r="M269" s="155">
        <f t="shared" si="52"/>
        <v>0</v>
      </c>
      <c r="N269" s="155">
        <f t="shared" si="53"/>
        <v>0</v>
      </c>
    </row>
    <row r="270" spans="1:14" ht="15.95" customHeight="1" x14ac:dyDescent="0.2">
      <c r="A270" s="126" t="s">
        <v>4</v>
      </c>
      <c r="B270" s="51" t="s">
        <v>126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3" t="str">
        <f t="shared" si="46"/>
        <v>ND</v>
      </c>
      <c r="F270" s="59">
        <f t="shared" si="47"/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3" t="str">
        <f t="shared" si="48"/>
        <v>ND</v>
      </c>
      <c r="J270" s="59">
        <f t="shared" si="49"/>
        <v>0</v>
      </c>
      <c r="K270" s="48">
        <f t="shared" si="50"/>
        <v>0</v>
      </c>
      <c r="L270" s="155">
        <f t="shared" si="51"/>
        <v>0</v>
      </c>
      <c r="M270" s="155">
        <f t="shared" si="52"/>
        <v>0</v>
      </c>
      <c r="N270" s="155">
        <f t="shared" si="53"/>
        <v>0</v>
      </c>
    </row>
    <row r="271" spans="1:14" ht="15.95" customHeight="1" x14ac:dyDescent="0.2">
      <c r="A271" s="126" t="s">
        <v>4</v>
      </c>
      <c r="B271" s="51" t="s">
        <v>127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3" t="str">
        <f t="shared" si="46"/>
        <v>ND</v>
      </c>
      <c r="F271" s="59">
        <f t="shared" si="47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3" t="str">
        <f t="shared" si="48"/>
        <v>ND</v>
      </c>
      <c r="J271" s="59">
        <f t="shared" si="49"/>
        <v>0</v>
      </c>
      <c r="K271" s="48">
        <f t="shared" si="50"/>
        <v>0</v>
      </c>
      <c r="L271" s="155">
        <f t="shared" si="51"/>
        <v>0</v>
      </c>
      <c r="M271" s="155">
        <f t="shared" si="52"/>
        <v>0</v>
      </c>
      <c r="N271" s="155">
        <f t="shared" si="53"/>
        <v>0</v>
      </c>
    </row>
    <row r="272" spans="1:14" ht="15.95" customHeight="1" x14ac:dyDescent="0.2">
      <c r="A272" s="126" t="s">
        <v>4</v>
      </c>
      <c r="B272" s="51" t="s">
        <v>128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3" t="str">
        <f t="shared" si="46"/>
        <v>ND</v>
      </c>
      <c r="F272" s="59">
        <f t="shared" si="47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3" t="str">
        <f t="shared" si="48"/>
        <v>ND</v>
      </c>
      <c r="J272" s="59">
        <f t="shared" si="49"/>
        <v>0</v>
      </c>
      <c r="K272" s="48">
        <f t="shared" si="50"/>
        <v>0</v>
      </c>
      <c r="L272" s="155">
        <f t="shared" si="51"/>
        <v>0</v>
      </c>
      <c r="M272" s="155">
        <f t="shared" si="52"/>
        <v>0</v>
      </c>
      <c r="N272" s="155">
        <f t="shared" si="53"/>
        <v>0</v>
      </c>
    </row>
    <row r="273" spans="1:14" ht="15.95" customHeight="1" x14ac:dyDescent="0.2">
      <c r="A273" s="126" t="s">
        <v>4</v>
      </c>
      <c r="B273" s="51" t="s">
        <v>110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3" t="str">
        <f t="shared" si="46"/>
        <v>ND</v>
      </c>
      <c r="F273" s="59">
        <f t="shared" si="47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3" t="str">
        <f t="shared" si="48"/>
        <v>ND</v>
      </c>
      <c r="J273" s="59">
        <f t="shared" si="49"/>
        <v>0</v>
      </c>
      <c r="K273" s="48">
        <f t="shared" si="50"/>
        <v>0</v>
      </c>
      <c r="L273" s="155">
        <f t="shared" si="51"/>
        <v>0</v>
      </c>
      <c r="M273" s="155">
        <f t="shared" si="52"/>
        <v>0</v>
      </c>
      <c r="N273" s="155">
        <f t="shared" si="53"/>
        <v>0</v>
      </c>
    </row>
    <row r="274" spans="1:14" ht="15.95" customHeight="1" x14ac:dyDescent="0.2">
      <c r="A274" s="126" t="s">
        <v>4</v>
      </c>
      <c r="B274" s="51" t="s">
        <v>79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3" t="str">
        <f t="shared" si="46"/>
        <v>ND</v>
      </c>
      <c r="F274" s="59">
        <f t="shared" si="47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3" t="str">
        <f t="shared" si="48"/>
        <v>ND</v>
      </c>
      <c r="J274" s="59">
        <f t="shared" si="49"/>
        <v>0</v>
      </c>
      <c r="K274" s="48">
        <f t="shared" si="50"/>
        <v>0</v>
      </c>
      <c r="L274" s="155">
        <f t="shared" si="51"/>
        <v>0</v>
      </c>
      <c r="M274" s="155">
        <f t="shared" si="52"/>
        <v>0</v>
      </c>
      <c r="N274" s="155">
        <f t="shared" si="53"/>
        <v>0</v>
      </c>
    </row>
    <row r="275" spans="1:14" ht="15.95" customHeight="1" x14ac:dyDescent="0.2">
      <c r="A275" s="126" t="s">
        <v>4</v>
      </c>
      <c r="B275" s="51" t="s">
        <v>129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3" t="str">
        <f t="shared" si="46"/>
        <v>ND</v>
      </c>
      <c r="F275" s="59">
        <f t="shared" si="47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3" t="str">
        <f t="shared" si="48"/>
        <v>ND</v>
      </c>
      <c r="J275" s="59">
        <f t="shared" si="49"/>
        <v>0</v>
      </c>
      <c r="K275" s="48">
        <f t="shared" si="50"/>
        <v>0</v>
      </c>
      <c r="L275" s="155">
        <f t="shared" si="51"/>
        <v>0</v>
      </c>
      <c r="M275" s="155">
        <f t="shared" si="52"/>
        <v>0</v>
      </c>
      <c r="N275" s="155">
        <f t="shared" si="53"/>
        <v>0</v>
      </c>
    </row>
    <row r="276" spans="1:14" ht="15.95" customHeight="1" x14ac:dyDescent="0.2">
      <c r="A276" s="126" t="s">
        <v>4</v>
      </c>
      <c r="B276" s="51" t="s">
        <v>131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3" t="str">
        <f t="shared" si="46"/>
        <v>ND</v>
      </c>
      <c r="F276" s="59">
        <f t="shared" si="47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3" t="str">
        <f t="shared" si="48"/>
        <v>ND</v>
      </c>
      <c r="J276" s="59">
        <f t="shared" si="49"/>
        <v>0</v>
      </c>
      <c r="K276" s="48">
        <f t="shared" si="50"/>
        <v>0</v>
      </c>
      <c r="L276" s="155">
        <f t="shared" si="51"/>
        <v>0</v>
      </c>
      <c r="M276" s="155">
        <f t="shared" si="52"/>
        <v>0</v>
      </c>
      <c r="N276" s="155">
        <f t="shared" si="53"/>
        <v>0</v>
      </c>
    </row>
    <row r="277" spans="1:14" ht="15.95" customHeight="1" x14ac:dyDescent="0.2">
      <c r="A277" s="126" t="s">
        <v>4</v>
      </c>
      <c r="B277" s="51" t="s">
        <v>130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3" t="str">
        <f t="shared" si="46"/>
        <v>ND</v>
      </c>
      <c r="F277" s="59">
        <f t="shared" si="47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3" t="str">
        <f t="shared" si="48"/>
        <v>ND</v>
      </c>
      <c r="J277" s="59">
        <f t="shared" si="49"/>
        <v>0</v>
      </c>
      <c r="K277" s="48">
        <f t="shared" si="50"/>
        <v>0</v>
      </c>
      <c r="L277" s="155">
        <f t="shared" si="51"/>
        <v>0</v>
      </c>
      <c r="M277" s="155">
        <f t="shared" si="52"/>
        <v>0</v>
      </c>
      <c r="N277" s="155">
        <f t="shared" si="53"/>
        <v>0</v>
      </c>
    </row>
    <row r="278" spans="1:14" ht="15.95" customHeight="1" x14ac:dyDescent="0.2">
      <c r="A278" s="126" t="s">
        <v>4</v>
      </c>
      <c r="B278" s="51" t="s">
        <v>132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3" t="str">
        <f t="shared" si="46"/>
        <v>ND</v>
      </c>
      <c r="F278" s="59">
        <f t="shared" si="47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3" t="str">
        <f t="shared" si="48"/>
        <v>ND</v>
      </c>
      <c r="J278" s="59">
        <f t="shared" si="49"/>
        <v>0</v>
      </c>
      <c r="K278" s="48">
        <f t="shared" si="50"/>
        <v>0</v>
      </c>
      <c r="L278" s="155">
        <f t="shared" si="51"/>
        <v>0</v>
      </c>
      <c r="M278" s="155">
        <f t="shared" si="52"/>
        <v>0</v>
      </c>
      <c r="N278" s="155">
        <f t="shared" si="53"/>
        <v>0</v>
      </c>
    </row>
    <row r="279" spans="1:14" ht="19.5" customHeight="1" x14ac:dyDescent="0.2">
      <c r="A279" s="8"/>
      <c r="B279" s="53" t="s">
        <v>21</v>
      </c>
      <c r="C279" s="61">
        <f>SUM(C246:C278)</f>
        <v>0</v>
      </c>
      <c r="D279" s="61">
        <f>SUM(D246:D278)</f>
        <v>0</v>
      </c>
      <c r="E279" s="61"/>
      <c r="F279" s="61">
        <f>SUM(F246:F278)</f>
        <v>0</v>
      </c>
      <c r="G279" s="61">
        <f>SUM(G246:G278)</f>
        <v>0</v>
      </c>
      <c r="H279" s="61">
        <f>SUM(H246:H278)</f>
        <v>0</v>
      </c>
      <c r="I279" s="61"/>
      <c r="J279" s="61">
        <f>SUM(J246:J278)</f>
        <v>0</v>
      </c>
      <c r="K279" s="61">
        <f t="shared" si="50"/>
        <v>0</v>
      </c>
      <c r="L279" s="154">
        <f t="shared" si="51"/>
        <v>0</v>
      </c>
      <c r="M279" s="158">
        <f>SUM(M246:M278)</f>
        <v>0</v>
      </c>
      <c r="N279" s="158">
        <f>SUM(N246:N278)</f>
        <v>0</v>
      </c>
    </row>
    <row r="280" spans="1:14" x14ac:dyDescent="0.2">
      <c r="B280" s="70" t="s">
        <v>108</v>
      </c>
    </row>
    <row r="286" spans="1:14" ht="20.25" x14ac:dyDescent="0.3">
      <c r="A286" s="167" t="s">
        <v>42</v>
      </c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</row>
    <row r="287" spans="1:14" x14ac:dyDescent="0.2">
      <c r="A287" s="168" t="s">
        <v>59</v>
      </c>
      <c r="B287" s="168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</row>
    <row r="288" spans="1:14" x14ac:dyDescent="0.2">
      <c r="A288" s="170" t="s">
        <v>151</v>
      </c>
      <c r="B288" s="170"/>
      <c r="C288" s="170"/>
      <c r="D288" s="170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</row>
    <row r="289" spans="1:14" x14ac:dyDescent="0.2">
      <c r="A289" s="168" t="s">
        <v>91</v>
      </c>
      <c r="B289" s="168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</row>
    <row r="290" spans="1:14" x14ac:dyDescent="0.2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">
      <c r="B291" s="172" t="s">
        <v>33</v>
      </c>
      <c r="C291" s="171" t="s">
        <v>107</v>
      </c>
      <c r="D291" s="171"/>
      <c r="E291" s="171" t="s">
        <v>52</v>
      </c>
      <c r="F291" s="171"/>
      <c r="G291" s="171" t="s">
        <v>171</v>
      </c>
      <c r="H291" s="171"/>
      <c r="I291" s="171"/>
      <c r="J291" s="171"/>
      <c r="K291" s="171" t="s">
        <v>29</v>
      </c>
      <c r="L291" s="171"/>
      <c r="M291" s="171" t="s">
        <v>61</v>
      </c>
      <c r="N291" s="171"/>
    </row>
    <row r="292" spans="1:14" ht="32.25" customHeight="1" x14ac:dyDescent="0.2">
      <c r="A292" s="83"/>
      <c r="B292" s="173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2">
      <c r="A293" s="126" t="s">
        <v>5</v>
      </c>
      <c r="B293" s="87" t="s">
        <v>84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ref="E293:E325" si="54">IF(F293=0,"ND",RANK(F293,$F$293:$F$325))</f>
        <v>ND</v>
      </c>
      <c r="F293" s="59">
        <f t="shared" ref="F293:F325" si="55">SUM(C293:D293)</f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ref="I293:I325" si="56">IF(J293=0,"ND",RANK(J293,$J$293:$J$325))</f>
        <v>ND</v>
      </c>
      <c r="J293" s="59">
        <f t="shared" ref="J293:J325" si="57">(G293+H293)</f>
        <v>0</v>
      </c>
      <c r="K293" s="48">
        <f t="shared" ref="K293:K326" si="58">J293-F293</f>
        <v>0</v>
      </c>
      <c r="L293" s="155">
        <f t="shared" ref="L293:L326" si="59">IFERROR(K293/F293*100,0)</f>
        <v>0</v>
      </c>
      <c r="M293" s="155">
        <f t="shared" ref="M293:M325" si="60">IFERROR(F293/$F$326*100,0)</f>
        <v>0</v>
      </c>
      <c r="N293" s="155">
        <f t="shared" ref="N293:N325" si="61">IFERROR(J293/$J$326*100,0)</f>
        <v>0</v>
      </c>
    </row>
    <row r="294" spans="1:14" ht="15.95" customHeight="1" x14ac:dyDescent="0.2">
      <c r="A294" s="126" t="s">
        <v>5</v>
      </c>
      <c r="B294" s="51" t="s">
        <v>92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54"/>
        <v>ND</v>
      </c>
      <c r="F294" s="59">
        <f t="shared" si="55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56"/>
        <v>ND</v>
      </c>
      <c r="J294" s="59">
        <f t="shared" si="57"/>
        <v>0</v>
      </c>
      <c r="K294" s="48">
        <f t="shared" si="58"/>
        <v>0</v>
      </c>
      <c r="L294" s="155">
        <f t="shared" si="59"/>
        <v>0</v>
      </c>
      <c r="M294" s="155">
        <f t="shared" si="60"/>
        <v>0</v>
      </c>
      <c r="N294" s="155">
        <f t="shared" si="61"/>
        <v>0</v>
      </c>
    </row>
    <row r="295" spans="1:14" ht="15.95" customHeight="1" x14ac:dyDescent="0.2">
      <c r="A295" s="126" t="s">
        <v>5</v>
      </c>
      <c r="B295" s="51" t="s">
        <v>93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54"/>
        <v>ND</v>
      </c>
      <c r="F295" s="59">
        <f t="shared" si="55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56"/>
        <v>ND</v>
      </c>
      <c r="J295" s="59">
        <f t="shared" si="57"/>
        <v>0</v>
      </c>
      <c r="K295" s="48">
        <f t="shared" si="58"/>
        <v>0</v>
      </c>
      <c r="L295" s="155">
        <f t="shared" si="59"/>
        <v>0</v>
      </c>
      <c r="M295" s="155">
        <f t="shared" si="60"/>
        <v>0</v>
      </c>
      <c r="N295" s="155">
        <f t="shared" si="61"/>
        <v>0</v>
      </c>
    </row>
    <row r="296" spans="1:14" ht="15.95" customHeight="1" x14ac:dyDescent="0.2">
      <c r="A296" s="126" t="s">
        <v>5</v>
      </c>
      <c r="B296" s="51" t="s">
        <v>111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54"/>
        <v>ND</v>
      </c>
      <c r="F296" s="59">
        <f t="shared" si="55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56"/>
        <v>ND</v>
      </c>
      <c r="J296" s="59">
        <f t="shared" si="57"/>
        <v>0</v>
      </c>
      <c r="K296" s="48">
        <f t="shared" si="58"/>
        <v>0</v>
      </c>
      <c r="L296" s="155">
        <f t="shared" si="59"/>
        <v>0</v>
      </c>
      <c r="M296" s="155">
        <f t="shared" si="60"/>
        <v>0</v>
      </c>
      <c r="N296" s="155">
        <f t="shared" si="61"/>
        <v>0</v>
      </c>
    </row>
    <row r="297" spans="1:14" ht="15.95" customHeight="1" x14ac:dyDescent="0.2">
      <c r="A297" s="126" t="s">
        <v>5</v>
      </c>
      <c r="B297" s="51" t="s">
        <v>112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54"/>
        <v>ND</v>
      </c>
      <c r="F297" s="59">
        <f t="shared" si="55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56"/>
        <v>ND</v>
      </c>
      <c r="J297" s="59">
        <f t="shared" si="57"/>
        <v>0</v>
      </c>
      <c r="K297" s="48">
        <f t="shared" si="58"/>
        <v>0</v>
      </c>
      <c r="L297" s="155">
        <f t="shared" si="59"/>
        <v>0</v>
      </c>
      <c r="M297" s="155">
        <f t="shared" si="60"/>
        <v>0</v>
      </c>
      <c r="N297" s="155">
        <f t="shared" si="61"/>
        <v>0</v>
      </c>
    </row>
    <row r="298" spans="1:14" ht="15.95" customHeight="1" x14ac:dyDescent="0.2">
      <c r="A298" s="126" t="s">
        <v>5</v>
      </c>
      <c r="B298" s="51" t="s">
        <v>113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54"/>
        <v>ND</v>
      </c>
      <c r="F298" s="59">
        <f t="shared" si="55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56"/>
        <v>ND</v>
      </c>
      <c r="J298" s="59">
        <f t="shared" si="57"/>
        <v>0</v>
      </c>
      <c r="K298" s="48">
        <f t="shared" si="58"/>
        <v>0</v>
      </c>
      <c r="L298" s="155">
        <f t="shared" si="59"/>
        <v>0</v>
      </c>
      <c r="M298" s="155">
        <f t="shared" si="60"/>
        <v>0</v>
      </c>
      <c r="N298" s="155">
        <f t="shared" si="61"/>
        <v>0</v>
      </c>
    </row>
    <row r="299" spans="1:14" ht="15.95" customHeight="1" x14ac:dyDescent="0.2">
      <c r="A299" s="126" t="s">
        <v>5</v>
      </c>
      <c r="B299" s="51" t="s">
        <v>94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54"/>
        <v>ND</v>
      </c>
      <c r="F299" s="59">
        <f t="shared" si="55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56"/>
        <v>ND</v>
      </c>
      <c r="J299" s="59">
        <f t="shared" si="57"/>
        <v>0</v>
      </c>
      <c r="K299" s="48">
        <f t="shared" si="58"/>
        <v>0</v>
      </c>
      <c r="L299" s="155">
        <f t="shared" si="59"/>
        <v>0</v>
      </c>
      <c r="M299" s="155">
        <f t="shared" si="60"/>
        <v>0</v>
      </c>
      <c r="N299" s="155">
        <f t="shared" si="61"/>
        <v>0</v>
      </c>
    </row>
    <row r="300" spans="1:14" ht="15.95" customHeight="1" x14ac:dyDescent="0.2">
      <c r="A300" s="126" t="s">
        <v>5</v>
      </c>
      <c r="B300" s="51" t="s">
        <v>114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54"/>
        <v>ND</v>
      </c>
      <c r="F300" s="59">
        <f t="shared" si="55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56"/>
        <v>ND</v>
      </c>
      <c r="J300" s="59">
        <f t="shared" si="57"/>
        <v>0</v>
      </c>
      <c r="K300" s="48">
        <f t="shared" si="58"/>
        <v>0</v>
      </c>
      <c r="L300" s="155">
        <f t="shared" si="59"/>
        <v>0</v>
      </c>
      <c r="M300" s="155">
        <f t="shared" si="60"/>
        <v>0</v>
      </c>
      <c r="N300" s="155">
        <f t="shared" si="61"/>
        <v>0</v>
      </c>
    </row>
    <row r="301" spans="1:14" ht="15.95" customHeight="1" x14ac:dyDescent="0.2">
      <c r="A301" s="126" t="s">
        <v>5</v>
      </c>
      <c r="B301" s="51" t="s">
        <v>118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54"/>
        <v>ND</v>
      </c>
      <c r="F301" s="59">
        <f t="shared" si="55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56"/>
        <v>ND</v>
      </c>
      <c r="J301" s="59">
        <f t="shared" si="57"/>
        <v>0</v>
      </c>
      <c r="K301" s="48">
        <f t="shared" si="58"/>
        <v>0</v>
      </c>
      <c r="L301" s="155">
        <f t="shared" si="59"/>
        <v>0</v>
      </c>
      <c r="M301" s="155">
        <f t="shared" si="60"/>
        <v>0</v>
      </c>
      <c r="N301" s="155">
        <f t="shared" si="61"/>
        <v>0</v>
      </c>
    </row>
    <row r="302" spans="1:14" ht="15.95" customHeight="1" x14ac:dyDescent="0.2">
      <c r="A302" s="126" t="s">
        <v>5</v>
      </c>
      <c r="B302" s="51" t="s">
        <v>77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54"/>
        <v>ND</v>
      </c>
      <c r="F302" s="59">
        <f t="shared" si="55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56"/>
        <v>ND</v>
      </c>
      <c r="J302" s="59">
        <f t="shared" si="57"/>
        <v>0</v>
      </c>
      <c r="K302" s="48">
        <f t="shared" si="58"/>
        <v>0</v>
      </c>
      <c r="L302" s="155">
        <f t="shared" si="59"/>
        <v>0</v>
      </c>
      <c r="M302" s="155">
        <f t="shared" si="60"/>
        <v>0</v>
      </c>
      <c r="N302" s="155">
        <f t="shared" si="61"/>
        <v>0</v>
      </c>
    </row>
    <row r="303" spans="1:14" ht="15.95" customHeight="1" x14ac:dyDescent="0.2">
      <c r="A303" s="126" t="s">
        <v>5</v>
      </c>
      <c r="B303" s="51" t="s">
        <v>115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54"/>
        <v>ND</v>
      </c>
      <c r="F303" s="59">
        <f t="shared" si="55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6"/>
        <v>ND</v>
      </c>
      <c r="J303" s="59">
        <f t="shared" si="57"/>
        <v>0</v>
      </c>
      <c r="K303" s="48">
        <f t="shared" si="58"/>
        <v>0</v>
      </c>
      <c r="L303" s="155">
        <f t="shared" si="59"/>
        <v>0</v>
      </c>
      <c r="M303" s="155">
        <f t="shared" si="60"/>
        <v>0</v>
      </c>
      <c r="N303" s="155">
        <f t="shared" si="61"/>
        <v>0</v>
      </c>
    </row>
    <row r="304" spans="1:14" ht="15.95" customHeight="1" x14ac:dyDescent="0.2">
      <c r="A304" s="126" t="s">
        <v>5</v>
      </c>
      <c r="B304" s="51" t="s">
        <v>85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54"/>
        <v>ND</v>
      </c>
      <c r="F304" s="59">
        <f t="shared" si="55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6"/>
        <v>ND</v>
      </c>
      <c r="J304" s="59">
        <f t="shared" si="57"/>
        <v>0</v>
      </c>
      <c r="K304" s="48">
        <f t="shared" si="58"/>
        <v>0</v>
      </c>
      <c r="L304" s="155">
        <f t="shared" si="59"/>
        <v>0</v>
      </c>
      <c r="M304" s="155">
        <f t="shared" si="60"/>
        <v>0</v>
      </c>
      <c r="N304" s="155">
        <f t="shared" si="61"/>
        <v>0</v>
      </c>
    </row>
    <row r="305" spans="1:14" ht="15.95" customHeight="1" x14ac:dyDescent="0.2">
      <c r="A305" s="126" t="s">
        <v>5</v>
      </c>
      <c r="B305" s="51" t="s">
        <v>116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54"/>
        <v>ND</v>
      </c>
      <c r="F305" s="59">
        <f t="shared" si="55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6"/>
        <v>ND</v>
      </c>
      <c r="J305" s="59">
        <f t="shared" si="57"/>
        <v>0</v>
      </c>
      <c r="K305" s="48">
        <f t="shared" si="58"/>
        <v>0</v>
      </c>
      <c r="L305" s="155">
        <f t="shared" si="59"/>
        <v>0</v>
      </c>
      <c r="M305" s="155">
        <f t="shared" si="60"/>
        <v>0</v>
      </c>
      <c r="N305" s="155">
        <f t="shared" si="61"/>
        <v>0</v>
      </c>
    </row>
    <row r="306" spans="1:14" ht="15.95" customHeight="1" x14ac:dyDescent="0.2">
      <c r="A306" s="126" t="s">
        <v>5</v>
      </c>
      <c r="B306" s="51" t="s">
        <v>117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54"/>
        <v>ND</v>
      </c>
      <c r="F306" s="59">
        <f t="shared" si="55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6"/>
        <v>ND</v>
      </c>
      <c r="J306" s="59">
        <f t="shared" si="57"/>
        <v>0</v>
      </c>
      <c r="K306" s="48">
        <f t="shared" si="58"/>
        <v>0</v>
      </c>
      <c r="L306" s="155">
        <f t="shared" si="59"/>
        <v>0</v>
      </c>
      <c r="M306" s="155">
        <f t="shared" si="60"/>
        <v>0</v>
      </c>
      <c r="N306" s="155">
        <f t="shared" si="61"/>
        <v>0</v>
      </c>
    </row>
    <row r="307" spans="1:14" ht="15.95" customHeight="1" x14ac:dyDescent="0.2">
      <c r="A307" s="126" t="s">
        <v>5</v>
      </c>
      <c r="B307" s="51" t="s">
        <v>119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54"/>
        <v>ND</v>
      </c>
      <c r="F307" s="59">
        <f t="shared" si="55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6"/>
        <v>ND</v>
      </c>
      <c r="J307" s="59">
        <f t="shared" si="57"/>
        <v>0</v>
      </c>
      <c r="K307" s="48">
        <f t="shared" si="58"/>
        <v>0</v>
      </c>
      <c r="L307" s="155">
        <f t="shared" si="59"/>
        <v>0</v>
      </c>
      <c r="M307" s="155">
        <f t="shared" si="60"/>
        <v>0</v>
      </c>
      <c r="N307" s="155">
        <f t="shared" si="61"/>
        <v>0</v>
      </c>
    </row>
    <row r="308" spans="1:14" ht="15.95" customHeight="1" x14ac:dyDescent="0.2">
      <c r="A308" s="126" t="s">
        <v>5</v>
      </c>
      <c r="B308" s="50" t="s">
        <v>120</v>
      </c>
      <c r="C308" s="48" t="str">
        <f>IFERROR(IF($J308&gt;0,VLOOKUP($A308&amp;$B308,'PNC AA'!$A:$E,4,0),""),"")</f>
        <v/>
      </c>
      <c r="D308" s="48" t="str">
        <f>IFERROR(IF($J308&gt;0,VLOOKUP($A308&amp;$B308,'PNC AA'!$A:$E,5,0),""),"")</f>
        <v/>
      </c>
      <c r="E308" s="73" t="str">
        <f t="shared" si="54"/>
        <v>ND</v>
      </c>
      <c r="F308" s="59">
        <f t="shared" si="55"/>
        <v>0</v>
      </c>
      <c r="G308" s="48">
        <f>IFERROR(VLOOKUP($A308&amp;$B308,'PNC Exon. &amp; no Exon.'!$A:$AJ,3,0),0)</f>
        <v>0</v>
      </c>
      <c r="H308" s="48">
        <f>IFERROR(VLOOKUP($A308&amp;$B308,'PNC Exon. &amp; no Exon.'!$A:$AJ,4,0),0)</f>
        <v>0</v>
      </c>
      <c r="I308" s="73" t="str">
        <f t="shared" si="56"/>
        <v>ND</v>
      </c>
      <c r="J308" s="59">
        <f t="shared" si="57"/>
        <v>0</v>
      </c>
      <c r="K308" s="48">
        <f t="shared" si="58"/>
        <v>0</v>
      </c>
      <c r="L308" s="155">
        <f t="shared" si="59"/>
        <v>0</v>
      </c>
      <c r="M308" s="155">
        <f t="shared" si="60"/>
        <v>0</v>
      </c>
      <c r="N308" s="155">
        <f t="shared" si="61"/>
        <v>0</v>
      </c>
    </row>
    <row r="309" spans="1:14" ht="15.95" customHeight="1" x14ac:dyDescent="0.2">
      <c r="A309" s="126" t="s">
        <v>5</v>
      </c>
      <c r="B309" s="51" t="s">
        <v>122</v>
      </c>
      <c r="C309" s="48" t="str">
        <f>IFERROR(IF($J309&gt;0,VLOOKUP($A309&amp;$B309,'PNC AA'!$A:$E,4,0),""),"")</f>
        <v/>
      </c>
      <c r="D309" s="48" t="str">
        <f>IFERROR(IF($J309&gt;0,VLOOKUP($A309&amp;$B309,'PNC AA'!$A:$E,5,0),""),"")</f>
        <v/>
      </c>
      <c r="E309" s="73" t="str">
        <f t="shared" si="54"/>
        <v>ND</v>
      </c>
      <c r="F309" s="59">
        <f t="shared" si="55"/>
        <v>0</v>
      </c>
      <c r="G309" s="48">
        <f>IFERROR(VLOOKUP($A309&amp;$B309,'PNC Exon. &amp; no Exon.'!$A:$AJ,3,0),0)</f>
        <v>0</v>
      </c>
      <c r="H309" s="48">
        <f>IFERROR(VLOOKUP($A309&amp;$B309,'PNC Exon. &amp; no Exon.'!$A:$AJ,4,0),0)</f>
        <v>0</v>
      </c>
      <c r="I309" s="73" t="str">
        <f t="shared" si="56"/>
        <v>ND</v>
      </c>
      <c r="J309" s="59">
        <f t="shared" si="57"/>
        <v>0</v>
      </c>
      <c r="K309" s="48">
        <f t="shared" si="58"/>
        <v>0</v>
      </c>
      <c r="L309" s="155">
        <f t="shared" si="59"/>
        <v>0</v>
      </c>
      <c r="M309" s="155">
        <f t="shared" si="60"/>
        <v>0</v>
      </c>
      <c r="N309" s="155">
        <f t="shared" si="61"/>
        <v>0</v>
      </c>
    </row>
    <row r="310" spans="1:14" ht="15.95" customHeight="1" x14ac:dyDescent="0.2">
      <c r="A310" s="126" t="s">
        <v>5</v>
      </c>
      <c r="B310" s="51" t="s">
        <v>80</v>
      </c>
      <c r="C310" s="48" t="str">
        <f>IFERROR(IF($J310&gt;0,VLOOKUP($A310&amp;$B310,'PNC AA'!$A:$E,4,0),""),"")</f>
        <v/>
      </c>
      <c r="D310" s="48" t="str">
        <f>IFERROR(IF($J310&gt;0,VLOOKUP($A310&amp;$B310,'PNC AA'!$A:$E,5,0),""),"")</f>
        <v/>
      </c>
      <c r="E310" s="73" t="str">
        <f t="shared" si="54"/>
        <v>ND</v>
      </c>
      <c r="F310" s="59">
        <f t="shared" si="55"/>
        <v>0</v>
      </c>
      <c r="G310" s="48">
        <f>IFERROR(VLOOKUP($A310&amp;$B310,'PNC Exon. &amp; no Exon.'!$A:$AJ,3,0),0)</f>
        <v>0</v>
      </c>
      <c r="H310" s="48">
        <f>IFERROR(VLOOKUP($A310&amp;$B310,'PNC Exon. &amp; no Exon.'!$A:$AJ,4,0),0)</f>
        <v>0</v>
      </c>
      <c r="I310" s="73" t="str">
        <f t="shared" si="56"/>
        <v>ND</v>
      </c>
      <c r="J310" s="59">
        <f t="shared" si="57"/>
        <v>0</v>
      </c>
      <c r="K310" s="48">
        <f t="shared" si="58"/>
        <v>0</v>
      </c>
      <c r="L310" s="155">
        <f t="shared" si="59"/>
        <v>0</v>
      </c>
      <c r="M310" s="155">
        <f t="shared" si="60"/>
        <v>0</v>
      </c>
      <c r="N310" s="155">
        <f t="shared" si="61"/>
        <v>0</v>
      </c>
    </row>
    <row r="311" spans="1:14" ht="15.95" customHeight="1" x14ac:dyDescent="0.2">
      <c r="A311" s="126" t="s">
        <v>5</v>
      </c>
      <c r="B311" s="51" t="s">
        <v>121</v>
      </c>
      <c r="C311" s="48" t="str">
        <f>IFERROR(IF($J311&gt;0,VLOOKUP($A311&amp;$B311,'PNC AA'!$A:$E,4,0),""),"")</f>
        <v/>
      </c>
      <c r="D311" s="48" t="str">
        <f>IFERROR(IF($J311&gt;0,VLOOKUP($A311&amp;$B311,'PNC AA'!$A:$E,5,0),""),"")</f>
        <v/>
      </c>
      <c r="E311" s="73" t="str">
        <f t="shared" si="54"/>
        <v>ND</v>
      </c>
      <c r="F311" s="59">
        <f t="shared" si="55"/>
        <v>0</v>
      </c>
      <c r="G311" s="48">
        <f>IFERROR(VLOOKUP($A311&amp;$B311,'PNC Exon. &amp; no Exon.'!$A:$AJ,3,0),0)</f>
        <v>0</v>
      </c>
      <c r="H311" s="48">
        <f>IFERROR(VLOOKUP($A311&amp;$B311,'PNC Exon. &amp; no Exon.'!$A:$AJ,4,0),0)</f>
        <v>0</v>
      </c>
      <c r="I311" s="73" t="str">
        <f t="shared" si="56"/>
        <v>ND</v>
      </c>
      <c r="J311" s="59">
        <f t="shared" si="57"/>
        <v>0</v>
      </c>
      <c r="K311" s="48">
        <f t="shared" si="58"/>
        <v>0</v>
      </c>
      <c r="L311" s="155">
        <f t="shared" si="59"/>
        <v>0</v>
      </c>
      <c r="M311" s="155">
        <f t="shared" si="60"/>
        <v>0</v>
      </c>
      <c r="N311" s="155">
        <f t="shared" si="61"/>
        <v>0</v>
      </c>
    </row>
    <row r="312" spans="1:14" ht="15.95" customHeight="1" x14ac:dyDescent="0.2">
      <c r="A312" s="126" t="s">
        <v>5</v>
      </c>
      <c r="B312" s="51" t="s">
        <v>87</v>
      </c>
      <c r="C312" s="48" t="str">
        <f>IFERROR(IF($J312&gt;0,VLOOKUP($A312&amp;$B312,'PNC AA'!$A:$E,4,0),""),"")</f>
        <v/>
      </c>
      <c r="D312" s="48" t="str">
        <f>IFERROR(IF($J312&gt;0,VLOOKUP($A312&amp;$B312,'PNC AA'!$A:$E,5,0),""),"")</f>
        <v/>
      </c>
      <c r="E312" s="73" t="str">
        <f t="shared" si="54"/>
        <v>ND</v>
      </c>
      <c r="F312" s="59">
        <f t="shared" si="55"/>
        <v>0</v>
      </c>
      <c r="G312" s="48">
        <f>IFERROR(VLOOKUP($A312&amp;$B312,'PNC Exon. &amp; no Exon.'!$A:$AJ,3,0),0)</f>
        <v>0</v>
      </c>
      <c r="H312" s="48">
        <f>IFERROR(VLOOKUP($A312&amp;$B312,'PNC Exon. &amp; no Exon.'!$A:$AJ,4,0),0)</f>
        <v>0</v>
      </c>
      <c r="I312" s="73" t="str">
        <f t="shared" si="56"/>
        <v>ND</v>
      </c>
      <c r="J312" s="59">
        <f t="shared" si="57"/>
        <v>0</v>
      </c>
      <c r="K312" s="48">
        <f t="shared" si="58"/>
        <v>0</v>
      </c>
      <c r="L312" s="155">
        <f t="shared" si="59"/>
        <v>0</v>
      </c>
      <c r="M312" s="155">
        <f t="shared" si="60"/>
        <v>0</v>
      </c>
      <c r="N312" s="155">
        <f t="shared" si="61"/>
        <v>0</v>
      </c>
    </row>
    <row r="313" spans="1:14" ht="15.95" customHeight="1" x14ac:dyDescent="0.2">
      <c r="A313" s="126" t="s">
        <v>5</v>
      </c>
      <c r="B313" s="51" t="s">
        <v>123</v>
      </c>
      <c r="C313" s="48" t="str">
        <f>IFERROR(IF($J313&gt;0,VLOOKUP($A313&amp;$B313,'PNC AA'!$A:$E,4,0),""),"")</f>
        <v/>
      </c>
      <c r="D313" s="48" t="str">
        <f>IFERROR(IF($J313&gt;0,VLOOKUP($A313&amp;$B313,'PNC AA'!$A:$E,5,0),""),"")</f>
        <v/>
      </c>
      <c r="E313" s="73" t="str">
        <f t="shared" si="54"/>
        <v>ND</v>
      </c>
      <c r="F313" s="59">
        <f t="shared" si="55"/>
        <v>0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0</v>
      </c>
      <c r="I313" s="73" t="str">
        <f t="shared" si="56"/>
        <v>ND</v>
      </c>
      <c r="J313" s="59">
        <f t="shared" si="57"/>
        <v>0</v>
      </c>
      <c r="K313" s="48">
        <f t="shared" si="58"/>
        <v>0</v>
      </c>
      <c r="L313" s="155">
        <f t="shared" si="59"/>
        <v>0</v>
      </c>
      <c r="M313" s="155">
        <f t="shared" si="60"/>
        <v>0</v>
      </c>
      <c r="N313" s="155">
        <f t="shared" si="61"/>
        <v>0</v>
      </c>
    </row>
    <row r="314" spans="1:14" ht="15.95" customHeight="1" x14ac:dyDescent="0.2">
      <c r="A314" s="126" t="s">
        <v>5</v>
      </c>
      <c r="B314" s="50" t="s">
        <v>124</v>
      </c>
      <c r="C314" s="48" t="str">
        <f>IFERROR(IF($J314&gt;0,VLOOKUP($A314&amp;$B314,'PNC AA'!$A:$E,4,0),""),"")</f>
        <v/>
      </c>
      <c r="D314" s="48" t="str">
        <f>IFERROR(IF($J314&gt;0,VLOOKUP($A314&amp;$B314,'PNC AA'!$A:$E,5,0),""),"")</f>
        <v/>
      </c>
      <c r="E314" s="73" t="str">
        <f t="shared" si="54"/>
        <v>ND</v>
      </c>
      <c r="F314" s="59">
        <f t="shared" si="55"/>
        <v>0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0</v>
      </c>
      <c r="I314" s="73" t="str">
        <f t="shared" si="56"/>
        <v>ND</v>
      </c>
      <c r="J314" s="59">
        <f t="shared" si="57"/>
        <v>0</v>
      </c>
      <c r="K314" s="48">
        <f t="shared" si="58"/>
        <v>0</v>
      </c>
      <c r="L314" s="155">
        <f t="shared" si="59"/>
        <v>0</v>
      </c>
      <c r="M314" s="155">
        <f t="shared" si="60"/>
        <v>0</v>
      </c>
      <c r="N314" s="155">
        <f t="shared" si="61"/>
        <v>0</v>
      </c>
    </row>
    <row r="315" spans="1:14" ht="15.95" customHeight="1" x14ac:dyDescent="0.2">
      <c r="A315" s="126" t="s">
        <v>5</v>
      </c>
      <c r="B315" s="51" t="s">
        <v>78</v>
      </c>
      <c r="C315" s="48" t="str">
        <f>IFERROR(IF($J315&gt;0,VLOOKUP($A315&amp;$B315,'PNC AA'!$A:$E,4,0),""),"")</f>
        <v/>
      </c>
      <c r="D315" s="48" t="str">
        <f>IFERROR(IF($J315&gt;0,VLOOKUP($A315&amp;$B315,'PNC AA'!$A:$E,5,0),""),"")</f>
        <v/>
      </c>
      <c r="E315" s="73" t="str">
        <f t="shared" si="54"/>
        <v>ND</v>
      </c>
      <c r="F315" s="59">
        <f t="shared" si="55"/>
        <v>0</v>
      </c>
      <c r="G315" s="48">
        <f>IFERROR(VLOOKUP($A315&amp;$B315,'PNC Exon. &amp; no Exon.'!$A:$AJ,3,0),0)</f>
        <v>0</v>
      </c>
      <c r="H315" s="48">
        <f>IFERROR(VLOOKUP($A315&amp;$B315,'PNC Exon. &amp; no Exon.'!$A:$AJ,4,0),0)</f>
        <v>0</v>
      </c>
      <c r="I315" s="73" t="str">
        <f t="shared" si="56"/>
        <v>ND</v>
      </c>
      <c r="J315" s="59">
        <f t="shared" si="57"/>
        <v>0</v>
      </c>
      <c r="K315" s="48">
        <f t="shared" si="58"/>
        <v>0</v>
      </c>
      <c r="L315" s="155">
        <f t="shared" si="59"/>
        <v>0</v>
      </c>
      <c r="M315" s="155">
        <f t="shared" si="60"/>
        <v>0</v>
      </c>
      <c r="N315" s="155">
        <f t="shared" si="61"/>
        <v>0</v>
      </c>
    </row>
    <row r="316" spans="1:14" ht="15.95" customHeight="1" x14ac:dyDescent="0.2">
      <c r="A316" s="126" t="s">
        <v>5</v>
      </c>
      <c r="B316" s="51" t="s">
        <v>125</v>
      </c>
      <c r="C316" s="48" t="str">
        <f>IFERROR(IF($J316&gt;0,VLOOKUP($A316&amp;$B316,'PNC AA'!$A:$E,4,0),""),"")</f>
        <v/>
      </c>
      <c r="D316" s="48" t="str">
        <f>IFERROR(IF($J316&gt;0,VLOOKUP($A316&amp;$B316,'PNC AA'!$A:$E,5,0),""),"")</f>
        <v/>
      </c>
      <c r="E316" s="73" t="str">
        <f t="shared" si="54"/>
        <v>ND</v>
      </c>
      <c r="F316" s="59">
        <f t="shared" si="55"/>
        <v>0</v>
      </c>
      <c r="G316" s="48">
        <f>IFERROR(VLOOKUP($A316&amp;$B316,'PNC Exon. &amp; no Exon.'!$A:$AJ,3,0),0)</f>
        <v>0</v>
      </c>
      <c r="H316" s="48">
        <f>IFERROR(VLOOKUP($A316&amp;$B316,'PNC Exon. &amp; no Exon.'!$A:$AJ,4,0),0)</f>
        <v>0</v>
      </c>
      <c r="I316" s="73" t="str">
        <f t="shared" si="56"/>
        <v>ND</v>
      </c>
      <c r="J316" s="59">
        <f t="shared" si="57"/>
        <v>0</v>
      </c>
      <c r="K316" s="48">
        <f t="shared" si="58"/>
        <v>0</v>
      </c>
      <c r="L316" s="155">
        <f t="shared" si="59"/>
        <v>0</v>
      </c>
      <c r="M316" s="155">
        <f t="shared" si="60"/>
        <v>0</v>
      </c>
      <c r="N316" s="155">
        <f t="shared" si="61"/>
        <v>0</v>
      </c>
    </row>
    <row r="317" spans="1:14" ht="15.95" customHeight="1" x14ac:dyDescent="0.2">
      <c r="A317" s="126" t="s">
        <v>5</v>
      </c>
      <c r="B317" s="51" t="s">
        <v>126</v>
      </c>
      <c r="C317" s="48" t="str">
        <f>IFERROR(IF($J317&gt;0,VLOOKUP($A317&amp;$B317,'PNC AA'!$A:$E,4,0),""),"")</f>
        <v/>
      </c>
      <c r="D317" s="48" t="str">
        <f>IFERROR(IF($J317&gt;0,VLOOKUP($A317&amp;$B317,'PNC AA'!$A:$E,5,0),""),"")</f>
        <v/>
      </c>
      <c r="E317" s="73" t="str">
        <f t="shared" si="54"/>
        <v>ND</v>
      </c>
      <c r="F317" s="59">
        <f t="shared" si="55"/>
        <v>0</v>
      </c>
      <c r="G317" s="48">
        <f>IFERROR(VLOOKUP($A317&amp;$B317,'PNC Exon. &amp; no Exon.'!$A:$AJ,3,0),0)</f>
        <v>0</v>
      </c>
      <c r="H317" s="48">
        <f>IFERROR(VLOOKUP($A317&amp;$B317,'PNC Exon. &amp; no Exon.'!$A:$AJ,4,0),0)</f>
        <v>0</v>
      </c>
      <c r="I317" s="73" t="str">
        <f t="shared" si="56"/>
        <v>ND</v>
      </c>
      <c r="J317" s="59">
        <f t="shared" si="57"/>
        <v>0</v>
      </c>
      <c r="K317" s="48">
        <f t="shared" si="58"/>
        <v>0</v>
      </c>
      <c r="L317" s="155">
        <f t="shared" si="59"/>
        <v>0</v>
      </c>
      <c r="M317" s="155">
        <f t="shared" si="60"/>
        <v>0</v>
      </c>
      <c r="N317" s="155">
        <f t="shared" si="61"/>
        <v>0</v>
      </c>
    </row>
    <row r="318" spans="1:14" ht="15.95" customHeight="1" x14ac:dyDescent="0.2">
      <c r="A318" s="126" t="s">
        <v>5</v>
      </c>
      <c r="B318" s="51" t="s">
        <v>127</v>
      </c>
      <c r="C318" s="48" t="str">
        <f>IFERROR(IF($J318&gt;0,VLOOKUP($A318&amp;$B318,'PNC AA'!$A:$E,4,0),""),"")</f>
        <v/>
      </c>
      <c r="D318" s="48" t="str">
        <f>IFERROR(IF($J318&gt;0,VLOOKUP($A318&amp;$B318,'PNC AA'!$A:$E,5,0),""),"")</f>
        <v/>
      </c>
      <c r="E318" s="73" t="str">
        <f t="shared" si="54"/>
        <v>ND</v>
      </c>
      <c r="F318" s="59">
        <f t="shared" si="55"/>
        <v>0</v>
      </c>
      <c r="G318" s="48">
        <f>IFERROR(VLOOKUP($A318&amp;$B318,'PNC Exon. &amp; no Exon.'!$A:$AJ,3,0),0)</f>
        <v>0</v>
      </c>
      <c r="H318" s="48">
        <f>IFERROR(VLOOKUP($A318&amp;$B318,'PNC Exon. &amp; no Exon.'!$A:$AJ,4,0),0)</f>
        <v>0</v>
      </c>
      <c r="I318" s="73" t="str">
        <f t="shared" si="56"/>
        <v>ND</v>
      </c>
      <c r="J318" s="59">
        <f t="shared" si="57"/>
        <v>0</v>
      </c>
      <c r="K318" s="48">
        <f t="shared" si="58"/>
        <v>0</v>
      </c>
      <c r="L318" s="155">
        <f t="shared" si="59"/>
        <v>0</v>
      </c>
      <c r="M318" s="155">
        <f t="shared" si="60"/>
        <v>0</v>
      </c>
      <c r="N318" s="155">
        <f t="shared" si="61"/>
        <v>0</v>
      </c>
    </row>
    <row r="319" spans="1:14" ht="15.95" customHeight="1" x14ac:dyDescent="0.2">
      <c r="A319" s="126" t="s">
        <v>5</v>
      </c>
      <c r="B319" s="51" t="s">
        <v>128</v>
      </c>
      <c r="C319" s="48" t="str">
        <f>IFERROR(IF($J319&gt;0,VLOOKUP($A319&amp;$B319,'PNC AA'!$A:$E,4,0),""),"")</f>
        <v/>
      </c>
      <c r="D319" s="48" t="str">
        <f>IFERROR(IF($J319&gt;0,VLOOKUP($A319&amp;$B319,'PNC AA'!$A:$E,5,0),""),"")</f>
        <v/>
      </c>
      <c r="E319" s="73" t="str">
        <f t="shared" si="54"/>
        <v>ND</v>
      </c>
      <c r="F319" s="59">
        <f t="shared" si="55"/>
        <v>0</v>
      </c>
      <c r="G319" s="48">
        <f>IFERROR(VLOOKUP($A319&amp;$B319,'PNC Exon. &amp; no Exon.'!$A:$AJ,3,0),0)</f>
        <v>0</v>
      </c>
      <c r="H319" s="48">
        <f>IFERROR(VLOOKUP($A319&amp;$B319,'PNC Exon. &amp; no Exon.'!$A:$AJ,4,0),0)</f>
        <v>0</v>
      </c>
      <c r="I319" s="73" t="str">
        <f t="shared" si="56"/>
        <v>ND</v>
      </c>
      <c r="J319" s="59">
        <f t="shared" si="57"/>
        <v>0</v>
      </c>
      <c r="K319" s="48">
        <f t="shared" si="58"/>
        <v>0</v>
      </c>
      <c r="L319" s="155">
        <f t="shared" si="59"/>
        <v>0</v>
      </c>
      <c r="M319" s="155">
        <f t="shared" si="60"/>
        <v>0</v>
      </c>
      <c r="N319" s="155">
        <f t="shared" si="61"/>
        <v>0</v>
      </c>
    </row>
    <row r="320" spans="1:14" ht="15.95" customHeight="1" x14ac:dyDescent="0.2">
      <c r="A320" s="126" t="s">
        <v>5</v>
      </c>
      <c r="B320" s="51" t="s">
        <v>110</v>
      </c>
      <c r="C320" s="48" t="str">
        <f>IFERROR(IF($J320&gt;0,VLOOKUP($A320&amp;$B320,'PNC AA'!$A:$E,4,0),""),"")</f>
        <v/>
      </c>
      <c r="D320" s="48" t="str">
        <f>IFERROR(IF($J320&gt;0,VLOOKUP($A320&amp;$B320,'PNC AA'!$A:$E,5,0),""),"")</f>
        <v/>
      </c>
      <c r="E320" s="73" t="str">
        <f t="shared" si="54"/>
        <v>ND</v>
      </c>
      <c r="F320" s="59">
        <f t="shared" si="55"/>
        <v>0</v>
      </c>
      <c r="G320" s="48">
        <f>IFERROR(VLOOKUP($A320&amp;$B320,'PNC Exon. &amp; no Exon.'!$A:$AJ,3,0),0)</f>
        <v>0</v>
      </c>
      <c r="H320" s="48">
        <f>IFERROR(VLOOKUP($A320&amp;$B320,'PNC Exon. &amp; no Exon.'!$A:$AJ,4,0),0)</f>
        <v>0</v>
      </c>
      <c r="I320" s="73" t="str">
        <f t="shared" si="56"/>
        <v>ND</v>
      </c>
      <c r="J320" s="59">
        <f t="shared" si="57"/>
        <v>0</v>
      </c>
      <c r="K320" s="48">
        <f t="shared" si="58"/>
        <v>0</v>
      </c>
      <c r="L320" s="155">
        <f t="shared" si="59"/>
        <v>0</v>
      </c>
      <c r="M320" s="155">
        <f t="shared" si="60"/>
        <v>0</v>
      </c>
      <c r="N320" s="155">
        <f t="shared" si="61"/>
        <v>0</v>
      </c>
    </row>
    <row r="321" spans="1:14" ht="15.95" customHeight="1" x14ac:dyDescent="0.2">
      <c r="A321" s="126" t="s">
        <v>5</v>
      </c>
      <c r="B321" s="51" t="s">
        <v>79</v>
      </c>
      <c r="C321" s="48" t="str">
        <f>IFERROR(IF($J321&gt;0,VLOOKUP($A321&amp;$B321,'PNC AA'!$A:$E,4,0),""),"")</f>
        <v/>
      </c>
      <c r="D321" s="48" t="str">
        <f>IFERROR(IF($J321&gt;0,VLOOKUP($A321&amp;$B321,'PNC AA'!$A:$E,5,0),""),"")</f>
        <v/>
      </c>
      <c r="E321" s="73" t="str">
        <f t="shared" si="54"/>
        <v>ND</v>
      </c>
      <c r="F321" s="59">
        <f t="shared" si="55"/>
        <v>0</v>
      </c>
      <c r="G321" s="48">
        <f>IFERROR(VLOOKUP($A321&amp;$B321,'PNC Exon. &amp; no Exon.'!$A:$AJ,3,0),0)</f>
        <v>0</v>
      </c>
      <c r="H321" s="48">
        <f>IFERROR(VLOOKUP($A321&amp;$B321,'PNC Exon. &amp; no Exon.'!$A:$AJ,4,0),0)</f>
        <v>0</v>
      </c>
      <c r="I321" s="73" t="str">
        <f t="shared" si="56"/>
        <v>ND</v>
      </c>
      <c r="J321" s="59">
        <f t="shared" si="57"/>
        <v>0</v>
      </c>
      <c r="K321" s="48">
        <f t="shared" si="58"/>
        <v>0</v>
      </c>
      <c r="L321" s="155">
        <f t="shared" si="59"/>
        <v>0</v>
      </c>
      <c r="M321" s="155">
        <f t="shared" si="60"/>
        <v>0</v>
      </c>
      <c r="N321" s="155">
        <f t="shared" si="61"/>
        <v>0</v>
      </c>
    </row>
    <row r="322" spans="1:14" ht="15.95" customHeight="1" x14ac:dyDescent="0.2">
      <c r="A322" s="126" t="s">
        <v>5</v>
      </c>
      <c r="B322" s="51" t="s">
        <v>129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si="54"/>
        <v>ND</v>
      </c>
      <c r="F322" s="59">
        <f t="shared" si="55"/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si="56"/>
        <v>ND</v>
      </c>
      <c r="J322" s="59">
        <f t="shared" si="57"/>
        <v>0</v>
      </c>
      <c r="K322" s="48">
        <f t="shared" si="58"/>
        <v>0</v>
      </c>
      <c r="L322" s="155">
        <f t="shared" si="59"/>
        <v>0</v>
      </c>
      <c r="M322" s="155">
        <f t="shared" si="60"/>
        <v>0</v>
      </c>
      <c r="N322" s="155">
        <f t="shared" si="61"/>
        <v>0</v>
      </c>
    </row>
    <row r="323" spans="1:14" ht="15.95" customHeight="1" x14ac:dyDescent="0.2">
      <c r="A323" s="126" t="s">
        <v>5</v>
      </c>
      <c r="B323" s="51" t="s">
        <v>130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4"/>
        <v>ND</v>
      </c>
      <c r="F323" s="59">
        <f t="shared" si="55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6"/>
        <v>ND</v>
      </c>
      <c r="J323" s="59">
        <f t="shared" si="57"/>
        <v>0</v>
      </c>
      <c r="K323" s="48">
        <f t="shared" si="58"/>
        <v>0</v>
      </c>
      <c r="L323" s="155">
        <f t="shared" si="59"/>
        <v>0</v>
      </c>
      <c r="M323" s="155">
        <f t="shared" si="60"/>
        <v>0</v>
      </c>
      <c r="N323" s="155">
        <f t="shared" si="61"/>
        <v>0</v>
      </c>
    </row>
    <row r="324" spans="1:14" ht="15.95" customHeight="1" x14ac:dyDescent="0.2">
      <c r="A324" s="126" t="s">
        <v>5</v>
      </c>
      <c r="B324" s="51" t="s">
        <v>131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4"/>
        <v>ND</v>
      </c>
      <c r="F324" s="59">
        <f t="shared" si="55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6"/>
        <v>ND</v>
      </c>
      <c r="J324" s="59">
        <f t="shared" si="57"/>
        <v>0</v>
      </c>
      <c r="K324" s="48">
        <f t="shared" si="58"/>
        <v>0</v>
      </c>
      <c r="L324" s="155">
        <f t="shared" si="59"/>
        <v>0</v>
      </c>
      <c r="M324" s="155">
        <f t="shared" si="60"/>
        <v>0</v>
      </c>
      <c r="N324" s="155">
        <f t="shared" si="61"/>
        <v>0</v>
      </c>
    </row>
    <row r="325" spans="1:14" ht="15.95" customHeight="1" x14ac:dyDescent="0.2">
      <c r="A325" s="126" t="s">
        <v>5</v>
      </c>
      <c r="B325" s="51" t="s">
        <v>132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4"/>
        <v>ND</v>
      </c>
      <c r="F325" s="59">
        <f t="shared" si="55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6"/>
        <v>ND</v>
      </c>
      <c r="J325" s="59">
        <f t="shared" si="57"/>
        <v>0</v>
      </c>
      <c r="K325" s="48">
        <f t="shared" si="58"/>
        <v>0</v>
      </c>
      <c r="L325" s="155">
        <f t="shared" si="59"/>
        <v>0</v>
      </c>
      <c r="M325" s="155">
        <f t="shared" si="60"/>
        <v>0</v>
      </c>
      <c r="N325" s="155">
        <f t="shared" si="61"/>
        <v>0</v>
      </c>
    </row>
    <row r="326" spans="1:14" ht="19.5" customHeight="1" x14ac:dyDescent="0.2">
      <c r="A326" s="8"/>
      <c r="B326" s="53" t="s">
        <v>21</v>
      </c>
      <c r="C326" s="61">
        <f>SUM(C293:C325)</f>
        <v>0</v>
      </c>
      <c r="D326" s="61">
        <f>SUM(D293:D325)</f>
        <v>0</v>
      </c>
      <c r="E326" s="61"/>
      <c r="F326" s="61">
        <f>SUM(F293:F325)</f>
        <v>0</v>
      </c>
      <c r="G326" s="61">
        <f>SUM(G293:G325)</f>
        <v>0</v>
      </c>
      <c r="H326" s="61">
        <f>SUM(H293:H325)</f>
        <v>0</v>
      </c>
      <c r="I326" s="61"/>
      <c r="J326" s="61">
        <f>SUM(J293:J325)</f>
        <v>0</v>
      </c>
      <c r="K326" s="61">
        <f t="shared" si="58"/>
        <v>0</v>
      </c>
      <c r="L326" s="154">
        <f t="shared" si="59"/>
        <v>0</v>
      </c>
      <c r="M326" s="158">
        <f>SUM(M293:M325)</f>
        <v>0</v>
      </c>
      <c r="N326" s="158">
        <f>SUM(N293:N325)</f>
        <v>0</v>
      </c>
    </row>
    <row r="327" spans="1:14" x14ac:dyDescent="0.2">
      <c r="B327" s="70" t="s">
        <v>108</v>
      </c>
    </row>
    <row r="331" spans="1:14" ht="13.5" customHeight="1" x14ac:dyDescent="0.2"/>
    <row r="333" spans="1:14" ht="20.25" x14ac:dyDescent="0.3">
      <c r="A333" s="167" t="s">
        <v>42</v>
      </c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</row>
    <row r="334" spans="1:14" x14ac:dyDescent="0.2">
      <c r="A334" s="168" t="s">
        <v>59</v>
      </c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</row>
    <row r="335" spans="1:14" x14ac:dyDescent="0.2">
      <c r="A335" s="170" t="s">
        <v>152</v>
      </c>
      <c r="B335" s="170"/>
      <c r="C335" s="170"/>
      <c r="D335" s="170"/>
      <c r="E335" s="170"/>
      <c r="F335" s="170"/>
      <c r="G335" s="170"/>
      <c r="H335" s="170"/>
      <c r="I335" s="170"/>
      <c r="J335" s="170"/>
      <c r="K335" s="170"/>
      <c r="L335" s="170"/>
      <c r="M335" s="170"/>
      <c r="N335" s="170"/>
    </row>
    <row r="336" spans="1:14" x14ac:dyDescent="0.2">
      <c r="A336" s="168" t="s">
        <v>91</v>
      </c>
      <c r="B336" s="168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</row>
    <row r="337" spans="1:14" x14ac:dyDescent="0.2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">
      <c r="B338" s="172" t="s">
        <v>33</v>
      </c>
      <c r="C338" s="171" t="s">
        <v>107</v>
      </c>
      <c r="D338" s="171"/>
      <c r="E338" s="171" t="s">
        <v>52</v>
      </c>
      <c r="F338" s="171"/>
      <c r="G338" s="171" t="s">
        <v>171</v>
      </c>
      <c r="H338" s="171"/>
      <c r="I338" s="171"/>
      <c r="J338" s="171"/>
      <c r="K338" s="171" t="s">
        <v>29</v>
      </c>
      <c r="L338" s="171"/>
      <c r="M338" s="171" t="s">
        <v>61</v>
      </c>
      <c r="N338" s="171"/>
    </row>
    <row r="339" spans="1:14" ht="31.5" customHeight="1" x14ac:dyDescent="0.2">
      <c r="A339" s="83"/>
      <c r="B339" s="173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2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62">IF(F340=0,"ND",RANK(F340,$F$340:$F$372))</f>
        <v>ND</v>
      </c>
      <c r="F340" s="59">
        <f t="shared" ref="F340:F372" si="63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64">IF(J340=0,"ND",RANK(J340,$J$340:$J$372))</f>
        <v>ND</v>
      </c>
      <c r="J340" s="59">
        <f t="shared" ref="J340:J372" si="65">(G340+H340)</f>
        <v>0</v>
      </c>
      <c r="K340" s="48">
        <f t="shared" ref="K340:K373" si="66">J340-F340</f>
        <v>0</v>
      </c>
      <c r="L340" s="155">
        <f t="shared" ref="L340:L373" si="67">IFERROR(K340/F340*100,0)</f>
        <v>0</v>
      </c>
      <c r="M340" s="155">
        <f t="shared" ref="M340:M372" si="68">IFERROR(F340/$F$373*100,0)</f>
        <v>0</v>
      </c>
      <c r="N340" s="155">
        <f t="shared" ref="N340:N372" si="69">IFERROR(J340/$J$373*100,0)</f>
        <v>0</v>
      </c>
    </row>
    <row r="341" spans="1:14" ht="15.95" customHeight="1" x14ac:dyDescent="0.2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62"/>
        <v>ND</v>
      </c>
      <c r="F341" s="59">
        <f t="shared" si="63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64"/>
        <v>ND</v>
      </c>
      <c r="J341" s="59">
        <f t="shared" si="65"/>
        <v>0</v>
      </c>
      <c r="K341" s="48">
        <f t="shared" si="66"/>
        <v>0</v>
      </c>
      <c r="L341" s="155">
        <f t="shared" si="67"/>
        <v>0</v>
      </c>
      <c r="M341" s="155">
        <f t="shared" si="68"/>
        <v>0</v>
      </c>
      <c r="N341" s="155">
        <f t="shared" si="69"/>
        <v>0</v>
      </c>
    </row>
    <row r="342" spans="1:14" ht="15.95" customHeight="1" x14ac:dyDescent="0.2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62"/>
        <v>ND</v>
      </c>
      <c r="F342" s="59">
        <f t="shared" si="63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64"/>
        <v>ND</v>
      </c>
      <c r="J342" s="59">
        <f t="shared" si="65"/>
        <v>0</v>
      </c>
      <c r="K342" s="48">
        <f t="shared" si="66"/>
        <v>0</v>
      </c>
      <c r="L342" s="155">
        <f t="shared" si="67"/>
        <v>0</v>
      </c>
      <c r="M342" s="155">
        <f t="shared" si="68"/>
        <v>0</v>
      </c>
      <c r="N342" s="155">
        <f t="shared" si="69"/>
        <v>0</v>
      </c>
    </row>
    <row r="343" spans="1:14" ht="15.95" customHeight="1" x14ac:dyDescent="0.2">
      <c r="A343" s="126" t="s">
        <v>6</v>
      </c>
      <c r="B343" s="51" t="s">
        <v>112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62"/>
        <v>ND</v>
      </c>
      <c r="F343" s="59">
        <f t="shared" si="63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64"/>
        <v>ND</v>
      </c>
      <c r="J343" s="59">
        <f t="shared" si="65"/>
        <v>0</v>
      </c>
      <c r="K343" s="48">
        <f t="shared" si="66"/>
        <v>0</v>
      </c>
      <c r="L343" s="155">
        <f t="shared" si="67"/>
        <v>0</v>
      </c>
      <c r="M343" s="155">
        <f t="shared" si="68"/>
        <v>0</v>
      </c>
      <c r="N343" s="155">
        <f t="shared" si="69"/>
        <v>0</v>
      </c>
    </row>
    <row r="344" spans="1:14" ht="15.95" customHeight="1" x14ac:dyDescent="0.2">
      <c r="A344" s="126" t="s">
        <v>6</v>
      </c>
      <c r="B344" s="51" t="s">
        <v>111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62"/>
        <v>ND</v>
      </c>
      <c r="F344" s="59">
        <f t="shared" si="63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4"/>
        <v>ND</v>
      </c>
      <c r="J344" s="59">
        <f t="shared" si="65"/>
        <v>0</v>
      </c>
      <c r="K344" s="48">
        <f t="shared" si="66"/>
        <v>0</v>
      </c>
      <c r="L344" s="155">
        <f t="shared" si="67"/>
        <v>0</v>
      </c>
      <c r="M344" s="155">
        <f t="shared" si="68"/>
        <v>0</v>
      </c>
      <c r="N344" s="155">
        <f t="shared" si="69"/>
        <v>0</v>
      </c>
    </row>
    <row r="345" spans="1:14" ht="15.95" customHeight="1" x14ac:dyDescent="0.2">
      <c r="A345" s="126" t="s">
        <v>6</v>
      </c>
      <c r="B345" s="51" t="s">
        <v>113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62"/>
        <v>ND</v>
      </c>
      <c r="F345" s="59">
        <f t="shared" si="63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4"/>
        <v>ND</v>
      </c>
      <c r="J345" s="59">
        <f t="shared" si="65"/>
        <v>0</v>
      </c>
      <c r="K345" s="48">
        <f t="shared" si="66"/>
        <v>0</v>
      </c>
      <c r="L345" s="155">
        <f t="shared" si="67"/>
        <v>0</v>
      </c>
      <c r="M345" s="155">
        <f t="shared" si="68"/>
        <v>0</v>
      </c>
      <c r="N345" s="155">
        <f t="shared" si="69"/>
        <v>0</v>
      </c>
    </row>
    <row r="346" spans="1:14" ht="15.95" customHeight="1" x14ac:dyDescent="0.2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62"/>
        <v>ND</v>
      </c>
      <c r="F346" s="59">
        <f t="shared" si="63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4"/>
        <v>ND</v>
      </c>
      <c r="J346" s="59">
        <f t="shared" si="65"/>
        <v>0</v>
      </c>
      <c r="K346" s="48">
        <f t="shared" si="66"/>
        <v>0</v>
      </c>
      <c r="L346" s="155">
        <f t="shared" si="67"/>
        <v>0</v>
      </c>
      <c r="M346" s="155">
        <f t="shared" si="68"/>
        <v>0</v>
      </c>
      <c r="N346" s="155">
        <f t="shared" si="69"/>
        <v>0</v>
      </c>
    </row>
    <row r="347" spans="1:14" ht="15.95" customHeight="1" x14ac:dyDescent="0.2">
      <c r="A347" s="126" t="s">
        <v>6</v>
      </c>
      <c r="B347" s="51" t="s">
        <v>114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62"/>
        <v>ND</v>
      </c>
      <c r="F347" s="59">
        <f t="shared" si="63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4"/>
        <v>ND</v>
      </c>
      <c r="J347" s="59">
        <f t="shared" si="65"/>
        <v>0</v>
      </c>
      <c r="K347" s="48">
        <f t="shared" si="66"/>
        <v>0</v>
      </c>
      <c r="L347" s="155">
        <f t="shared" si="67"/>
        <v>0</v>
      </c>
      <c r="M347" s="155">
        <f t="shared" si="68"/>
        <v>0</v>
      </c>
      <c r="N347" s="155">
        <f t="shared" si="69"/>
        <v>0</v>
      </c>
    </row>
    <row r="348" spans="1:14" ht="15.95" customHeight="1" x14ac:dyDescent="0.2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62"/>
        <v>ND</v>
      </c>
      <c r="F348" s="59">
        <f t="shared" si="63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4"/>
        <v>ND</v>
      </c>
      <c r="J348" s="59">
        <f t="shared" si="65"/>
        <v>0</v>
      </c>
      <c r="K348" s="48">
        <f t="shared" si="66"/>
        <v>0</v>
      </c>
      <c r="L348" s="155">
        <f t="shared" si="67"/>
        <v>0</v>
      </c>
      <c r="M348" s="155">
        <f t="shared" si="68"/>
        <v>0</v>
      </c>
      <c r="N348" s="155">
        <f t="shared" si="69"/>
        <v>0</v>
      </c>
    </row>
    <row r="349" spans="1:14" ht="15.95" customHeight="1" x14ac:dyDescent="0.2">
      <c r="A349" s="126" t="s">
        <v>6</v>
      </c>
      <c r="B349" s="51" t="s">
        <v>118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62"/>
        <v>ND</v>
      </c>
      <c r="F349" s="59">
        <f t="shared" si="63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4"/>
        <v>ND</v>
      </c>
      <c r="J349" s="59">
        <f t="shared" si="65"/>
        <v>0</v>
      </c>
      <c r="K349" s="48">
        <f t="shared" si="66"/>
        <v>0</v>
      </c>
      <c r="L349" s="155">
        <f t="shared" si="67"/>
        <v>0</v>
      </c>
      <c r="M349" s="155">
        <f t="shared" si="68"/>
        <v>0</v>
      </c>
      <c r="N349" s="155">
        <f t="shared" si="69"/>
        <v>0</v>
      </c>
    </row>
    <row r="350" spans="1:14" ht="15.95" customHeight="1" x14ac:dyDescent="0.2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62"/>
        <v>ND</v>
      </c>
      <c r="F350" s="59">
        <f t="shared" si="63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4"/>
        <v>ND</v>
      </c>
      <c r="J350" s="59">
        <f t="shared" si="65"/>
        <v>0</v>
      </c>
      <c r="K350" s="48">
        <f t="shared" si="66"/>
        <v>0</v>
      </c>
      <c r="L350" s="155">
        <f t="shared" si="67"/>
        <v>0</v>
      </c>
      <c r="M350" s="155">
        <f t="shared" si="68"/>
        <v>0</v>
      </c>
      <c r="N350" s="155">
        <f t="shared" si="69"/>
        <v>0</v>
      </c>
    </row>
    <row r="351" spans="1:14" ht="15.95" customHeight="1" x14ac:dyDescent="0.2">
      <c r="A351" s="126" t="s">
        <v>6</v>
      </c>
      <c r="B351" s="51" t="s">
        <v>115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62"/>
        <v>ND</v>
      </c>
      <c r="F351" s="59">
        <f t="shared" si="63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4"/>
        <v>ND</v>
      </c>
      <c r="J351" s="59">
        <f t="shared" si="65"/>
        <v>0</v>
      </c>
      <c r="K351" s="48">
        <f t="shared" si="66"/>
        <v>0</v>
      </c>
      <c r="L351" s="155">
        <f t="shared" si="67"/>
        <v>0</v>
      </c>
      <c r="M351" s="155">
        <f t="shared" si="68"/>
        <v>0</v>
      </c>
      <c r="N351" s="155">
        <f t="shared" si="69"/>
        <v>0</v>
      </c>
    </row>
    <row r="352" spans="1:14" ht="15.95" customHeight="1" x14ac:dyDescent="0.2">
      <c r="A352" s="126" t="s">
        <v>6</v>
      </c>
      <c r="B352" s="51" t="s">
        <v>116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62"/>
        <v>ND</v>
      </c>
      <c r="F352" s="59">
        <f t="shared" si="63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4"/>
        <v>ND</v>
      </c>
      <c r="J352" s="59">
        <f t="shared" si="65"/>
        <v>0</v>
      </c>
      <c r="K352" s="48">
        <f t="shared" si="66"/>
        <v>0</v>
      </c>
      <c r="L352" s="155">
        <f t="shared" si="67"/>
        <v>0</v>
      </c>
      <c r="M352" s="155">
        <f t="shared" si="68"/>
        <v>0</v>
      </c>
      <c r="N352" s="155">
        <f t="shared" si="69"/>
        <v>0</v>
      </c>
    </row>
    <row r="353" spans="1:14" ht="15.95" customHeight="1" x14ac:dyDescent="0.2">
      <c r="A353" s="126" t="s">
        <v>6</v>
      </c>
      <c r="B353" s="51" t="s">
        <v>117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62"/>
        <v>ND</v>
      </c>
      <c r="F353" s="59">
        <f t="shared" si="63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4"/>
        <v>ND</v>
      </c>
      <c r="J353" s="59">
        <f t="shared" si="65"/>
        <v>0</v>
      </c>
      <c r="K353" s="48">
        <f t="shared" si="66"/>
        <v>0</v>
      </c>
      <c r="L353" s="155">
        <f t="shared" si="67"/>
        <v>0</v>
      </c>
      <c r="M353" s="155">
        <f t="shared" si="68"/>
        <v>0</v>
      </c>
      <c r="N353" s="155">
        <f t="shared" si="69"/>
        <v>0</v>
      </c>
    </row>
    <row r="354" spans="1:14" ht="15.95" customHeight="1" x14ac:dyDescent="0.2">
      <c r="A354" s="126" t="s">
        <v>6</v>
      </c>
      <c r="B354" s="50" t="s">
        <v>120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62"/>
        <v>ND</v>
      </c>
      <c r="F354" s="59">
        <f t="shared" si="63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4"/>
        <v>ND</v>
      </c>
      <c r="J354" s="59">
        <f t="shared" si="65"/>
        <v>0</v>
      </c>
      <c r="K354" s="48">
        <f t="shared" si="66"/>
        <v>0</v>
      </c>
      <c r="L354" s="155">
        <f t="shared" si="67"/>
        <v>0</v>
      </c>
      <c r="M354" s="155">
        <f t="shared" si="68"/>
        <v>0</v>
      </c>
      <c r="N354" s="155">
        <f t="shared" si="69"/>
        <v>0</v>
      </c>
    </row>
    <row r="355" spans="1:14" ht="15.95" customHeight="1" x14ac:dyDescent="0.2">
      <c r="A355" s="126" t="s">
        <v>6</v>
      </c>
      <c r="B355" s="51" t="s">
        <v>119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62"/>
        <v>ND</v>
      </c>
      <c r="F355" s="59">
        <f t="shared" si="63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4"/>
        <v>ND</v>
      </c>
      <c r="J355" s="59">
        <f t="shared" si="65"/>
        <v>0</v>
      </c>
      <c r="K355" s="48">
        <f t="shared" si="66"/>
        <v>0</v>
      </c>
      <c r="L355" s="155">
        <f t="shared" si="67"/>
        <v>0</v>
      </c>
      <c r="M355" s="155">
        <f t="shared" si="68"/>
        <v>0</v>
      </c>
      <c r="N355" s="155">
        <f t="shared" si="69"/>
        <v>0</v>
      </c>
    </row>
    <row r="356" spans="1:14" ht="15.95" customHeight="1" x14ac:dyDescent="0.2">
      <c r="A356" s="126" t="s">
        <v>6</v>
      </c>
      <c r="B356" s="51" t="s">
        <v>121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62"/>
        <v>ND</v>
      </c>
      <c r="F356" s="59">
        <f t="shared" si="63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4"/>
        <v>ND</v>
      </c>
      <c r="J356" s="59">
        <f t="shared" si="65"/>
        <v>0</v>
      </c>
      <c r="K356" s="48">
        <f t="shared" si="66"/>
        <v>0</v>
      </c>
      <c r="L356" s="155">
        <f t="shared" si="67"/>
        <v>0</v>
      </c>
      <c r="M356" s="155">
        <f t="shared" si="68"/>
        <v>0</v>
      </c>
      <c r="N356" s="155">
        <f t="shared" si="69"/>
        <v>0</v>
      </c>
    </row>
    <row r="357" spans="1:14" ht="15.95" customHeight="1" x14ac:dyDescent="0.2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62"/>
        <v>ND</v>
      </c>
      <c r="F357" s="59">
        <f t="shared" si="63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4"/>
        <v>ND</v>
      </c>
      <c r="J357" s="59">
        <f t="shared" si="65"/>
        <v>0</v>
      </c>
      <c r="K357" s="48">
        <f t="shared" si="66"/>
        <v>0</v>
      </c>
      <c r="L357" s="155">
        <f t="shared" si="67"/>
        <v>0</v>
      </c>
      <c r="M357" s="155">
        <f t="shared" si="68"/>
        <v>0</v>
      </c>
      <c r="N357" s="155">
        <f t="shared" si="69"/>
        <v>0</v>
      </c>
    </row>
    <row r="358" spans="1:14" ht="15.95" customHeight="1" x14ac:dyDescent="0.2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62"/>
        <v>ND</v>
      </c>
      <c r="F358" s="59">
        <f t="shared" si="63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4"/>
        <v>ND</v>
      </c>
      <c r="J358" s="59">
        <f t="shared" si="65"/>
        <v>0</v>
      </c>
      <c r="K358" s="48">
        <f t="shared" si="66"/>
        <v>0</v>
      </c>
      <c r="L358" s="155">
        <f t="shared" si="67"/>
        <v>0</v>
      </c>
      <c r="M358" s="155">
        <f t="shared" si="68"/>
        <v>0</v>
      </c>
      <c r="N358" s="155">
        <f t="shared" si="69"/>
        <v>0</v>
      </c>
    </row>
    <row r="359" spans="1:14" ht="15.95" customHeight="1" x14ac:dyDescent="0.2">
      <c r="A359" s="126" t="s">
        <v>6</v>
      </c>
      <c r="B359" s="51" t="s">
        <v>123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62"/>
        <v>ND</v>
      </c>
      <c r="F359" s="59">
        <f t="shared" si="63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4"/>
        <v>ND</v>
      </c>
      <c r="J359" s="59">
        <f t="shared" si="65"/>
        <v>0</v>
      </c>
      <c r="K359" s="48">
        <f t="shared" si="66"/>
        <v>0</v>
      </c>
      <c r="L359" s="155">
        <f t="shared" si="67"/>
        <v>0</v>
      </c>
      <c r="M359" s="155">
        <f t="shared" si="68"/>
        <v>0</v>
      </c>
      <c r="N359" s="155">
        <f t="shared" si="69"/>
        <v>0</v>
      </c>
    </row>
    <row r="360" spans="1:14" ht="15.95" customHeight="1" x14ac:dyDescent="0.2">
      <c r="A360" s="126" t="s">
        <v>6</v>
      </c>
      <c r="B360" s="51" t="s">
        <v>122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62"/>
        <v>ND</v>
      </c>
      <c r="F360" s="59">
        <f t="shared" si="63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64"/>
        <v>ND</v>
      </c>
      <c r="J360" s="59">
        <f t="shared" si="65"/>
        <v>0</v>
      </c>
      <c r="K360" s="48">
        <f t="shared" si="66"/>
        <v>0</v>
      </c>
      <c r="L360" s="155">
        <f t="shared" si="67"/>
        <v>0</v>
      </c>
      <c r="M360" s="155">
        <f t="shared" si="68"/>
        <v>0</v>
      </c>
      <c r="N360" s="155">
        <f t="shared" si="69"/>
        <v>0</v>
      </c>
    </row>
    <row r="361" spans="1:14" ht="15.95" customHeight="1" x14ac:dyDescent="0.2">
      <c r="A361" s="126" t="s">
        <v>6</v>
      </c>
      <c r="B361" s="50" t="s">
        <v>124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62"/>
        <v>ND</v>
      </c>
      <c r="F361" s="59">
        <f t="shared" si="63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64"/>
        <v>ND</v>
      </c>
      <c r="J361" s="59">
        <f t="shared" si="65"/>
        <v>0</v>
      </c>
      <c r="K361" s="48">
        <f t="shared" si="66"/>
        <v>0</v>
      </c>
      <c r="L361" s="155">
        <f t="shared" si="67"/>
        <v>0</v>
      </c>
      <c r="M361" s="155">
        <f t="shared" si="68"/>
        <v>0</v>
      </c>
      <c r="N361" s="155">
        <f t="shared" si="69"/>
        <v>0</v>
      </c>
    </row>
    <row r="362" spans="1:14" ht="15.95" customHeight="1" x14ac:dyDescent="0.2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62"/>
        <v>ND</v>
      </c>
      <c r="F362" s="59">
        <f t="shared" si="63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64"/>
        <v>ND</v>
      </c>
      <c r="J362" s="59">
        <f t="shared" si="65"/>
        <v>0</v>
      </c>
      <c r="K362" s="48">
        <f t="shared" si="66"/>
        <v>0</v>
      </c>
      <c r="L362" s="155">
        <f t="shared" si="67"/>
        <v>0</v>
      </c>
      <c r="M362" s="155">
        <f t="shared" si="68"/>
        <v>0</v>
      </c>
      <c r="N362" s="155">
        <f t="shared" si="69"/>
        <v>0</v>
      </c>
    </row>
    <row r="363" spans="1:14" ht="15.95" customHeight="1" x14ac:dyDescent="0.2">
      <c r="A363" s="126" t="s">
        <v>6</v>
      </c>
      <c r="B363" s="51" t="s">
        <v>125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62"/>
        <v>ND</v>
      </c>
      <c r="F363" s="59">
        <f t="shared" si="63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64"/>
        <v>ND</v>
      </c>
      <c r="J363" s="59">
        <f t="shared" si="65"/>
        <v>0</v>
      </c>
      <c r="K363" s="48">
        <f t="shared" si="66"/>
        <v>0</v>
      </c>
      <c r="L363" s="155">
        <f t="shared" si="67"/>
        <v>0</v>
      </c>
      <c r="M363" s="155">
        <f t="shared" si="68"/>
        <v>0</v>
      </c>
      <c r="N363" s="155">
        <f t="shared" si="69"/>
        <v>0</v>
      </c>
    </row>
    <row r="364" spans="1:14" ht="15.95" customHeight="1" x14ac:dyDescent="0.2">
      <c r="A364" s="126" t="s">
        <v>6</v>
      </c>
      <c r="B364" s="51" t="s">
        <v>126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62"/>
        <v>ND</v>
      </c>
      <c r="F364" s="59">
        <f t="shared" si="63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64"/>
        <v>ND</v>
      </c>
      <c r="J364" s="59">
        <f t="shared" si="65"/>
        <v>0</v>
      </c>
      <c r="K364" s="48">
        <f t="shared" si="66"/>
        <v>0</v>
      </c>
      <c r="L364" s="155">
        <f t="shared" si="67"/>
        <v>0</v>
      </c>
      <c r="M364" s="155">
        <f t="shared" si="68"/>
        <v>0</v>
      </c>
      <c r="N364" s="155">
        <f t="shared" si="69"/>
        <v>0</v>
      </c>
    </row>
    <row r="365" spans="1:14" ht="15.95" customHeight="1" x14ac:dyDescent="0.2">
      <c r="A365" s="126" t="s">
        <v>6</v>
      </c>
      <c r="B365" s="51" t="s">
        <v>127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62"/>
        <v>ND</v>
      </c>
      <c r="F365" s="59">
        <f t="shared" si="63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64"/>
        <v>ND</v>
      </c>
      <c r="J365" s="59">
        <f t="shared" si="65"/>
        <v>0</v>
      </c>
      <c r="K365" s="48">
        <f t="shared" si="66"/>
        <v>0</v>
      </c>
      <c r="L365" s="155">
        <f t="shared" si="67"/>
        <v>0</v>
      </c>
      <c r="M365" s="155">
        <f t="shared" si="68"/>
        <v>0</v>
      </c>
      <c r="N365" s="155">
        <f t="shared" si="69"/>
        <v>0</v>
      </c>
    </row>
    <row r="366" spans="1:14" ht="15.95" customHeight="1" x14ac:dyDescent="0.2">
      <c r="A366" s="126" t="s">
        <v>6</v>
      </c>
      <c r="B366" s="51" t="s">
        <v>110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62"/>
        <v>ND</v>
      </c>
      <c r="F366" s="59">
        <f t="shared" si="63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64"/>
        <v>ND</v>
      </c>
      <c r="J366" s="59">
        <f t="shared" si="65"/>
        <v>0</v>
      </c>
      <c r="K366" s="48">
        <f t="shared" si="66"/>
        <v>0</v>
      </c>
      <c r="L366" s="155">
        <f t="shared" si="67"/>
        <v>0</v>
      </c>
      <c r="M366" s="155">
        <f t="shared" si="68"/>
        <v>0</v>
      </c>
      <c r="N366" s="155">
        <f t="shared" si="69"/>
        <v>0</v>
      </c>
    </row>
    <row r="367" spans="1:14" ht="15.95" customHeight="1" x14ac:dyDescent="0.2">
      <c r="A367" s="126" t="s">
        <v>6</v>
      </c>
      <c r="B367" s="51" t="s">
        <v>128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62"/>
        <v>ND</v>
      </c>
      <c r="F367" s="59">
        <f t="shared" si="63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64"/>
        <v>ND</v>
      </c>
      <c r="J367" s="59">
        <f t="shared" si="65"/>
        <v>0</v>
      </c>
      <c r="K367" s="48">
        <f t="shared" si="66"/>
        <v>0</v>
      </c>
      <c r="L367" s="155">
        <f t="shared" si="67"/>
        <v>0</v>
      </c>
      <c r="M367" s="155">
        <f t="shared" si="68"/>
        <v>0</v>
      </c>
      <c r="N367" s="155">
        <f t="shared" si="69"/>
        <v>0</v>
      </c>
    </row>
    <row r="368" spans="1:14" ht="15.95" customHeight="1" x14ac:dyDescent="0.2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62"/>
        <v>ND</v>
      </c>
      <c r="F368" s="59">
        <f t="shared" si="63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64"/>
        <v>ND</v>
      </c>
      <c r="J368" s="59">
        <f t="shared" si="65"/>
        <v>0</v>
      </c>
      <c r="K368" s="48">
        <f t="shared" si="66"/>
        <v>0</v>
      </c>
      <c r="L368" s="155">
        <f t="shared" si="67"/>
        <v>0</v>
      </c>
      <c r="M368" s="155">
        <f t="shared" si="68"/>
        <v>0</v>
      </c>
      <c r="N368" s="155">
        <f t="shared" si="69"/>
        <v>0</v>
      </c>
    </row>
    <row r="369" spans="1:14" ht="15.95" customHeight="1" x14ac:dyDescent="0.2">
      <c r="A369" s="126" t="s">
        <v>6</v>
      </c>
      <c r="B369" s="51" t="s">
        <v>129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62"/>
        <v>ND</v>
      </c>
      <c r="F369" s="59">
        <f t="shared" si="63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64"/>
        <v>ND</v>
      </c>
      <c r="J369" s="59">
        <f t="shared" si="65"/>
        <v>0</v>
      </c>
      <c r="K369" s="48">
        <f t="shared" si="66"/>
        <v>0</v>
      </c>
      <c r="L369" s="155">
        <f t="shared" si="67"/>
        <v>0</v>
      </c>
      <c r="M369" s="155">
        <f t="shared" si="68"/>
        <v>0</v>
      </c>
      <c r="N369" s="155">
        <f t="shared" si="69"/>
        <v>0</v>
      </c>
    </row>
    <row r="370" spans="1:14" ht="15.95" customHeight="1" x14ac:dyDescent="0.2">
      <c r="A370" s="126" t="s">
        <v>6</v>
      </c>
      <c r="B370" s="51" t="s">
        <v>131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62"/>
        <v>ND</v>
      </c>
      <c r="F370" s="59">
        <f t="shared" si="63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64"/>
        <v>ND</v>
      </c>
      <c r="J370" s="59">
        <f t="shared" si="65"/>
        <v>0</v>
      </c>
      <c r="K370" s="48">
        <f t="shared" si="66"/>
        <v>0</v>
      </c>
      <c r="L370" s="155">
        <f t="shared" si="67"/>
        <v>0</v>
      </c>
      <c r="M370" s="155">
        <f t="shared" si="68"/>
        <v>0</v>
      </c>
      <c r="N370" s="155">
        <f t="shared" si="69"/>
        <v>0</v>
      </c>
    </row>
    <row r="371" spans="1:14" ht="15.95" customHeight="1" x14ac:dyDescent="0.2">
      <c r="A371" s="126" t="s">
        <v>6</v>
      </c>
      <c r="B371" s="51" t="s">
        <v>130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62"/>
        <v>ND</v>
      </c>
      <c r="F371" s="59">
        <f t="shared" si="63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64"/>
        <v>ND</v>
      </c>
      <c r="J371" s="59">
        <f t="shared" si="65"/>
        <v>0</v>
      </c>
      <c r="K371" s="48">
        <f t="shared" si="66"/>
        <v>0</v>
      </c>
      <c r="L371" s="155">
        <f t="shared" si="67"/>
        <v>0</v>
      </c>
      <c r="M371" s="155">
        <f t="shared" si="68"/>
        <v>0</v>
      </c>
      <c r="N371" s="155">
        <f t="shared" si="69"/>
        <v>0</v>
      </c>
    </row>
    <row r="372" spans="1:14" ht="15.95" customHeight="1" x14ac:dyDescent="0.2">
      <c r="A372" s="126" t="s">
        <v>6</v>
      </c>
      <c r="B372" s="51" t="s">
        <v>132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62"/>
        <v>ND</v>
      </c>
      <c r="F372" s="59">
        <f t="shared" si="63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64"/>
        <v>ND</v>
      </c>
      <c r="J372" s="59">
        <f t="shared" si="65"/>
        <v>0</v>
      </c>
      <c r="K372" s="48">
        <f t="shared" si="66"/>
        <v>0</v>
      </c>
      <c r="L372" s="155">
        <f t="shared" si="67"/>
        <v>0</v>
      </c>
      <c r="M372" s="155">
        <f t="shared" si="68"/>
        <v>0</v>
      </c>
      <c r="N372" s="155">
        <f t="shared" si="69"/>
        <v>0</v>
      </c>
    </row>
    <row r="373" spans="1:14" ht="20.25" customHeight="1" x14ac:dyDescent="0.2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66"/>
        <v>0</v>
      </c>
      <c r="L373" s="154">
        <f t="shared" si="67"/>
        <v>0</v>
      </c>
      <c r="M373" s="158">
        <f>SUM(M340:M372)</f>
        <v>0</v>
      </c>
      <c r="N373" s="158">
        <f>SUM(N340:N372)</f>
        <v>0</v>
      </c>
    </row>
    <row r="374" spans="1:14" x14ac:dyDescent="0.2">
      <c r="B374" s="70" t="s">
        <v>108</v>
      </c>
    </row>
    <row r="375" spans="1:14" x14ac:dyDescent="0.2">
      <c r="B375" s="70"/>
    </row>
    <row r="376" spans="1:14" x14ac:dyDescent="0.2">
      <c r="B376" s="70"/>
    </row>
    <row r="377" spans="1:14" x14ac:dyDescent="0.2">
      <c r="B377" s="70"/>
    </row>
    <row r="380" spans="1:14" ht="20.25" x14ac:dyDescent="0.3">
      <c r="A380" s="167" t="s">
        <v>42</v>
      </c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</row>
    <row r="381" spans="1:14" x14ac:dyDescent="0.2">
      <c r="A381" s="168" t="s">
        <v>59</v>
      </c>
      <c r="B381" s="168"/>
      <c r="C381" s="168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</row>
    <row r="382" spans="1:14" x14ac:dyDescent="0.2">
      <c r="A382" s="170" t="s">
        <v>153</v>
      </c>
      <c r="B382" s="170"/>
      <c r="C382" s="170"/>
      <c r="D382" s="170"/>
      <c r="E382" s="170"/>
      <c r="F382" s="170"/>
      <c r="G382" s="170"/>
      <c r="H382" s="170"/>
      <c r="I382" s="170"/>
      <c r="J382" s="170"/>
      <c r="K382" s="170"/>
      <c r="L382" s="170"/>
      <c r="M382" s="170"/>
      <c r="N382" s="170"/>
    </row>
    <row r="383" spans="1:14" x14ac:dyDescent="0.2">
      <c r="A383" s="168" t="s">
        <v>91</v>
      </c>
      <c r="B383" s="168"/>
      <c r="C383" s="168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</row>
    <row r="384" spans="1:14" x14ac:dyDescent="0.2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">
      <c r="B385" s="172" t="s">
        <v>33</v>
      </c>
      <c r="C385" s="171" t="s">
        <v>107</v>
      </c>
      <c r="D385" s="171"/>
      <c r="E385" s="171" t="s">
        <v>52</v>
      </c>
      <c r="F385" s="171"/>
      <c r="G385" s="171" t="s">
        <v>171</v>
      </c>
      <c r="H385" s="171"/>
      <c r="I385" s="171"/>
      <c r="J385" s="171"/>
      <c r="K385" s="171" t="s">
        <v>29</v>
      </c>
      <c r="L385" s="171"/>
      <c r="M385" s="171" t="s">
        <v>61</v>
      </c>
      <c r="N385" s="171"/>
    </row>
    <row r="386" spans="1:14" ht="31.5" customHeight="1" x14ac:dyDescent="0.2">
      <c r="A386" s="83"/>
      <c r="B386" s="173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2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0">IF(F387=0,"ND",RANK(F387,$F$387:$F$419))</f>
        <v>ND</v>
      </c>
      <c r="F387" s="59">
        <f t="shared" ref="F387:F419" si="71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2">IF(J387=0,"ND",RANK(J387,$J$387:$J$419))</f>
        <v>ND</v>
      </c>
      <c r="J387" s="59">
        <f t="shared" ref="J387:J419" si="73">(G387+H387)</f>
        <v>0</v>
      </c>
      <c r="K387" s="48">
        <f t="shared" ref="K387:K420" si="74">J387-F387</f>
        <v>0</v>
      </c>
      <c r="L387" s="155">
        <f t="shared" ref="L387:L420" si="75">IFERROR(K387/F387*100,0)</f>
        <v>0</v>
      </c>
      <c r="M387" s="155">
        <f t="shared" ref="M387:M419" si="76">IFERROR(F387/$F$420*100,0)</f>
        <v>0</v>
      </c>
      <c r="N387" s="155">
        <f t="shared" ref="N387:N419" si="77">IFERROR(J387/$J$420*100,0)</f>
        <v>0</v>
      </c>
    </row>
    <row r="388" spans="1:14" ht="15.95" customHeight="1" x14ac:dyDescent="0.2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0"/>
        <v>ND</v>
      </c>
      <c r="F388" s="59">
        <f t="shared" si="71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2"/>
        <v>ND</v>
      </c>
      <c r="J388" s="59">
        <f t="shared" si="73"/>
        <v>0</v>
      </c>
      <c r="K388" s="48">
        <f t="shared" si="74"/>
        <v>0</v>
      </c>
      <c r="L388" s="155">
        <f t="shared" si="75"/>
        <v>0</v>
      </c>
      <c r="M388" s="155">
        <f t="shared" si="76"/>
        <v>0</v>
      </c>
      <c r="N388" s="155">
        <f t="shared" si="77"/>
        <v>0</v>
      </c>
    </row>
    <row r="389" spans="1:14" ht="15.95" customHeight="1" x14ac:dyDescent="0.2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0"/>
        <v>ND</v>
      </c>
      <c r="F389" s="59">
        <f t="shared" si="71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2"/>
        <v>ND</v>
      </c>
      <c r="J389" s="59">
        <f t="shared" si="73"/>
        <v>0</v>
      </c>
      <c r="K389" s="48">
        <f t="shared" si="74"/>
        <v>0</v>
      </c>
      <c r="L389" s="155">
        <f t="shared" si="75"/>
        <v>0</v>
      </c>
      <c r="M389" s="155">
        <f t="shared" si="76"/>
        <v>0</v>
      </c>
      <c r="N389" s="155">
        <f t="shared" si="77"/>
        <v>0</v>
      </c>
    </row>
    <row r="390" spans="1:14" ht="15.95" customHeight="1" x14ac:dyDescent="0.2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0"/>
        <v>ND</v>
      </c>
      <c r="F390" s="59">
        <f t="shared" si="71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2"/>
        <v>ND</v>
      </c>
      <c r="J390" s="59">
        <f t="shared" si="73"/>
        <v>0</v>
      </c>
      <c r="K390" s="48">
        <f t="shared" si="74"/>
        <v>0</v>
      </c>
      <c r="L390" s="155">
        <f t="shared" si="75"/>
        <v>0</v>
      </c>
      <c r="M390" s="155">
        <f t="shared" si="76"/>
        <v>0</v>
      </c>
      <c r="N390" s="155">
        <f t="shared" si="77"/>
        <v>0</v>
      </c>
    </row>
    <row r="391" spans="1:14" ht="15.95" customHeight="1" x14ac:dyDescent="0.2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0"/>
        <v>ND</v>
      </c>
      <c r="F391" s="59">
        <f t="shared" si="71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2"/>
        <v>ND</v>
      </c>
      <c r="J391" s="59">
        <f t="shared" si="73"/>
        <v>0</v>
      </c>
      <c r="K391" s="48">
        <f t="shared" si="74"/>
        <v>0</v>
      </c>
      <c r="L391" s="155">
        <f t="shared" si="75"/>
        <v>0</v>
      </c>
      <c r="M391" s="155">
        <f t="shared" si="76"/>
        <v>0</v>
      </c>
      <c r="N391" s="155">
        <f t="shared" si="77"/>
        <v>0</v>
      </c>
    </row>
    <row r="392" spans="1:14" ht="15.95" customHeight="1" x14ac:dyDescent="0.2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0"/>
        <v>ND</v>
      </c>
      <c r="F392" s="59">
        <f t="shared" si="71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2"/>
        <v>ND</v>
      </c>
      <c r="J392" s="59">
        <f t="shared" si="73"/>
        <v>0</v>
      </c>
      <c r="K392" s="48">
        <f t="shared" si="74"/>
        <v>0</v>
      </c>
      <c r="L392" s="155">
        <f t="shared" si="75"/>
        <v>0</v>
      </c>
      <c r="M392" s="155">
        <f t="shared" si="76"/>
        <v>0</v>
      </c>
      <c r="N392" s="155">
        <f t="shared" si="77"/>
        <v>0</v>
      </c>
    </row>
    <row r="393" spans="1:14" ht="15.95" customHeight="1" x14ac:dyDescent="0.2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0"/>
        <v>ND</v>
      </c>
      <c r="F393" s="59">
        <f t="shared" si="71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2"/>
        <v>ND</v>
      </c>
      <c r="J393" s="59">
        <f t="shared" si="73"/>
        <v>0</v>
      </c>
      <c r="K393" s="48">
        <f t="shared" si="74"/>
        <v>0</v>
      </c>
      <c r="L393" s="155">
        <f t="shared" si="75"/>
        <v>0</v>
      </c>
      <c r="M393" s="155">
        <f t="shared" si="76"/>
        <v>0</v>
      </c>
      <c r="N393" s="155">
        <f t="shared" si="77"/>
        <v>0</v>
      </c>
    </row>
    <row r="394" spans="1:14" ht="15.95" customHeight="1" x14ac:dyDescent="0.2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0"/>
        <v>ND</v>
      </c>
      <c r="F394" s="59">
        <f t="shared" si="71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2"/>
        <v>ND</v>
      </c>
      <c r="J394" s="59">
        <f t="shared" si="73"/>
        <v>0</v>
      </c>
      <c r="K394" s="48">
        <f t="shared" si="74"/>
        <v>0</v>
      </c>
      <c r="L394" s="155">
        <f t="shared" si="75"/>
        <v>0</v>
      </c>
      <c r="M394" s="155">
        <f t="shared" si="76"/>
        <v>0</v>
      </c>
      <c r="N394" s="155">
        <f t="shared" si="77"/>
        <v>0</v>
      </c>
    </row>
    <row r="395" spans="1:14" ht="15.95" customHeight="1" x14ac:dyDescent="0.2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0"/>
        <v>ND</v>
      </c>
      <c r="F395" s="59">
        <f t="shared" si="71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2"/>
        <v>ND</v>
      </c>
      <c r="J395" s="59">
        <f t="shared" si="73"/>
        <v>0</v>
      </c>
      <c r="K395" s="48">
        <f t="shared" si="74"/>
        <v>0</v>
      </c>
      <c r="L395" s="155">
        <f t="shared" si="75"/>
        <v>0</v>
      </c>
      <c r="M395" s="155">
        <f t="shared" si="76"/>
        <v>0</v>
      </c>
      <c r="N395" s="155">
        <f t="shared" si="77"/>
        <v>0</v>
      </c>
    </row>
    <row r="396" spans="1:14" ht="15.95" customHeight="1" x14ac:dyDescent="0.2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0"/>
        <v>ND</v>
      </c>
      <c r="F396" s="59">
        <f t="shared" si="71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2"/>
        <v>ND</v>
      </c>
      <c r="J396" s="59">
        <f t="shared" si="73"/>
        <v>0</v>
      </c>
      <c r="K396" s="48">
        <f t="shared" si="74"/>
        <v>0</v>
      </c>
      <c r="L396" s="155">
        <f t="shared" si="75"/>
        <v>0</v>
      </c>
      <c r="M396" s="155">
        <f t="shared" si="76"/>
        <v>0</v>
      </c>
      <c r="N396" s="155">
        <f t="shared" si="77"/>
        <v>0</v>
      </c>
    </row>
    <row r="397" spans="1:14" ht="15.95" customHeight="1" x14ac:dyDescent="0.2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0"/>
        <v>ND</v>
      </c>
      <c r="F397" s="59">
        <f t="shared" si="71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2"/>
        <v>ND</v>
      </c>
      <c r="J397" s="59">
        <f t="shared" si="73"/>
        <v>0</v>
      </c>
      <c r="K397" s="48">
        <f t="shared" si="74"/>
        <v>0</v>
      </c>
      <c r="L397" s="155">
        <f t="shared" si="75"/>
        <v>0</v>
      </c>
      <c r="M397" s="155">
        <f t="shared" si="76"/>
        <v>0</v>
      </c>
      <c r="N397" s="155">
        <f t="shared" si="77"/>
        <v>0</v>
      </c>
    </row>
    <row r="398" spans="1:14" ht="15.95" customHeight="1" x14ac:dyDescent="0.2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0"/>
        <v>ND</v>
      </c>
      <c r="F398" s="59">
        <f t="shared" si="71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2"/>
        <v>ND</v>
      </c>
      <c r="J398" s="59">
        <f t="shared" si="73"/>
        <v>0</v>
      </c>
      <c r="K398" s="48">
        <f t="shared" si="74"/>
        <v>0</v>
      </c>
      <c r="L398" s="155">
        <f t="shared" si="75"/>
        <v>0</v>
      </c>
      <c r="M398" s="155">
        <f t="shared" si="76"/>
        <v>0</v>
      </c>
      <c r="N398" s="155">
        <f t="shared" si="77"/>
        <v>0</v>
      </c>
    </row>
    <row r="399" spans="1:14" ht="15.95" customHeight="1" x14ac:dyDescent="0.2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0"/>
        <v>ND</v>
      </c>
      <c r="F399" s="59">
        <f t="shared" si="71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2"/>
        <v>ND</v>
      </c>
      <c r="J399" s="59">
        <f t="shared" si="73"/>
        <v>0</v>
      </c>
      <c r="K399" s="48">
        <f t="shared" si="74"/>
        <v>0</v>
      </c>
      <c r="L399" s="155">
        <f t="shared" si="75"/>
        <v>0</v>
      </c>
      <c r="M399" s="155">
        <f t="shared" si="76"/>
        <v>0</v>
      </c>
      <c r="N399" s="155">
        <f t="shared" si="77"/>
        <v>0</v>
      </c>
    </row>
    <row r="400" spans="1:14" ht="15.95" customHeight="1" x14ac:dyDescent="0.2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0"/>
        <v>ND</v>
      </c>
      <c r="F400" s="59">
        <f t="shared" si="71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2"/>
        <v>ND</v>
      </c>
      <c r="J400" s="59">
        <f t="shared" si="73"/>
        <v>0</v>
      </c>
      <c r="K400" s="48">
        <f t="shared" si="74"/>
        <v>0</v>
      </c>
      <c r="L400" s="155">
        <f t="shared" si="75"/>
        <v>0</v>
      </c>
      <c r="M400" s="155">
        <f t="shared" si="76"/>
        <v>0</v>
      </c>
      <c r="N400" s="155">
        <f t="shared" si="77"/>
        <v>0</v>
      </c>
    </row>
    <row r="401" spans="1:14" ht="15.95" customHeight="1" x14ac:dyDescent="0.2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0"/>
        <v>ND</v>
      </c>
      <c r="F401" s="59">
        <f t="shared" si="71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2"/>
        <v>ND</v>
      </c>
      <c r="J401" s="59">
        <f t="shared" si="73"/>
        <v>0</v>
      </c>
      <c r="K401" s="48">
        <f t="shared" si="74"/>
        <v>0</v>
      </c>
      <c r="L401" s="155">
        <f t="shared" si="75"/>
        <v>0</v>
      </c>
      <c r="M401" s="155">
        <f t="shared" si="76"/>
        <v>0</v>
      </c>
      <c r="N401" s="155">
        <f t="shared" si="77"/>
        <v>0</v>
      </c>
    </row>
    <row r="402" spans="1:14" ht="15.95" customHeight="1" x14ac:dyDescent="0.2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0"/>
        <v>ND</v>
      </c>
      <c r="F402" s="59">
        <f t="shared" si="71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2"/>
        <v>ND</v>
      </c>
      <c r="J402" s="59">
        <f t="shared" si="73"/>
        <v>0</v>
      </c>
      <c r="K402" s="48">
        <f t="shared" si="74"/>
        <v>0</v>
      </c>
      <c r="L402" s="155">
        <f t="shared" si="75"/>
        <v>0</v>
      </c>
      <c r="M402" s="155">
        <f t="shared" si="76"/>
        <v>0</v>
      </c>
      <c r="N402" s="155">
        <f t="shared" si="77"/>
        <v>0</v>
      </c>
    </row>
    <row r="403" spans="1:14" ht="15.95" customHeight="1" x14ac:dyDescent="0.2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0"/>
        <v>ND</v>
      </c>
      <c r="F403" s="59">
        <f t="shared" si="71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2"/>
        <v>ND</v>
      </c>
      <c r="J403" s="59">
        <f t="shared" si="73"/>
        <v>0</v>
      </c>
      <c r="K403" s="48">
        <f t="shared" si="74"/>
        <v>0</v>
      </c>
      <c r="L403" s="155">
        <f t="shared" si="75"/>
        <v>0</v>
      </c>
      <c r="M403" s="155">
        <f t="shared" si="76"/>
        <v>0</v>
      </c>
      <c r="N403" s="155">
        <f t="shared" si="77"/>
        <v>0</v>
      </c>
    </row>
    <row r="404" spans="1:14" ht="15.95" customHeight="1" x14ac:dyDescent="0.2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0"/>
        <v>ND</v>
      </c>
      <c r="F404" s="59">
        <f t="shared" si="71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2"/>
        <v>ND</v>
      </c>
      <c r="J404" s="59">
        <f t="shared" si="73"/>
        <v>0</v>
      </c>
      <c r="K404" s="48">
        <f t="shared" si="74"/>
        <v>0</v>
      </c>
      <c r="L404" s="155">
        <f t="shared" si="75"/>
        <v>0</v>
      </c>
      <c r="M404" s="155">
        <f t="shared" si="76"/>
        <v>0</v>
      </c>
      <c r="N404" s="155">
        <f t="shared" si="77"/>
        <v>0</v>
      </c>
    </row>
    <row r="405" spans="1:14" ht="15.95" customHeight="1" x14ac:dyDescent="0.2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0"/>
        <v>ND</v>
      </c>
      <c r="F405" s="59">
        <f t="shared" si="71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2"/>
        <v>ND</v>
      </c>
      <c r="J405" s="59">
        <f t="shared" si="73"/>
        <v>0</v>
      </c>
      <c r="K405" s="48">
        <f t="shared" si="74"/>
        <v>0</v>
      </c>
      <c r="L405" s="155">
        <f t="shared" si="75"/>
        <v>0</v>
      </c>
      <c r="M405" s="155">
        <f t="shared" si="76"/>
        <v>0</v>
      </c>
      <c r="N405" s="155">
        <f t="shared" si="77"/>
        <v>0</v>
      </c>
    </row>
    <row r="406" spans="1:14" ht="15.95" customHeight="1" x14ac:dyDescent="0.2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0"/>
        <v>ND</v>
      </c>
      <c r="F406" s="59">
        <f t="shared" si="71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2"/>
        <v>ND</v>
      </c>
      <c r="J406" s="59">
        <f t="shared" si="73"/>
        <v>0</v>
      </c>
      <c r="K406" s="48">
        <f t="shared" si="74"/>
        <v>0</v>
      </c>
      <c r="L406" s="155">
        <f t="shared" si="75"/>
        <v>0</v>
      </c>
      <c r="M406" s="155">
        <f t="shared" si="76"/>
        <v>0</v>
      </c>
      <c r="N406" s="155">
        <f t="shared" si="77"/>
        <v>0</v>
      </c>
    </row>
    <row r="407" spans="1:14" ht="15.95" customHeight="1" x14ac:dyDescent="0.2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0"/>
        <v>ND</v>
      </c>
      <c r="F407" s="59">
        <f t="shared" si="71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2"/>
        <v>ND</v>
      </c>
      <c r="J407" s="59">
        <f t="shared" si="73"/>
        <v>0</v>
      </c>
      <c r="K407" s="48">
        <f t="shared" si="74"/>
        <v>0</v>
      </c>
      <c r="L407" s="155">
        <f t="shared" si="75"/>
        <v>0</v>
      </c>
      <c r="M407" s="155">
        <f t="shared" si="76"/>
        <v>0</v>
      </c>
      <c r="N407" s="155">
        <f t="shared" si="77"/>
        <v>0</v>
      </c>
    </row>
    <row r="408" spans="1:14" ht="15.95" customHeight="1" x14ac:dyDescent="0.2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0"/>
        <v>ND</v>
      </c>
      <c r="F408" s="59">
        <f t="shared" si="71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2"/>
        <v>ND</v>
      </c>
      <c r="J408" s="59">
        <f t="shared" si="73"/>
        <v>0</v>
      </c>
      <c r="K408" s="48">
        <f t="shared" si="74"/>
        <v>0</v>
      </c>
      <c r="L408" s="155">
        <f t="shared" si="75"/>
        <v>0</v>
      </c>
      <c r="M408" s="155">
        <f t="shared" si="76"/>
        <v>0</v>
      </c>
      <c r="N408" s="155">
        <f t="shared" si="77"/>
        <v>0</v>
      </c>
    </row>
    <row r="409" spans="1:14" ht="15.95" customHeight="1" x14ac:dyDescent="0.2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0"/>
        <v>ND</v>
      </c>
      <c r="F409" s="59">
        <f t="shared" si="71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2"/>
        <v>ND</v>
      </c>
      <c r="J409" s="59">
        <f t="shared" si="73"/>
        <v>0</v>
      </c>
      <c r="K409" s="48">
        <f t="shared" si="74"/>
        <v>0</v>
      </c>
      <c r="L409" s="155">
        <f t="shared" si="75"/>
        <v>0</v>
      </c>
      <c r="M409" s="155">
        <f t="shared" si="76"/>
        <v>0</v>
      </c>
      <c r="N409" s="155">
        <f t="shared" si="77"/>
        <v>0</v>
      </c>
    </row>
    <row r="410" spans="1:14" ht="15.95" customHeight="1" x14ac:dyDescent="0.2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0"/>
        <v>ND</v>
      </c>
      <c r="F410" s="59">
        <f t="shared" si="71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2"/>
        <v>ND</v>
      </c>
      <c r="J410" s="59">
        <f t="shared" si="73"/>
        <v>0</v>
      </c>
      <c r="K410" s="48">
        <f t="shared" si="74"/>
        <v>0</v>
      </c>
      <c r="L410" s="155">
        <f t="shared" si="75"/>
        <v>0</v>
      </c>
      <c r="M410" s="155">
        <f t="shared" si="76"/>
        <v>0</v>
      </c>
      <c r="N410" s="155">
        <f t="shared" si="77"/>
        <v>0</v>
      </c>
    </row>
    <row r="411" spans="1:14" ht="15.95" customHeight="1" x14ac:dyDescent="0.2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0"/>
        <v>ND</v>
      </c>
      <c r="F411" s="59">
        <f t="shared" si="71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2"/>
        <v>ND</v>
      </c>
      <c r="J411" s="59">
        <f t="shared" si="73"/>
        <v>0</v>
      </c>
      <c r="K411" s="48">
        <f t="shared" si="74"/>
        <v>0</v>
      </c>
      <c r="L411" s="155">
        <f t="shared" si="75"/>
        <v>0</v>
      </c>
      <c r="M411" s="155">
        <f t="shared" si="76"/>
        <v>0</v>
      </c>
      <c r="N411" s="155">
        <f t="shared" si="77"/>
        <v>0</v>
      </c>
    </row>
    <row r="412" spans="1:14" ht="15.95" customHeight="1" x14ac:dyDescent="0.2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0"/>
        <v>ND</v>
      </c>
      <c r="F412" s="59">
        <f t="shared" si="71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2"/>
        <v>ND</v>
      </c>
      <c r="J412" s="59">
        <f t="shared" si="73"/>
        <v>0</v>
      </c>
      <c r="K412" s="48">
        <f t="shared" si="74"/>
        <v>0</v>
      </c>
      <c r="L412" s="155">
        <f t="shared" si="75"/>
        <v>0</v>
      </c>
      <c r="M412" s="155">
        <f t="shared" si="76"/>
        <v>0</v>
      </c>
      <c r="N412" s="155">
        <f t="shared" si="77"/>
        <v>0</v>
      </c>
    </row>
    <row r="413" spans="1:14" ht="15.95" customHeight="1" x14ac:dyDescent="0.2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0"/>
        <v>ND</v>
      </c>
      <c r="F413" s="59">
        <f t="shared" si="71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2"/>
        <v>ND</v>
      </c>
      <c r="J413" s="59">
        <f t="shared" si="73"/>
        <v>0</v>
      </c>
      <c r="K413" s="48">
        <f t="shared" si="74"/>
        <v>0</v>
      </c>
      <c r="L413" s="155">
        <f t="shared" si="75"/>
        <v>0</v>
      </c>
      <c r="M413" s="155">
        <f t="shared" si="76"/>
        <v>0</v>
      </c>
      <c r="N413" s="155">
        <f t="shared" si="77"/>
        <v>0</v>
      </c>
    </row>
    <row r="414" spans="1:14" ht="15.95" customHeight="1" x14ac:dyDescent="0.2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0"/>
        <v>ND</v>
      </c>
      <c r="F414" s="59">
        <f t="shared" si="71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2"/>
        <v>ND</v>
      </c>
      <c r="J414" s="59">
        <f t="shared" si="73"/>
        <v>0</v>
      </c>
      <c r="K414" s="48">
        <f t="shared" si="74"/>
        <v>0</v>
      </c>
      <c r="L414" s="155">
        <f t="shared" si="75"/>
        <v>0</v>
      </c>
      <c r="M414" s="155">
        <f t="shared" si="76"/>
        <v>0</v>
      </c>
      <c r="N414" s="155">
        <f t="shared" si="77"/>
        <v>0</v>
      </c>
    </row>
    <row r="415" spans="1:14" ht="15.95" customHeight="1" x14ac:dyDescent="0.2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0"/>
        <v>ND</v>
      </c>
      <c r="F415" s="59">
        <f t="shared" si="71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2"/>
        <v>ND</v>
      </c>
      <c r="J415" s="59">
        <f t="shared" si="73"/>
        <v>0</v>
      </c>
      <c r="K415" s="48">
        <f t="shared" si="74"/>
        <v>0</v>
      </c>
      <c r="L415" s="155">
        <f t="shared" si="75"/>
        <v>0</v>
      </c>
      <c r="M415" s="155">
        <f t="shared" si="76"/>
        <v>0</v>
      </c>
      <c r="N415" s="155">
        <f t="shared" si="77"/>
        <v>0</v>
      </c>
    </row>
    <row r="416" spans="1:14" ht="15.95" customHeight="1" x14ac:dyDescent="0.2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0"/>
        <v>ND</v>
      </c>
      <c r="F416" s="59">
        <f t="shared" si="71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2"/>
        <v>ND</v>
      </c>
      <c r="J416" s="59">
        <f t="shared" si="73"/>
        <v>0</v>
      </c>
      <c r="K416" s="48">
        <f t="shared" si="74"/>
        <v>0</v>
      </c>
      <c r="L416" s="155">
        <f t="shared" si="75"/>
        <v>0</v>
      </c>
      <c r="M416" s="155">
        <f t="shared" si="76"/>
        <v>0</v>
      </c>
      <c r="N416" s="155">
        <f t="shared" si="77"/>
        <v>0</v>
      </c>
    </row>
    <row r="417" spans="1:14" ht="15.95" customHeight="1" x14ac:dyDescent="0.2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0"/>
        <v>ND</v>
      </c>
      <c r="F417" s="59">
        <f t="shared" si="71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2"/>
        <v>ND</v>
      </c>
      <c r="J417" s="59">
        <f t="shared" si="73"/>
        <v>0</v>
      </c>
      <c r="K417" s="48">
        <f t="shared" si="74"/>
        <v>0</v>
      </c>
      <c r="L417" s="155">
        <f t="shared" si="75"/>
        <v>0</v>
      </c>
      <c r="M417" s="155">
        <f t="shared" si="76"/>
        <v>0</v>
      </c>
      <c r="N417" s="155">
        <f t="shared" si="77"/>
        <v>0</v>
      </c>
    </row>
    <row r="418" spans="1:14" ht="15.95" customHeight="1" x14ac:dyDescent="0.2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0"/>
        <v>ND</v>
      </c>
      <c r="F418" s="59">
        <f t="shared" si="71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2"/>
        <v>ND</v>
      </c>
      <c r="J418" s="59">
        <f t="shared" si="73"/>
        <v>0</v>
      </c>
      <c r="K418" s="48">
        <f t="shared" si="74"/>
        <v>0</v>
      </c>
      <c r="L418" s="155">
        <f t="shared" si="75"/>
        <v>0</v>
      </c>
      <c r="M418" s="155">
        <f t="shared" si="76"/>
        <v>0</v>
      </c>
      <c r="N418" s="155">
        <f t="shared" si="77"/>
        <v>0</v>
      </c>
    </row>
    <row r="419" spans="1:14" ht="15.95" customHeight="1" x14ac:dyDescent="0.2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0"/>
        <v>ND</v>
      </c>
      <c r="F419" s="59">
        <f t="shared" si="71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2"/>
        <v>ND</v>
      </c>
      <c r="J419" s="59">
        <f t="shared" si="73"/>
        <v>0</v>
      </c>
      <c r="K419" s="48">
        <f t="shared" si="74"/>
        <v>0</v>
      </c>
      <c r="L419" s="155">
        <f t="shared" si="75"/>
        <v>0</v>
      </c>
      <c r="M419" s="155">
        <f t="shared" si="76"/>
        <v>0</v>
      </c>
      <c r="N419" s="155">
        <f t="shared" si="77"/>
        <v>0</v>
      </c>
    </row>
    <row r="420" spans="1:14" ht="18.75" customHeight="1" x14ac:dyDescent="0.2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4"/>
        <v>0</v>
      </c>
      <c r="L420" s="154">
        <f t="shared" si="75"/>
        <v>0</v>
      </c>
      <c r="M420" s="158">
        <f>SUM(M387:M419)</f>
        <v>0</v>
      </c>
      <c r="N420" s="158">
        <f>SUM(N387:N419)</f>
        <v>0</v>
      </c>
    </row>
    <row r="421" spans="1:14" x14ac:dyDescent="0.2">
      <c r="B421" s="70" t="s">
        <v>108</v>
      </c>
    </row>
    <row r="427" spans="1:14" ht="20.25" x14ac:dyDescent="0.3">
      <c r="A427" s="167" t="s">
        <v>42</v>
      </c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</row>
    <row r="428" spans="1:14" x14ac:dyDescent="0.2">
      <c r="A428" s="168" t="s">
        <v>59</v>
      </c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</row>
    <row r="429" spans="1:14" x14ac:dyDescent="0.2">
      <c r="A429" s="170" t="s">
        <v>154</v>
      </c>
      <c r="B429" s="170"/>
      <c r="C429" s="170"/>
      <c r="D429" s="170"/>
      <c r="E429" s="170"/>
      <c r="F429" s="170"/>
      <c r="G429" s="170"/>
      <c r="H429" s="170"/>
      <c r="I429" s="170"/>
      <c r="J429" s="170"/>
      <c r="K429" s="170"/>
      <c r="L429" s="170"/>
      <c r="M429" s="170"/>
      <c r="N429" s="170"/>
    </row>
    <row r="430" spans="1:14" x14ac:dyDescent="0.2">
      <c r="A430" s="168" t="s">
        <v>91</v>
      </c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</row>
    <row r="431" spans="1:14" x14ac:dyDescent="0.2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">
      <c r="B432" s="172" t="s">
        <v>33</v>
      </c>
      <c r="C432" s="171" t="s">
        <v>107</v>
      </c>
      <c r="D432" s="171"/>
      <c r="E432" s="171" t="s">
        <v>52</v>
      </c>
      <c r="F432" s="171"/>
      <c r="G432" s="171" t="s">
        <v>171</v>
      </c>
      <c r="H432" s="171"/>
      <c r="I432" s="171"/>
      <c r="J432" s="171"/>
      <c r="K432" s="171" t="s">
        <v>29</v>
      </c>
      <c r="L432" s="171"/>
      <c r="M432" s="171" t="s">
        <v>61</v>
      </c>
      <c r="N432" s="171"/>
    </row>
    <row r="433" spans="1:14" ht="34.5" customHeight="1" x14ac:dyDescent="0.2">
      <c r="A433" s="83"/>
      <c r="B433" s="173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2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78">IF(F434=0,"ND",RANK(F434,$F$434:$F$466))</f>
        <v>ND</v>
      </c>
      <c r="F434" s="59">
        <f t="shared" ref="F434:F466" si="79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0">IF(J434=0,"ND",RANK(J434,$J$434:$J$466))</f>
        <v>ND</v>
      </c>
      <c r="J434" s="59">
        <f t="shared" ref="J434:J466" si="81">(G434+H434)</f>
        <v>0</v>
      </c>
      <c r="K434" s="48">
        <f t="shared" ref="K434:K466" si="82">J434-F434</f>
        <v>0</v>
      </c>
      <c r="L434" s="155">
        <f t="shared" ref="L434:L467" si="83">IFERROR(K434/F434*100,0)</f>
        <v>0</v>
      </c>
      <c r="M434" s="155">
        <f t="shared" ref="M434:M466" si="84">IFERROR(F434/$F$467*100,0)</f>
        <v>0</v>
      </c>
      <c r="N434" s="155">
        <f t="shared" ref="N434:N466" si="85">IFERROR(J434/$J$467*100,0)</f>
        <v>0</v>
      </c>
    </row>
    <row r="435" spans="1:14" ht="15.95" customHeight="1" x14ac:dyDescent="0.2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8"/>
        <v>ND</v>
      </c>
      <c r="F435" s="59">
        <f t="shared" si="79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0"/>
        <v>ND</v>
      </c>
      <c r="J435" s="59">
        <f t="shared" si="81"/>
        <v>0</v>
      </c>
      <c r="K435" s="48">
        <f t="shared" si="82"/>
        <v>0</v>
      </c>
      <c r="L435" s="155">
        <f t="shared" si="83"/>
        <v>0</v>
      </c>
      <c r="M435" s="155">
        <f t="shared" si="84"/>
        <v>0</v>
      </c>
      <c r="N435" s="155">
        <f t="shared" si="85"/>
        <v>0</v>
      </c>
    </row>
    <row r="436" spans="1:14" ht="15.95" customHeight="1" x14ac:dyDescent="0.2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8"/>
        <v>ND</v>
      </c>
      <c r="F436" s="59">
        <f t="shared" si="79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0"/>
        <v>ND</v>
      </c>
      <c r="J436" s="59">
        <f t="shared" si="81"/>
        <v>0</v>
      </c>
      <c r="K436" s="48">
        <f t="shared" si="82"/>
        <v>0</v>
      </c>
      <c r="L436" s="155">
        <f t="shared" si="83"/>
        <v>0</v>
      </c>
      <c r="M436" s="155">
        <f t="shared" si="84"/>
        <v>0</v>
      </c>
      <c r="N436" s="155">
        <f t="shared" si="85"/>
        <v>0</v>
      </c>
    </row>
    <row r="437" spans="1:14" ht="15.95" customHeight="1" x14ac:dyDescent="0.2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8"/>
        <v>ND</v>
      </c>
      <c r="F437" s="59">
        <f t="shared" si="79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0"/>
        <v>ND</v>
      </c>
      <c r="J437" s="59">
        <f t="shared" si="81"/>
        <v>0</v>
      </c>
      <c r="K437" s="48">
        <f t="shared" si="82"/>
        <v>0</v>
      </c>
      <c r="L437" s="155">
        <f t="shared" si="83"/>
        <v>0</v>
      </c>
      <c r="M437" s="155">
        <f t="shared" si="84"/>
        <v>0</v>
      </c>
      <c r="N437" s="155">
        <f t="shared" si="85"/>
        <v>0</v>
      </c>
    </row>
    <row r="438" spans="1:14" ht="15.95" customHeight="1" x14ac:dyDescent="0.2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8"/>
        <v>ND</v>
      </c>
      <c r="F438" s="59">
        <f t="shared" si="79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0"/>
        <v>ND</v>
      </c>
      <c r="J438" s="59">
        <f t="shared" si="81"/>
        <v>0</v>
      </c>
      <c r="K438" s="48">
        <f t="shared" si="82"/>
        <v>0</v>
      </c>
      <c r="L438" s="155">
        <f t="shared" si="83"/>
        <v>0</v>
      </c>
      <c r="M438" s="155">
        <f t="shared" si="84"/>
        <v>0</v>
      </c>
      <c r="N438" s="155">
        <f t="shared" si="85"/>
        <v>0</v>
      </c>
    </row>
    <row r="439" spans="1:14" ht="15.95" customHeight="1" x14ac:dyDescent="0.2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8"/>
        <v>ND</v>
      </c>
      <c r="F439" s="59">
        <f t="shared" si="79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0"/>
        <v>ND</v>
      </c>
      <c r="J439" s="59">
        <f t="shared" si="81"/>
        <v>0</v>
      </c>
      <c r="K439" s="48">
        <f t="shared" si="82"/>
        <v>0</v>
      </c>
      <c r="L439" s="155">
        <f t="shared" si="83"/>
        <v>0</v>
      </c>
      <c r="M439" s="155">
        <f t="shared" si="84"/>
        <v>0</v>
      </c>
      <c r="N439" s="155">
        <f t="shared" si="85"/>
        <v>0</v>
      </c>
    </row>
    <row r="440" spans="1:14" ht="15.95" customHeight="1" x14ac:dyDescent="0.2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8"/>
        <v>ND</v>
      </c>
      <c r="F440" s="59">
        <f t="shared" si="79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0"/>
        <v>ND</v>
      </c>
      <c r="J440" s="59">
        <f t="shared" si="81"/>
        <v>0</v>
      </c>
      <c r="K440" s="48">
        <f t="shared" si="82"/>
        <v>0</v>
      </c>
      <c r="L440" s="155">
        <f t="shared" si="83"/>
        <v>0</v>
      </c>
      <c r="M440" s="155">
        <f t="shared" si="84"/>
        <v>0</v>
      </c>
      <c r="N440" s="155">
        <f t="shared" si="85"/>
        <v>0</v>
      </c>
    </row>
    <row r="441" spans="1:14" ht="15.95" customHeight="1" x14ac:dyDescent="0.2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8"/>
        <v>ND</v>
      </c>
      <c r="F441" s="59">
        <f t="shared" si="79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0"/>
        <v>ND</v>
      </c>
      <c r="J441" s="59">
        <f t="shared" si="81"/>
        <v>0</v>
      </c>
      <c r="K441" s="48">
        <f t="shared" si="82"/>
        <v>0</v>
      </c>
      <c r="L441" s="155">
        <f t="shared" si="83"/>
        <v>0</v>
      </c>
      <c r="M441" s="155">
        <f t="shared" si="84"/>
        <v>0</v>
      </c>
      <c r="N441" s="155">
        <f t="shared" si="85"/>
        <v>0</v>
      </c>
    </row>
    <row r="442" spans="1:14" ht="15.95" customHeight="1" x14ac:dyDescent="0.2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8"/>
        <v>ND</v>
      </c>
      <c r="F442" s="59">
        <f t="shared" si="79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0"/>
        <v>ND</v>
      </c>
      <c r="J442" s="59">
        <f t="shared" si="81"/>
        <v>0</v>
      </c>
      <c r="K442" s="48">
        <f t="shared" si="82"/>
        <v>0</v>
      </c>
      <c r="L442" s="155">
        <f t="shared" si="83"/>
        <v>0</v>
      </c>
      <c r="M442" s="155">
        <f t="shared" si="84"/>
        <v>0</v>
      </c>
      <c r="N442" s="155">
        <f t="shared" si="85"/>
        <v>0</v>
      </c>
    </row>
    <row r="443" spans="1:14" ht="15.95" customHeight="1" x14ac:dyDescent="0.2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8"/>
        <v>ND</v>
      </c>
      <c r="F443" s="59">
        <f t="shared" si="79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0"/>
        <v>ND</v>
      </c>
      <c r="J443" s="59">
        <f t="shared" si="81"/>
        <v>0</v>
      </c>
      <c r="K443" s="48">
        <f t="shared" si="82"/>
        <v>0</v>
      </c>
      <c r="L443" s="155">
        <f t="shared" si="83"/>
        <v>0</v>
      </c>
      <c r="M443" s="155">
        <f t="shared" si="84"/>
        <v>0</v>
      </c>
      <c r="N443" s="155">
        <f t="shared" si="85"/>
        <v>0</v>
      </c>
    </row>
    <row r="444" spans="1:14" ht="15.95" customHeight="1" x14ac:dyDescent="0.2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8"/>
        <v>ND</v>
      </c>
      <c r="F444" s="59">
        <f t="shared" si="79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0"/>
        <v>ND</v>
      </c>
      <c r="J444" s="59">
        <f t="shared" si="81"/>
        <v>0</v>
      </c>
      <c r="K444" s="48">
        <f t="shared" si="82"/>
        <v>0</v>
      </c>
      <c r="L444" s="155">
        <f t="shared" si="83"/>
        <v>0</v>
      </c>
      <c r="M444" s="155">
        <f t="shared" si="84"/>
        <v>0</v>
      </c>
      <c r="N444" s="155">
        <f t="shared" si="85"/>
        <v>0</v>
      </c>
    </row>
    <row r="445" spans="1:14" ht="15.95" customHeight="1" x14ac:dyDescent="0.2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8"/>
        <v>ND</v>
      </c>
      <c r="F445" s="59">
        <f t="shared" si="79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0"/>
        <v>ND</v>
      </c>
      <c r="J445" s="59">
        <f t="shared" si="81"/>
        <v>0</v>
      </c>
      <c r="K445" s="48">
        <f t="shared" si="82"/>
        <v>0</v>
      </c>
      <c r="L445" s="155">
        <f t="shared" si="83"/>
        <v>0</v>
      </c>
      <c r="M445" s="155">
        <f t="shared" si="84"/>
        <v>0</v>
      </c>
      <c r="N445" s="155">
        <f t="shared" si="85"/>
        <v>0</v>
      </c>
    </row>
    <row r="446" spans="1:14" ht="15.95" customHeight="1" x14ac:dyDescent="0.2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8"/>
        <v>ND</v>
      </c>
      <c r="F446" s="59">
        <f t="shared" si="79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0"/>
        <v>ND</v>
      </c>
      <c r="J446" s="59">
        <f t="shared" si="81"/>
        <v>0</v>
      </c>
      <c r="K446" s="48">
        <f t="shared" si="82"/>
        <v>0</v>
      </c>
      <c r="L446" s="155">
        <f t="shared" si="83"/>
        <v>0</v>
      </c>
      <c r="M446" s="155">
        <f t="shared" si="84"/>
        <v>0</v>
      </c>
      <c r="N446" s="155">
        <f t="shared" si="85"/>
        <v>0</v>
      </c>
    </row>
    <row r="447" spans="1:14" ht="15.95" customHeight="1" x14ac:dyDescent="0.2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8"/>
        <v>ND</v>
      </c>
      <c r="F447" s="59">
        <f t="shared" si="79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0"/>
        <v>ND</v>
      </c>
      <c r="J447" s="59">
        <f t="shared" si="81"/>
        <v>0</v>
      </c>
      <c r="K447" s="48">
        <f t="shared" si="82"/>
        <v>0</v>
      </c>
      <c r="L447" s="155">
        <f t="shared" si="83"/>
        <v>0</v>
      </c>
      <c r="M447" s="155">
        <f t="shared" si="84"/>
        <v>0</v>
      </c>
      <c r="N447" s="155">
        <f t="shared" si="85"/>
        <v>0</v>
      </c>
    </row>
    <row r="448" spans="1:14" ht="15.95" customHeight="1" x14ac:dyDescent="0.2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8"/>
        <v>ND</v>
      </c>
      <c r="F448" s="59">
        <f t="shared" si="79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0"/>
        <v>ND</v>
      </c>
      <c r="J448" s="59">
        <f t="shared" si="81"/>
        <v>0</v>
      </c>
      <c r="K448" s="48">
        <f t="shared" si="82"/>
        <v>0</v>
      </c>
      <c r="L448" s="155">
        <f t="shared" si="83"/>
        <v>0</v>
      </c>
      <c r="M448" s="155">
        <f t="shared" si="84"/>
        <v>0</v>
      </c>
      <c r="N448" s="155">
        <f t="shared" si="85"/>
        <v>0</v>
      </c>
    </row>
    <row r="449" spans="1:14" ht="15.95" customHeight="1" x14ac:dyDescent="0.2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8"/>
        <v>ND</v>
      </c>
      <c r="F449" s="59">
        <f t="shared" si="79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0"/>
        <v>ND</v>
      </c>
      <c r="J449" s="59">
        <f t="shared" si="81"/>
        <v>0</v>
      </c>
      <c r="K449" s="48">
        <f t="shared" si="82"/>
        <v>0</v>
      </c>
      <c r="L449" s="155">
        <f t="shared" si="83"/>
        <v>0</v>
      </c>
      <c r="M449" s="155">
        <f t="shared" si="84"/>
        <v>0</v>
      </c>
      <c r="N449" s="155">
        <f t="shared" si="85"/>
        <v>0</v>
      </c>
    </row>
    <row r="450" spans="1:14" ht="15.95" customHeight="1" x14ac:dyDescent="0.2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8"/>
        <v>ND</v>
      </c>
      <c r="F450" s="59">
        <f t="shared" si="79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0"/>
        <v>ND</v>
      </c>
      <c r="J450" s="59">
        <f t="shared" si="81"/>
        <v>0</v>
      </c>
      <c r="K450" s="48">
        <f t="shared" si="82"/>
        <v>0</v>
      </c>
      <c r="L450" s="155">
        <f t="shared" si="83"/>
        <v>0</v>
      </c>
      <c r="M450" s="155">
        <f t="shared" si="84"/>
        <v>0</v>
      </c>
      <c r="N450" s="155">
        <f t="shared" si="85"/>
        <v>0</v>
      </c>
    </row>
    <row r="451" spans="1:14" ht="15.95" customHeight="1" x14ac:dyDescent="0.2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8"/>
        <v>ND</v>
      </c>
      <c r="F451" s="59">
        <f t="shared" si="79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0"/>
        <v>ND</v>
      </c>
      <c r="J451" s="59">
        <f t="shared" si="81"/>
        <v>0</v>
      </c>
      <c r="K451" s="48">
        <f t="shared" si="82"/>
        <v>0</v>
      </c>
      <c r="L451" s="155">
        <f t="shared" si="83"/>
        <v>0</v>
      </c>
      <c r="M451" s="155">
        <f t="shared" si="84"/>
        <v>0</v>
      </c>
      <c r="N451" s="155">
        <f t="shared" si="85"/>
        <v>0</v>
      </c>
    </row>
    <row r="452" spans="1:14" ht="15.95" customHeight="1" x14ac:dyDescent="0.2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8"/>
        <v>ND</v>
      </c>
      <c r="F452" s="59">
        <f t="shared" si="79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0"/>
        <v>ND</v>
      </c>
      <c r="J452" s="59">
        <f t="shared" si="81"/>
        <v>0</v>
      </c>
      <c r="K452" s="48">
        <f t="shared" si="82"/>
        <v>0</v>
      </c>
      <c r="L452" s="155">
        <f t="shared" si="83"/>
        <v>0</v>
      </c>
      <c r="M452" s="155">
        <f t="shared" si="84"/>
        <v>0</v>
      </c>
      <c r="N452" s="155">
        <f t="shared" si="85"/>
        <v>0</v>
      </c>
    </row>
    <row r="453" spans="1:14" ht="15.95" customHeight="1" x14ac:dyDescent="0.2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8"/>
        <v>ND</v>
      </c>
      <c r="F453" s="59">
        <f t="shared" si="79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0"/>
        <v>ND</v>
      </c>
      <c r="J453" s="59">
        <f t="shared" si="81"/>
        <v>0</v>
      </c>
      <c r="K453" s="48">
        <f t="shared" si="82"/>
        <v>0</v>
      </c>
      <c r="L453" s="155">
        <f t="shared" si="83"/>
        <v>0</v>
      </c>
      <c r="M453" s="155">
        <f t="shared" si="84"/>
        <v>0</v>
      </c>
      <c r="N453" s="155">
        <f t="shared" si="85"/>
        <v>0</v>
      </c>
    </row>
    <row r="454" spans="1:14" ht="15.95" customHeight="1" x14ac:dyDescent="0.2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8"/>
        <v>ND</v>
      </c>
      <c r="F454" s="59">
        <f t="shared" si="79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0"/>
        <v>ND</v>
      </c>
      <c r="J454" s="59">
        <f t="shared" si="81"/>
        <v>0</v>
      </c>
      <c r="K454" s="48">
        <f t="shared" si="82"/>
        <v>0</v>
      </c>
      <c r="L454" s="155">
        <f t="shared" si="83"/>
        <v>0</v>
      </c>
      <c r="M454" s="155">
        <f t="shared" si="84"/>
        <v>0</v>
      </c>
      <c r="N454" s="155">
        <f t="shared" si="85"/>
        <v>0</v>
      </c>
    </row>
    <row r="455" spans="1:14" ht="15.95" customHeight="1" x14ac:dyDescent="0.2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8"/>
        <v>ND</v>
      </c>
      <c r="F455" s="59">
        <f t="shared" si="79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0"/>
        <v>ND</v>
      </c>
      <c r="J455" s="59">
        <f t="shared" si="81"/>
        <v>0</v>
      </c>
      <c r="K455" s="48">
        <f t="shared" si="82"/>
        <v>0</v>
      </c>
      <c r="L455" s="155">
        <f t="shared" si="83"/>
        <v>0</v>
      </c>
      <c r="M455" s="155">
        <f t="shared" si="84"/>
        <v>0</v>
      </c>
      <c r="N455" s="155">
        <f t="shared" si="85"/>
        <v>0</v>
      </c>
    </row>
    <row r="456" spans="1:14" ht="15.95" customHeight="1" x14ac:dyDescent="0.2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8"/>
        <v>ND</v>
      </c>
      <c r="F456" s="59">
        <f t="shared" si="79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0"/>
        <v>ND</v>
      </c>
      <c r="J456" s="59">
        <f t="shared" si="81"/>
        <v>0</v>
      </c>
      <c r="K456" s="48">
        <f t="shared" si="82"/>
        <v>0</v>
      </c>
      <c r="L456" s="155">
        <f t="shared" si="83"/>
        <v>0</v>
      </c>
      <c r="M456" s="155">
        <f t="shared" si="84"/>
        <v>0</v>
      </c>
      <c r="N456" s="155">
        <f t="shared" si="85"/>
        <v>0</v>
      </c>
    </row>
    <row r="457" spans="1:14" ht="15.95" customHeight="1" x14ac:dyDescent="0.2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8"/>
        <v>ND</v>
      </c>
      <c r="F457" s="59">
        <f t="shared" si="79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0"/>
        <v>ND</v>
      </c>
      <c r="J457" s="59">
        <f t="shared" si="81"/>
        <v>0</v>
      </c>
      <c r="K457" s="48">
        <f t="shared" si="82"/>
        <v>0</v>
      </c>
      <c r="L457" s="155">
        <f t="shared" si="83"/>
        <v>0</v>
      </c>
      <c r="M457" s="155">
        <f t="shared" si="84"/>
        <v>0</v>
      </c>
      <c r="N457" s="155">
        <f t="shared" si="85"/>
        <v>0</v>
      </c>
    </row>
    <row r="458" spans="1:14" ht="15.95" customHeight="1" x14ac:dyDescent="0.2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8"/>
        <v>ND</v>
      </c>
      <c r="F458" s="59">
        <f t="shared" si="79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0"/>
        <v>ND</v>
      </c>
      <c r="J458" s="59">
        <f t="shared" si="81"/>
        <v>0</v>
      </c>
      <c r="K458" s="48">
        <f t="shared" si="82"/>
        <v>0</v>
      </c>
      <c r="L458" s="155">
        <f t="shared" si="83"/>
        <v>0</v>
      </c>
      <c r="M458" s="155">
        <f t="shared" si="84"/>
        <v>0</v>
      </c>
      <c r="N458" s="155">
        <f t="shared" si="85"/>
        <v>0</v>
      </c>
    </row>
    <row r="459" spans="1:14" ht="15.95" customHeight="1" x14ac:dyDescent="0.2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8"/>
        <v>ND</v>
      </c>
      <c r="F459" s="59">
        <f t="shared" si="79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0"/>
        <v>ND</v>
      </c>
      <c r="J459" s="59">
        <f t="shared" si="81"/>
        <v>0</v>
      </c>
      <c r="K459" s="48">
        <f t="shared" si="82"/>
        <v>0</v>
      </c>
      <c r="L459" s="155">
        <f t="shared" si="83"/>
        <v>0</v>
      </c>
      <c r="M459" s="155">
        <f t="shared" si="84"/>
        <v>0</v>
      </c>
      <c r="N459" s="155">
        <f t="shared" si="85"/>
        <v>0</v>
      </c>
    </row>
    <row r="460" spans="1:14" ht="15.95" customHeight="1" x14ac:dyDescent="0.2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8"/>
        <v>ND</v>
      </c>
      <c r="F460" s="59">
        <f t="shared" si="79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0"/>
        <v>ND</v>
      </c>
      <c r="J460" s="59">
        <f t="shared" si="81"/>
        <v>0</v>
      </c>
      <c r="K460" s="48">
        <f t="shared" si="82"/>
        <v>0</v>
      </c>
      <c r="L460" s="155">
        <f t="shared" si="83"/>
        <v>0</v>
      </c>
      <c r="M460" s="155">
        <f t="shared" si="84"/>
        <v>0</v>
      </c>
      <c r="N460" s="155">
        <f t="shared" si="85"/>
        <v>0</v>
      </c>
    </row>
    <row r="461" spans="1:14" ht="15.95" customHeight="1" x14ac:dyDescent="0.2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8"/>
        <v>ND</v>
      </c>
      <c r="F461" s="59">
        <f t="shared" si="79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0"/>
        <v>ND</v>
      </c>
      <c r="J461" s="59">
        <f t="shared" si="81"/>
        <v>0</v>
      </c>
      <c r="K461" s="48">
        <f t="shared" si="82"/>
        <v>0</v>
      </c>
      <c r="L461" s="155">
        <f t="shared" si="83"/>
        <v>0</v>
      </c>
      <c r="M461" s="155">
        <f t="shared" si="84"/>
        <v>0</v>
      </c>
      <c r="N461" s="155">
        <f t="shared" si="85"/>
        <v>0</v>
      </c>
    </row>
    <row r="462" spans="1:14" ht="15.95" customHeight="1" x14ac:dyDescent="0.2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8"/>
        <v>ND</v>
      </c>
      <c r="F462" s="59">
        <f t="shared" si="79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0"/>
        <v>ND</v>
      </c>
      <c r="J462" s="59">
        <f t="shared" si="81"/>
        <v>0</v>
      </c>
      <c r="K462" s="48">
        <f t="shared" si="82"/>
        <v>0</v>
      </c>
      <c r="L462" s="155">
        <f t="shared" si="83"/>
        <v>0</v>
      </c>
      <c r="M462" s="155">
        <f t="shared" si="84"/>
        <v>0</v>
      </c>
      <c r="N462" s="155">
        <f t="shared" si="85"/>
        <v>0</v>
      </c>
    </row>
    <row r="463" spans="1:14" ht="15.95" customHeight="1" x14ac:dyDescent="0.2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8"/>
        <v>ND</v>
      </c>
      <c r="F463" s="59">
        <f t="shared" si="79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0"/>
        <v>ND</v>
      </c>
      <c r="J463" s="59">
        <f t="shared" si="81"/>
        <v>0</v>
      </c>
      <c r="K463" s="48">
        <f t="shared" si="82"/>
        <v>0</v>
      </c>
      <c r="L463" s="155">
        <f t="shared" si="83"/>
        <v>0</v>
      </c>
      <c r="M463" s="155">
        <f t="shared" si="84"/>
        <v>0</v>
      </c>
      <c r="N463" s="155">
        <f t="shared" si="85"/>
        <v>0</v>
      </c>
    </row>
    <row r="464" spans="1:14" ht="15.95" customHeight="1" x14ac:dyDescent="0.2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78"/>
        <v>ND</v>
      </c>
      <c r="F464" s="59">
        <f t="shared" si="79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0"/>
        <v>ND</v>
      </c>
      <c r="J464" s="59">
        <f t="shared" si="81"/>
        <v>0</v>
      </c>
      <c r="K464" s="48">
        <f t="shared" si="82"/>
        <v>0</v>
      </c>
      <c r="L464" s="155">
        <f t="shared" si="83"/>
        <v>0</v>
      </c>
      <c r="M464" s="155">
        <f t="shared" si="84"/>
        <v>0</v>
      </c>
      <c r="N464" s="155">
        <f t="shared" si="85"/>
        <v>0</v>
      </c>
    </row>
    <row r="465" spans="1:14" ht="15.95" customHeight="1" x14ac:dyDescent="0.2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78"/>
        <v>ND</v>
      </c>
      <c r="F465" s="59">
        <f t="shared" si="79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0"/>
        <v>ND</v>
      </c>
      <c r="J465" s="59">
        <f t="shared" si="81"/>
        <v>0</v>
      </c>
      <c r="K465" s="48">
        <f t="shared" si="82"/>
        <v>0</v>
      </c>
      <c r="L465" s="155">
        <f t="shared" si="83"/>
        <v>0</v>
      </c>
      <c r="M465" s="155">
        <f t="shared" si="84"/>
        <v>0</v>
      </c>
      <c r="N465" s="155">
        <f t="shared" si="85"/>
        <v>0</v>
      </c>
    </row>
    <row r="466" spans="1:14" ht="15.95" customHeight="1" x14ac:dyDescent="0.2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78"/>
        <v>ND</v>
      </c>
      <c r="F466" s="59">
        <f t="shared" si="79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0"/>
        <v>ND</v>
      </c>
      <c r="J466" s="59">
        <f t="shared" si="81"/>
        <v>0</v>
      </c>
      <c r="K466" s="48">
        <f t="shared" si="82"/>
        <v>0</v>
      </c>
      <c r="L466" s="155">
        <f t="shared" si="83"/>
        <v>0</v>
      </c>
      <c r="M466" s="155">
        <f t="shared" si="84"/>
        <v>0</v>
      </c>
      <c r="N466" s="155">
        <f t="shared" si="85"/>
        <v>0</v>
      </c>
    </row>
    <row r="467" spans="1:14" ht="20.25" customHeight="1" x14ac:dyDescent="0.2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3"/>
        <v>0</v>
      </c>
      <c r="M467" s="158">
        <f>SUM(M434:M466)</f>
        <v>0</v>
      </c>
      <c r="N467" s="158">
        <f>SUM(N434:N466)</f>
        <v>0</v>
      </c>
    </row>
    <row r="468" spans="1:14" x14ac:dyDescent="0.2">
      <c r="B468" s="70" t="s">
        <v>108</v>
      </c>
    </row>
    <row r="473" spans="1:14" ht="20.25" x14ac:dyDescent="0.3">
      <c r="A473" s="167" t="s">
        <v>42</v>
      </c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</row>
    <row r="474" spans="1:14" x14ac:dyDescent="0.2">
      <c r="A474" s="168" t="s">
        <v>59</v>
      </c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</row>
    <row r="475" spans="1:14" x14ac:dyDescent="0.2">
      <c r="A475" s="170" t="s">
        <v>155</v>
      </c>
      <c r="B475" s="170"/>
      <c r="C475" s="170"/>
      <c r="D475" s="170"/>
      <c r="E475" s="170"/>
      <c r="F475" s="170"/>
      <c r="G475" s="170"/>
      <c r="H475" s="170"/>
      <c r="I475" s="170"/>
      <c r="J475" s="170"/>
      <c r="K475" s="170"/>
      <c r="L475" s="170"/>
      <c r="M475" s="170"/>
      <c r="N475" s="170"/>
    </row>
    <row r="476" spans="1:14" x14ac:dyDescent="0.2">
      <c r="A476" s="168" t="s">
        <v>91</v>
      </c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</row>
    <row r="477" spans="1:14" x14ac:dyDescent="0.2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">
      <c r="B478" s="172" t="s">
        <v>33</v>
      </c>
      <c r="C478" s="171" t="s">
        <v>107</v>
      </c>
      <c r="D478" s="171"/>
      <c r="E478" s="171" t="s">
        <v>52</v>
      </c>
      <c r="F478" s="171"/>
      <c r="G478" s="171" t="s">
        <v>171</v>
      </c>
      <c r="H478" s="171"/>
      <c r="I478" s="171"/>
      <c r="J478" s="171"/>
      <c r="K478" s="171" t="s">
        <v>29</v>
      </c>
      <c r="L478" s="171"/>
      <c r="M478" s="171" t="s">
        <v>61</v>
      </c>
      <c r="N478" s="171"/>
    </row>
    <row r="479" spans="1:14" ht="32.25" customHeight="1" x14ac:dyDescent="0.2">
      <c r="A479" s="83"/>
      <c r="B479" s="173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2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6">IF(F480=0,"ND",RANK(F480,$F$480:$F$512))</f>
        <v>ND</v>
      </c>
      <c r="F480" s="59">
        <f t="shared" ref="F480:F512" si="87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88">IF(J480=0,"ND",RANK(J480,$J$480:$J$512))</f>
        <v>ND</v>
      </c>
      <c r="J480" s="59">
        <f t="shared" ref="J480:J512" si="89">(G480+H480)</f>
        <v>0</v>
      </c>
      <c r="K480" s="48">
        <f t="shared" ref="K480:K513" si="90">J480-F480</f>
        <v>0</v>
      </c>
      <c r="L480" s="155">
        <f t="shared" ref="L480:L513" si="91">IFERROR(K480/F480*100,0)</f>
        <v>0</v>
      </c>
      <c r="M480" s="155">
        <f t="shared" ref="M480:M512" si="92">IFERROR(F480/$F$513*100,0)</f>
        <v>0</v>
      </c>
      <c r="N480" s="155">
        <f t="shared" ref="N480:N512" si="93">IFERROR(J480/$J$513*100,0)</f>
        <v>0</v>
      </c>
    </row>
    <row r="481" spans="1:14" ht="15.95" customHeight="1" x14ac:dyDescent="0.2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6"/>
        <v>ND</v>
      </c>
      <c r="F481" s="59">
        <f t="shared" si="87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88"/>
        <v>ND</v>
      </c>
      <c r="J481" s="59">
        <f t="shared" si="89"/>
        <v>0</v>
      </c>
      <c r="K481" s="48">
        <f t="shared" si="90"/>
        <v>0</v>
      </c>
      <c r="L481" s="155">
        <f t="shared" si="91"/>
        <v>0</v>
      </c>
      <c r="M481" s="155">
        <f t="shared" si="92"/>
        <v>0</v>
      </c>
      <c r="N481" s="155">
        <f t="shared" si="93"/>
        <v>0</v>
      </c>
    </row>
    <row r="482" spans="1:14" ht="15.95" customHeight="1" x14ac:dyDescent="0.2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6"/>
        <v>ND</v>
      </c>
      <c r="F482" s="59">
        <f t="shared" si="87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88"/>
        <v>ND</v>
      </c>
      <c r="J482" s="59">
        <f t="shared" si="89"/>
        <v>0</v>
      </c>
      <c r="K482" s="48">
        <f t="shared" si="90"/>
        <v>0</v>
      </c>
      <c r="L482" s="155">
        <f t="shared" si="91"/>
        <v>0</v>
      </c>
      <c r="M482" s="155">
        <f t="shared" si="92"/>
        <v>0</v>
      </c>
      <c r="N482" s="155">
        <f t="shared" si="93"/>
        <v>0</v>
      </c>
    </row>
    <row r="483" spans="1:14" ht="15.95" customHeight="1" x14ac:dyDescent="0.2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6"/>
        <v>ND</v>
      </c>
      <c r="F483" s="59">
        <f t="shared" si="87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88"/>
        <v>ND</v>
      </c>
      <c r="J483" s="59">
        <f t="shared" si="89"/>
        <v>0</v>
      </c>
      <c r="K483" s="48">
        <f t="shared" si="90"/>
        <v>0</v>
      </c>
      <c r="L483" s="155">
        <f t="shared" si="91"/>
        <v>0</v>
      </c>
      <c r="M483" s="155">
        <f t="shared" si="92"/>
        <v>0</v>
      </c>
      <c r="N483" s="155">
        <f t="shared" si="93"/>
        <v>0</v>
      </c>
    </row>
    <row r="484" spans="1:14" ht="15.95" customHeight="1" x14ac:dyDescent="0.2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6"/>
        <v>ND</v>
      </c>
      <c r="F484" s="59">
        <f t="shared" si="87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88"/>
        <v>ND</v>
      </c>
      <c r="J484" s="59">
        <f t="shared" si="89"/>
        <v>0</v>
      </c>
      <c r="K484" s="48">
        <f t="shared" si="90"/>
        <v>0</v>
      </c>
      <c r="L484" s="155">
        <f t="shared" si="91"/>
        <v>0</v>
      </c>
      <c r="M484" s="155">
        <f t="shared" si="92"/>
        <v>0</v>
      </c>
      <c r="N484" s="155">
        <f t="shared" si="93"/>
        <v>0</v>
      </c>
    </row>
    <row r="485" spans="1:14" ht="15.95" customHeight="1" x14ac:dyDescent="0.2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6"/>
        <v>ND</v>
      </c>
      <c r="F485" s="59">
        <f t="shared" si="87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88"/>
        <v>ND</v>
      </c>
      <c r="J485" s="59">
        <f t="shared" si="89"/>
        <v>0</v>
      </c>
      <c r="K485" s="48">
        <f t="shared" si="90"/>
        <v>0</v>
      </c>
      <c r="L485" s="155">
        <f t="shared" si="91"/>
        <v>0</v>
      </c>
      <c r="M485" s="155">
        <f t="shared" si="92"/>
        <v>0</v>
      </c>
      <c r="N485" s="155">
        <f t="shared" si="93"/>
        <v>0</v>
      </c>
    </row>
    <row r="486" spans="1:14" ht="15.95" customHeight="1" x14ac:dyDescent="0.2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6"/>
        <v>ND</v>
      </c>
      <c r="F486" s="59">
        <f t="shared" si="87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88"/>
        <v>ND</v>
      </c>
      <c r="J486" s="59">
        <f t="shared" si="89"/>
        <v>0</v>
      </c>
      <c r="K486" s="48">
        <f t="shared" si="90"/>
        <v>0</v>
      </c>
      <c r="L486" s="155">
        <f t="shared" si="91"/>
        <v>0</v>
      </c>
      <c r="M486" s="155">
        <f t="shared" si="92"/>
        <v>0</v>
      </c>
      <c r="N486" s="155">
        <f t="shared" si="93"/>
        <v>0</v>
      </c>
    </row>
    <row r="487" spans="1:14" ht="15.95" customHeight="1" x14ac:dyDescent="0.2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6"/>
        <v>ND</v>
      </c>
      <c r="F487" s="59">
        <f t="shared" si="87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88"/>
        <v>ND</v>
      </c>
      <c r="J487" s="59">
        <f t="shared" si="89"/>
        <v>0</v>
      </c>
      <c r="K487" s="48">
        <f t="shared" si="90"/>
        <v>0</v>
      </c>
      <c r="L487" s="155">
        <f t="shared" si="91"/>
        <v>0</v>
      </c>
      <c r="M487" s="155">
        <f t="shared" si="92"/>
        <v>0</v>
      </c>
      <c r="N487" s="155">
        <f t="shared" si="93"/>
        <v>0</v>
      </c>
    </row>
    <row r="488" spans="1:14" ht="15.95" customHeight="1" x14ac:dyDescent="0.2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6"/>
        <v>ND</v>
      </c>
      <c r="F488" s="59">
        <f t="shared" si="87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88"/>
        <v>ND</v>
      </c>
      <c r="J488" s="59">
        <f t="shared" si="89"/>
        <v>0</v>
      </c>
      <c r="K488" s="48">
        <f t="shared" si="90"/>
        <v>0</v>
      </c>
      <c r="L488" s="155">
        <f t="shared" si="91"/>
        <v>0</v>
      </c>
      <c r="M488" s="155">
        <f t="shared" si="92"/>
        <v>0</v>
      </c>
      <c r="N488" s="155">
        <f t="shared" si="93"/>
        <v>0</v>
      </c>
    </row>
    <row r="489" spans="1:14" ht="15.95" customHeight="1" x14ac:dyDescent="0.2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6"/>
        <v>ND</v>
      </c>
      <c r="F489" s="59">
        <f t="shared" si="87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88"/>
        <v>ND</v>
      </c>
      <c r="J489" s="59">
        <f t="shared" si="89"/>
        <v>0</v>
      </c>
      <c r="K489" s="48">
        <f t="shared" si="90"/>
        <v>0</v>
      </c>
      <c r="L489" s="155">
        <f t="shared" si="91"/>
        <v>0</v>
      </c>
      <c r="M489" s="155">
        <f t="shared" si="92"/>
        <v>0</v>
      </c>
      <c r="N489" s="155">
        <f t="shared" si="93"/>
        <v>0</v>
      </c>
    </row>
    <row r="490" spans="1:14" ht="15.95" customHeight="1" x14ac:dyDescent="0.2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6"/>
        <v>ND</v>
      </c>
      <c r="F490" s="59">
        <f t="shared" si="87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88"/>
        <v>ND</v>
      </c>
      <c r="J490" s="59">
        <f t="shared" si="89"/>
        <v>0</v>
      </c>
      <c r="K490" s="48">
        <f t="shared" si="90"/>
        <v>0</v>
      </c>
      <c r="L490" s="155">
        <f t="shared" si="91"/>
        <v>0</v>
      </c>
      <c r="M490" s="155">
        <f t="shared" si="92"/>
        <v>0</v>
      </c>
      <c r="N490" s="155">
        <f t="shared" si="93"/>
        <v>0</v>
      </c>
    </row>
    <row r="491" spans="1:14" ht="15.95" customHeight="1" x14ac:dyDescent="0.2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6"/>
        <v>ND</v>
      </c>
      <c r="F491" s="59">
        <f t="shared" si="87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88"/>
        <v>ND</v>
      </c>
      <c r="J491" s="59">
        <f t="shared" si="89"/>
        <v>0</v>
      </c>
      <c r="K491" s="48">
        <f t="shared" si="90"/>
        <v>0</v>
      </c>
      <c r="L491" s="155">
        <f t="shared" si="91"/>
        <v>0</v>
      </c>
      <c r="M491" s="155">
        <f t="shared" si="92"/>
        <v>0</v>
      </c>
      <c r="N491" s="155">
        <f t="shared" si="93"/>
        <v>0</v>
      </c>
    </row>
    <row r="492" spans="1:14" ht="15.95" customHeight="1" x14ac:dyDescent="0.2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6"/>
        <v>ND</v>
      </c>
      <c r="F492" s="59">
        <f t="shared" si="87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8"/>
        <v>ND</v>
      </c>
      <c r="J492" s="59">
        <f t="shared" si="89"/>
        <v>0</v>
      </c>
      <c r="K492" s="48">
        <f t="shared" si="90"/>
        <v>0</v>
      </c>
      <c r="L492" s="155">
        <f t="shared" si="91"/>
        <v>0</v>
      </c>
      <c r="M492" s="155">
        <f t="shared" si="92"/>
        <v>0</v>
      </c>
      <c r="N492" s="155">
        <f t="shared" si="93"/>
        <v>0</v>
      </c>
    </row>
    <row r="493" spans="1:14" ht="15.95" customHeight="1" x14ac:dyDescent="0.2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6"/>
        <v>ND</v>
      </c>
      <c r="F493" s="59">
        <f t="shared" si="87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88"/>
        <v>ND</v>
      </c>
      <c r="J493" s="59">
        <f t="shared" si="89"/>
        <v>0</v>
      </c>
      <c r="K493" s="48">
        <f t="shared" si="90"/>
        <v>0</v>
      </c>
      <c r="L493" s="155">
        <f t="shared" si="91"/>
        <v>0</v>
      </c>
      <c r="M493" s="155">
        <f t="shared" si="92"/>
        <v>0</v>
      </c>
      <c r="N493" s="155">
        <f t="shared" si="93"/>
        <v>0</v>
      </c>
    </row>
    <row r="494" spans="1:14" ht="15.95" customHeight="1" x14ac:dyDescent="0.2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6"/>
        <v>ND</v>
      </c>
      <c r="F494" s="59">
        <f t="shared" si="87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88"/>
        <v>ND</v>
      </c>
      <c r="J494" s="59">
        <f t="shared" si="89"/>
        <v>0</v>
      </c>
      <c r="K494" s="48">
        <f t="shared" si="90"/>
        <v>0</v>
      </c>
      <c r="L494" s="155">
        <f t="shared" si="91"/>
        <v>0</v>
      </c>
      <c r="M494" s="155">
        <f t="shared" si="92"/>
        <v>0</v>
      </c>
      <c r="N494" s="155">
        <f t="shared" si="93"/>
        <v>0</v>
      </c>
    </row>
    <row r="495" spans="1:14" ht="15.95" customHeight="1" x14ac:dyDescent="0.2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6"/>
        <v>ND</v>
      </c>
      <c r="F495" s="59">
        <f t="shared" si="87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8"/>
        <v>ND</v>
      </c>
      <c r="J495" s="59">
        <f t="shared" si="89"/>
        <v>0</v>
      </c>
      <c r="K495" s="48">
        <f t="shared" si="90"/>
        <v>0</v>
      </c>
      <c r="L495" s="155">
        <f t="shared" si="91"/>
        <v>0</v>
      </c>
      <c r="M495" s="155">
        <f t="shared" si="92"/>
        <v>0</v>
      </c>
      <c r="N495" s="155">
        <f t="shared" si="93"/>
        <v>0</v>
      </c>
    </row>
    <row r="496" spans="1:14" ht="15.95" customHeight="1" x14ac:dyDescent="0.2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6"/>
        <v>ND</v>
      </c>
      <c r="F496" s="59">
        <f t="shared" si="87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88"/>
        <v>ND</v>
      </c>
      <c r="J496" s="59">
        <f t="shared" si="89"/>
        <v>0</v>
      </c>
      <c r="K496" s="48">
        <f t="shared" si="90"/>
        <v>0</v>
      </c>
      <c r="L496" s="155">
        <f t="shared" si="91"/>
        <v>0</v>
      </c>
      <c r="M496" s="155">
        <f t="shared" si="92"/>
        <v>0</v>
      </c>
      <c r="N496" s="155">
        <f t="shared" si="93"/>
        <v>0</v>
      </c>
    </row>
    <row r="497" spans="1:14" ht="15.95" customHeight="1" x14ac:dyDescent="0.2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6"/>
        <v>ND</v>
      </c>
      <c r="F497" s="59">
        <f t="shared" si="87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88"/>
        <v>ND</v>
      </c>
      <c r="J497" s="59">
        <f t="shared" si="89"/>
        <v>0</v>
      </c>
      <c r="K497" s="48">
        <f t="shared" si="90"/>
        <v>0</v>
      </c>
      <c r="L497" s="155">
        <f t="shared" si="91"/>
        <v>0</v>
      </c>
      <c r="M497" s="155">
        <f t="shared" si="92"/>
        <v>0</v>
      </c>
      <c r="N497" s="155">
        <f t="shared" si="93"/>
        <v>0</v>
      </c>
    </row>
    <row r="498" spans="1:14" ht="15.95" customHeight="1" x14ac:dyDescent="0.2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6"/>
        <v>ND</v>
      </c>
      <c r="F498" s="59">
        <f t="shared" si="87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88"/>
        <v>ND</v>
      </c>
      <c r="J498" s="59">
        <f t="shared" si="89"/>
        <v>0</v>
      </c>
      <c r="K498" s="48">
        <f t="shared" si="90"/>
        <v>0</v>
      </c>
      <c r="L498" s="155">
        <f t="shared" si="91"/>
        <v>0</v>
      </c>
      <c r="M498" s="155">
        <f t="shared" si="92"/>
        <v>0</v>
      </c>
      <c r="N498" s="155">
        <f t="shared" si="93"/>
        <v>0</v>
      </c>
    </row>
    <row r="499" spans="1:14" ht="15.95" customHeight="1" x14ac:dyDescent="0.2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6"/>
        <v>ND</v>
      </c>
      <c r="F499" s="59">
        <f t="shared" si="87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8"/>
        <v>ND</v>
      </c>
      <c r="J499" s="59">
        <f t="shared" si="89"/>
        <v>0</v>
      </c>
      <c r="K499" s="48">
        <f t="shared" si="90"/>
        <v>0</v>
      </c>
      <c r="L499" s="155">
        <f t="shared" si="91"/>
        <v>0</v>
      </c>
      <c r="M499" s="155">
        <f t="shared" si="92"/>
        <v>0</v>
      </c>
      <c r="N499" s="155">
        <f t="shared" si="93"/>
        <v>0</v>
      </c>
    </row>
    <row r="500" spans="1:14" ht="15.95" customHeight="1" x14ac:dyDescent="0.2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6"/>
        <v>ND</v>
      </c>
      <c r="F500" s="59">
        <f t="shared" si="87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88"/>
        <v>ND</v>
      </c>
      <c r="J500" s="59">
        <f t="shared" si="89"/>
        <v>0</v>
      </c>
      <c r="K500" s="48">
        <f t="shared" si="90"/>
        <v>0</v>
      </c>
      <c r="L500" s="155">
        <f t="shared" si="91"/>
        <v>0</v>
      </c>
      <c r="M500" s="155">
        <f t="shared" si="92"/>
        <v>0</v>
      </c>
      <c r="N500" s="155">
        <f t="shared" si="93"/>
        <v>0</v>
      </c>
    </row>
    <row r="501" spans="1:14" ht="15.95" customHeight="1" x14ac:dyDescent="0.2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6"/>
        <v>ND</v>
      </c>
      <c r="F501" s="59">
        <f t="shared" si="87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8"/>
        <v>ND</v>
      </c>
      <c r="J501" s="59">
        <f t="shared" si="89"/>
        <v>0</v>
      </c>
      <c r="K501" s="48">
        <f t="shared" si="90"/>
        <v>0</v>
      </c>
      <c r="L501" s="155">
        <f t="shared" si="91"/>
        <v>0</v>
      </c>
      <c r="M501" s="155">
        <f t="shared" si="92"/>
        <v>0</v>
      </c>
      <c r="N501" s="155">
        <f t="shared" si="93"/>
        <v>0</v>
      </c>
    </row>
    <row r="502" spans="1:14" ht="15.95" customHeight="1" x14ac:dyDescent="0.2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6"/>
        <v>ND</v>
      </c>
      <c r="F502" s="59">
        <f t="shared" si="87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88"/>
        <v>ND</v>
      </c>
      <c r="J502" s="59">
        <f t="shared" si="89"/>
        <v>0</v>
      </c>
      <c r="K502" s="48">
        <f t="shared" si="90"/>
        <v>0</v>
      </c>
      <c r="L502" s="155">
        <f t="shared" si="91"/>
        <v>0</v>
      </c>
      <c r="M502" s="155">
        <f t="shared" si="92"/>
        <v>0</v>
      </c>
      <c r="N502" s="155">
        <f t="shared" si="93"/>
        <v>0</v>
      </c>
    </row>
    <row r="503" spans="1:14" ht="15.95" customHeight="1" x14ac:dyDescent="0.2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6"/>
        <v>ND</v>
      </c>
      <c r="F503" s="59">
        <f t="shared" si="87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88"/>
        <v>ND</v>
      </c>
      <c r="J503" s="59">
        <f t="shared" si="89"/>
        <v>0</v>
      </c>
      <c r="K503" s="48">
        <f t="shared" si="90"/>
        <v>0</v>
      </c>
      <c r="L503" s="155">
        <f t="shared" si="91"/>
        <v>0</v>
      </c>
      <c r="M503" s="155">
        <f t="shared" si="92"/>
        <v>0</v>
      </c>
      <c r="N503" s="155">
        <f t="shared" si="93"/>
        <v>0</v>
      </c>
    </row>
    <row r="504" spans="1:14" ht="15.95" customHeight="1" x14ac:dyDescent="0.2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6"/>
        <v>ND</v>
      </c>
      <c r="F504" s="59">
        <f t="shared" si="87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88"/>
        <v>ND</v>
      </c>
      <c r="J504" s="59">
        <f t="shared" si="89"/>
        <v>0</v>
      </c>
      <c r="K504" s="48">
        <f t="shared" si="90"/>
        <v>0</v>
      </c>
      <c r="L504" s="155">
        <f t="shared" si="91"/>
        <v>0</v>
      </c>
      <c r="M504" s="155">
        <f t="shared" si="92"/>
        <v>0</v>
      </c>
      <c r="N504" s="155">
        <f t="shared" si="93"/>
        <v>0</v>
      </c>
    </row>
    <row r="505" spans="1:14" ht="15.95" customHeight="1" x14ac:dyDescent="0.2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6"/>
        <v>ND</v>
      </c>
      <c r="F505" s="59">
        <f t="shared" si="87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8"/>
        <v>ND</v>
      </c>
      <c r="J505" s="59">
        <f t="shared" si="89"/>
        <v>0</v>
      </c>
      <c r="K505" s="48">
        <f t="shared" si="90"/>
        <v>0</v>
      </c>
      <c r="L505" s="155">
        <f t="shared" si="91"/>
        <v>0</v>
      </c>
      <c r="M505" s="155">
        <f t="shared" si="92"/>
        <v>0</v>
      </c>
      <c r="N505" s="155">
        <f t="shared" si="93"/>
        <v>0</v>
      </c>
    </row>
    <row r="506" spans="1:14" ht="15.95" customHeight="1" x14ac:dyDescent="0.2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6"/>
        <v>ND</v>
      </c>
      <c r="F506" s="59">
        <f t="shared" si="87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88"/>
        <v>ND</v>
      </c>
      <c r="J506" s="59">
        <f t="shared" si="89"/>
        <v>0</v>
      </c>
      <c r="K506" s="48">
        <f t="shared" si="90"/>
        <v>0</v>
      </c>
      <c r="L506" s="155">
        <f t="shared" si="91"/>
        <v>0</v>
      </c>
      <c r="M506" s="155">
        <f t="shared" si="92"/>
        <v>0</v>
      </c>
      <c r="N506" s="155">
        <f t="shared" si="93"/>
        <v>0</v>
      </c>
    </row>
    <row r="507" spans="1:14" ht="15.95" customHeight="1" x14ac:dyDescent="0.2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6"/>
        <v>ND</v>
      </c>
      <c r="F507" s="59">
        <f t="shared" si="87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8"/>
        <v>ND</v>
      </c>
      <c r="J507" s="59">
        <f t="shared" si="89"/>
        <v>0</v>
      </c>
      <c r="K507" s="48">
        <f t="shared" si="90"/>
        <v>0</v>
      </c>
      <c r="L507" s="155">
        <f t="shared" si="91"/>
        <v>0</v>
      </c>
      <c r="M507" s="155">
        <f t="shared" si="92"/>
        <v>0</v>
      </c>
      <c r="N507" s="155">
        <f t="shared" si="93"/>
        <v>0</v>
      </c>
    </row>
    <row r="508" spans="1:14" ht="15.95" customHeight="1" x14ac:dyDescent="0.2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6"/>
        <v>ND</v>
      </c>
      <c r="F508" s="59">
        <f t="shared" si="87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88"/>
        <v>ND</v>
      </c>
      <c r="J508" s="59">
        <f t="shared" si="89"/>
        <v>0</v>
      </c>
      <c r="K508" s="48">
        <f t="shared" si="90"/>
        <v>0</v>
      </c>
      <c r="L508" s="155">
        <f t="shared" si="91"/>
        <v>0</v>
      </c>
      <c r="M508" s="155">
        <f t="shared" si="92"/>
        <v>0</v>
      </c>
      <c r="N508" s="155">
        <f t="shared" si="93"/>
        <v>0</v>
      </c>
    </row>
    <row r="509" spans="1:14" ht="15.95" customHeight="1" x14ac:dyDescent="0.2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6"/>
        <v>ND</v>
      </c>
      <c r="F509" s="59">
        <f t="shared" si="87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88"/>
        <v>ND</v>
      </c>
      <c r="J509" s="59">
        <f t="shared" si="89"/>
        <v>0</v>
      </c>
      <c r="K509" s="48">
        <f t="shared" si="90"/>
        <v>0</v>
      </c>
      <c r="L509" s="155">
        <f t="shared" si="91"/>
        <v>0</v>
      </c>
      <c r="M509" s="155">
        <f t="shared" si="92"/>
        <v>0</v>
      </c>
      <c r="N509" s="155">
        <f t="shared" si="93"/>
        <v>0</v>
      </c>
    </row>
    <row r="510" spans="1:14" ht="15.95" customHeight="1" x14ac:dyDescent="0.2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6"/>
        <v>ND</v>
      </c>
      <c r="F510" s="59">
        <f t="shared" si="87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8"/>
        <v>ND</v>
      </c>
      <c r="J510" s="59">
        <f t="shared" si="89"/>
        <v>0</v>
      </c>
      <c r="K510" s="48">
        <f t="shared" si="90"/>
        <v>0</v>
      </c>
      <c r="L510" s="155">
        <f t="shared" si="91"/>
        <v>0</v>
      </c>
      <c r="M510" s="155">
        <f t="shared" si="92"/>
        <v>0</v>
      </c>
      <c r="N510" s="155">
        <f t="shared" si="93"/>
        <v>0</v>
      </c>
    </row>
    <row r="511" spans="1:14" ht="15.95" customHeight="1" x14ac:dyDescent="0.2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6"/>
        <v>ND</v>
      </c>
      <c r="F511" s="59">
        <f t="shared" si="87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8"/>
        <v>ND</v>
      </c>
      <c r="J511" s="59">
        <f t="shared" si="89"/>
        <v>0</v>
      </c>
      <c r="K511" s="48">
        <f t="shared" si="90"/>
        <v>0</v>
      </c>
      <c r="L511" s="155">
        <f t="shared" si="91"/>
        <v>0</v>
      </c>
      <c r="M511" s="155">
        <f t="shared" si="92"/>
        <v>0</v>
      </c>
      <c r="N511" s="155">
        <f t="shared" si="93"/>
        <v>0</v>
      </c>
    </row>
    <row r="512" spans="1:14" ht="15.95" customHeight="1" x14ac:dyDescent="0.2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6"/>
        <v>ND</v>
      </c>
      <c r="F512" s="59">
        <f t="shared" si="87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88"/>
        <v>ND</v>
      </c>
      <c r="J512" s="59">
        <f t="shared" si="89"/>
        <v>0</v>
      </c>
      <c r="K512" s="48">
        <f t="shared" si="90"/>
        <v>0</v>
      </c>
      <c r="L512" s="155">
        <f t="shared" si="91"/>
        <v>0</v>
      </c>
      <c r="M512" s="155">
        <f t="shared" si="92"/>
        <v>0</v>
      </c>
      <c r="N512" s="155">
        <f t="shared" si="93"/>
        <v>0</v>
      </c>
    </row>
    <row r="513" spans="1:14" ht="21" customHeight="1" x14ac:dyDescent="0.2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0"/>
        <v>0</v>
      </c>
      <c r="L513" s="154">
        <f t="shared" si="91"/>
        <v>0</v>
      </c>
      <c r="M513" s="158">
        <f>SUM(M480:M512)</f>
        <v>0</v>
      </c>
      <c r="N513" s="158">
        <f>SUM(N480:N512)</f>
        <v>0</v>
      </c>
    </row>
    <row r="514" spans="1:14" x14ac:dyDescent="0.2">
      <c r="B514" s="70" t="s">
        <v>108</v>
      </c>
    </row>
    <row r="519" spans="1:14" ht="20.25" x14ac:dyDescent="0.3">
      <c r="A519" s="167" t="s">
        <v>42</v>
      </c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</row>
    <row r="520" spans="1:14" x14ac:dyDescent="0.2">
      <c r="A520" s="168" t="s">
        <v>59</v>
      </c>
      <c r="B520" s="168"/>
      <c r="C520" s="168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</row>
    <row r="521" spans="1:14" x14ac:dyDescent="0.2">
      <c r="A521" s="170" t="s">
        <v>156</v>
      </c>
      <c r="B521" s="170"/>
      <c r="C521" s="170"/>
      <c r="D521" s="170"/>
      <c r="E521" s="170"/>
      <c r="F521" s="170"/>
      <c r="G521" s="170"/>
      <c r="H521" s="170"/>
      <c r="I521" s="170"/>
      <c r="J521" s="170"/>
      <c r="K521" s="170"/>
      <c r="L521" s="170"/>
      <c r="M521" s="170"/>
      <c r="N521" s="170"/>
    </row>
    <row r="522" spans="1:14" x14ac:dyDescent="0.2">
      <c r="A522" s="168" t="s">
        <v>91</v>
      </c>
      <c r="B522" s="168"/>
      <c r="C522" s="168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</row>
    <row r="523" spans="1:14" x14ac:dyDescent="0.2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">
      <c r="B524" s="172" t="s">
        <v>33</v>
      </c>
      <c r="C524" s="171" t="s">
        <v>107</v>
      </c>
      <c r="D524" s="171"/>
      <c r="E524" s="171" t="s">
        <v>52</v>
      </c>
      <c r="F524" s="171"/>
      <c r="G524" s="171" t="s">
        <v>171</v>
      </c>
      <c r="H524" s="171"/>
      <c r="I524" s="171"/>
      <c r="J524" s="171"/>
      <c r="K524" s="171" t="s">
        <v>29</v>
      </c>
      <c r="L524" s="171"/>
      <c r="M524" s="171" t="s">
        <v>61</v>
      </c>
      <c r="N524" s="171"/>
    </row>
    <row r="525" spans="1:14" ht="33" customHeight="1" x14ac:dyDescent="0.2">
      <c r="A525" s="83"/>
      <c r="B525" s="173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2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4">IF(F526=0,"ND",RANK(F526,$F$526:$F$558))</f>
        <v>ND</v>
      </c>
      <c r="F526" s="59">
        <f t="shared" ref="F526:F558" si="95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6">IF(J526=0,"ND",RANK(J526,$J$526:$J$558))</f>
        <v>ND</v>
      </c>
      <c r="J526" s="59">
        <f t="shared" ref="J526:J558" si="97">(G526+H526)</f>
        <v>0</v>
      </c>
      <c r="K526" s="48">
        <f t="shared" ref="K526:K558" si="98">J526-F526</f>
        <v>0</v>
      </c>
      <c r="L526" s="155">
        <f t="shared" ref="L526:L559" si="99">IFERROR(K526/F526*100,0)</f>
        <v>0</v>
      </c>
      <c r="M526" s="155">
        <f t="shared" ref="M526:M558" si="100">IFERROR(F526/$F$559*100,0)</f>
        <v>0</v>
      </c>
      <c r="N526" s="155">
        <f t="shared" ref="N526:N558" si="101">IFERROR(J526/$J$559*100,0)</f>
        <v>0</v>
      </c>
    </row>
    <row r="527" spans="1:14" ht="15.95" customHeight="1" x14ac:dyDescent="0.2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4"/>
        <v>ND</v>
      </c>
      <c r="F527" s="59">
        <f t="shared" si="95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6"/>
        <v>ND</v>
      </c>
      <c r="J527" s="59">
        <f t="shared" si="97"/>
        <v>0</v>
      </c>
      <c r="K527" s="48">
        <f t="shared" si="98"/>
        <v>0</v>
      </c>
      <c r="L527" s="155">
        <f t="shared" si="99"/>
        <v>0</v>
      </c>
      <c r="M527" s="155">
        <f t="shared" si="100"/>
        <v>0</v>
      </c>
      <c r="N527" s="155">
        <f t="shared" si="101"/>
        <v>0</v>
      </c>
    </row>
    <row r="528" spans="1:14" ht="15.95" customHeight="1" x14ac:dyDescent="0.2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4"/>
        <v>ND</v>
      </c>
      <c r="F528" s="59">
        <f t="shared" si="95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6"/>
        <v>ND</v>
      </c>
      <c r="J528" s="59">
        <f t="shared" si="97"/>
        <v>0</v>
      </c>
      <c r="K528" s="48">
        <f t="shared" si="98"/>
        <v>0</v>
      </c>
      <c r="L528" s="155">
        <f t="shared" si="99"/>
        <v>0</v>
      </c>
      <c r="M528" s="155">
        <f t="shared" si="100"/>
        <v>0</v>
      </c>
      <c r="N528" s="155">
        <f t="shared" si="101"/>
        <v>0</v>
      </c>
    </row>
    <row r="529" spans="1:14" ht="15.95" customHeight="1" x14ac:dyDescent="0.2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4"/>
        <v>ND</v>
      </c>
      <c r="F529" s="59">
        <f t="shared" si="95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6"/>
        <v>ND</v>
      </c>
      <c r="J529" s="59">
        <f t="shared" si="97"/>
        <v>0</v>
      </c>
      <c r="K529" s="48">
        <f t="shared" si="98"/>
        <v>0</v>
      </c>
      <c r="L529" s="155">
        <f t="shared" si="99"/>
        <v>0</v>
      </c>
      <c r="M529" s="155">
        <f t="shared" si="100"/>
        <v>0</v>
      </c>
      <c r="N529" s="155">
        <f t="shared" si="101"/>
        <v>0</v>
      </c>
    </row>
    <row r="530" spans="1:14" ht="15.95" customHeight="1" x14ac:dyDescent="0.2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4"/>
        <v>ND</v>
      </c>
      <c r="F530" s="59">
        <f t="shared" si="95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6"/>
        <v>ND</v>
      </c>
      <c r="J530" s="59">
        <f t="shared" si="97"/>
        <v>0</v>
      </c>
      <c r="K530" s="48">
        <f t="shared" si="98"/>
        <v>0</v>
      </c>
      <c r="L530" s="155">
        <f t="shared" si="99"/>
        <v>0</v>
      </c>
      <c r="M530" s="155">
        <f t="shared" si="100"/>
        <v>0</v>
      </c>
      <c r="N530" s="155">
        <f t="shared" si="101"/>
        <v>0</v>
      </c>
    </row>
    <row r="531" spans="1:14" ht="15.95" customHeight="1" x14ac:dyDescent="0.2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4"/>
        <v>ND</v>
      </c>
      <c r="F531" s="59">
        <f t="shared" si="95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6"/>
        <v>ND</v>
      </c>
      <c r="J531" s="59">
        <f t="shared" si="97"/>
        <v>0</v>
      </c>
      <c r="K531" s="48">
        <f t="shared" si="98"/>
        <v>0</v>
      </c>
      <c r="L531" s="155">
        <f t="shared" si="99"/>
        <v>0</v>
      </c>
      <c r="M531" s="155">
        <f t="shared" si="100"/>
        <v>0</v>
      </c>
      <c r="N531" s="155">
        <f t="shared" si="101"/>
        <v>0</v>
      </c>
    </row>
    <row r="532" spans="1:14" ht="15.95" customHeight="1" x14ac:dyDescent="0.2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4"/>
        <v>ND</v>
      </c>
      <c r="F532" s="59">
        <f t="shared" si="95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6"/>
        <v>ND</v>
      </c>
      <c r="J532" s="59">
        <f t="shared" si="97"/>
        <v>0</v>
      </c>
      <c r="K532" s="48">
        <f t="shared" si="98"/>
        <v>0</v>
      </c>
      <c r="L532" s="155">
        <f t="shared" si="99"/>
        <v>0</v>
      </c>
      <c r="M532" s="155">
        <f t="shared" si="100"/>
        <v>0</v>
      </c>
      <c r="N532" s="155">
        <f t="shared" si="101"/>
        <v>0</v>
      </c>
    </row>
    <row r="533" spans="1:14" ht="15.95" customHeight="1" x14ac:dyDescent="0.2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4"/>
        <v>ND</v>
      </c>
      <c r="F533" s="59">
        <f t="shared" si="95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6"/>
        <v>ND</v>
      </c>
      <c r="J533" s="59">
        <f t="shared" si="97"/>
        <v>0</v>
      </c>
      <c r="K533" s="48">
        <f t="shared" si="98"/>
        <v>0</v>
      </c>
      <c r="L533" s="155">
        <f t="shared" si="99"/>
        <v>0</v>
      </c>
      <c r="M533" s="155">
        <f t="shared" si="100"/>
        <v>0</v>
      </c>
      <c r="N533" s="155">
        <f t="shared" si="101"/>
        <v>0</v>
      </c>
    </row>
    <row r="534" spans="1:14" ht="15.95" customHeight="1" x14ac:dyDescent="0.2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4"/>
        <v>ND</v>
      </c>
      <c r="F534" s="59">
        <f t="shared" si="95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6"/>
        <v>ND</v>
      </c>
      <c r="J534" s="59">
        <f t="shared" si="97"/>
        <v>0</v>
      </c>
      <c r="K534" s="48">
        <f t="shared" si="98"/>
        <v>0</v>
      </c>
      <c r="L534" s="155">
        <f t="shared" si="99"/>
        <v>0</v>
      </c>
      <c r="M534" s="155">
        <f t="shared" si="100"/>
        <v>0</v>
      </c>
      <c r="N534" s="155">
        <f t="shared" si="101"/>
        <v>0</v>
      </c>
    </row>
    <row r="535" spans="1:14" ht="15.95" customHeight="1" x14ac:dyDescent="0.2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4"/>
        <v>ND</v>
      </c>
      <c r="F535" s="59">
        <f t="shared" si="95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6"/>
        <v>ND</v>
      </c>
      <c r="J535" s="59">
        <f t="shared" si="97"/>
        <v>0</v>
      </c>
      <c r="K535" s="48">
        <f t="shared" si="98"/>
        <v>0</v>
      </c>
      <c r="L535" s="155">
        <f t="shared" si="99"/>
        <v>0</v>
      </c>
      <c r="M535" s="155">
        <f t="shared" si="100"/>
        <v>0</v>
      </c>
      <c r="N535" s="155">
        <f t="shared" si="101"/>
        <v>0</v>
      </c>
    </row>
    <row r="536" spans="1:14" ht="15.95" customHeight="1" x14ac:dyDescent="0.2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4"/>
        <v>ND</v>
      </c>
      <c r="F536" s="59">
        <f t="shared" si="95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6"/>
        <v>ND</v>
      </c>
      <c r="J536" s="59">
        <f t="shared" si="97"/>
        <v>0</v>
      </c>
      <c r="K536" s="48">
        <f t="shared" si="98"/>
        <v>0</v>
      </c>
      <c r="L536" s="155">
        <f t="shared" si="99"/>
        <v>0</v>
      </c>
      <c r="M536" s="155">
        <f t="shared" si="100"/>
        <v>0</v>
      </c>
      <c r="N536" s="155">
        <f t="shared" si="101"/>
        <v>0</v>
      </c>
    </row>
    <row r="537" spans="1:14" ht="15.95" customHeight="1" x14ac:dyDescent="0.2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4"/>
        <v>ND</v>
      </c>
      <c r="F537" s="59">
        <f t="shared" si="95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6"/>
        <v>ND</v>
      </c>
      <c r="J537" s="59">
        <f t="shared" si="97"/>
        <v>0</v>
      </c>
      <c r="K537" s="48">
        <f t="shared" si="98"/>
        <v>0</v>
      </c>
      <c r="L537" s="155">
        <f t="shared" si="99"/>
        <v>0</v>
      </c>
      <c r="M537" s="155">
        <f t="shared" si="100"/>
        <v>0</v>
      </c>
      <c r="N537" s="155">
        <f t="shared" si="101"/>
        <v>0</v>
      </c>
    </row>
    <row r="538" spans="1:14" ht="15.95" customHeight="1" x14ac:dyDescent="0.2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4"/>
        <v>ND</v>
      </c>
      <c r="F538" s="59">
        <f t="shared" si="95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6"/>
        <v>ND</v>
      </c>
      <c r="J538" s="59">
        <f t="shared" si="97"/>
        <v>0</v>
      </c>
      <c r="K538" s="48">
        <f t="shared" si="98"/>
        <v>0</v>
      </c>
      <c r="L538" s="155">
        <f t="shared" si="99"/>
        <v>0</v>
      </c>
      <c r="M538" s="155">
        <f t="shared" si="100"/>
        <v>0</v>
      </c>
      <c r="N538" s="155">
        <f t="shared" si="101"/>
        <v>0</v>
      </c>
    </row>
    <row r="539" spans="1:14" ht="15.95" customHeight="1" x14ac:dyDescent="0.2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4"/>
        <v>ND</v>
      </c>
      <c r="F539" s="59">
        <f t="shared" si="95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6"/>
        <v>ND</v>
      </c>
      <c r="J539" s="59">
        <f t="shared" si="97"/>
        <v>0</v>
      </c>
      <c r="K539" s="48">
        <f t="shared" si="98"/>
        <v>0</v>
      </c>
      <c r="L539" s="155">
        <f t="shared" si="99"/>
        <v>0</v>
      </c>
      <c r="M539" s="155">
        <f t="shared" si="100"/>
        <v>0</v>
      </c>
      <c r="N539" s="155">
        <f t="shared" si="101"/>
        <v>0</v>
      </c>
    </row>
    <row r="540" spans="1:14" ht="15.95" customHeight="1" x14ac:dyDescent="0.2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4"/>
        <v>ND</v>
      </c>
      <c r="F540" s="59">
        <f t="shared" si="95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6"/>
        <v>ND</v>
      </c>
      <c r="J540" s="59">
        <f t="shared" si="97"/>
        <v>0</v>
      </c>
      <c r="K540" s="48">
        <f t="shared" si="98"/>
        <v>0</v>
      </c>
      <c r="L540" s="155">
        <f t="shared" si="99"/>
        <v>0</v>
      </c>
      <c r="M540" s="155">
        <f t="shared" si="100"/>
        <v>0</v>
      </c>
      <c r="N540" s="155">
        <f t="shared" si="101"/>
        <v>0</v>
      </c>
    </row>
    <row r="541" spans="1:14" ht="15.95" customHeight="1" x14ac:dyDescent="0.2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4"/>
        <v>ND</v>
      </c>
      <c r="F541" s="59">
        <f t="shared" si="95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6"/>
        <v>ND</v>
      </c>
      <c r="J541" s="59">
        <f t="shared" si="97"/>
        <v>0</v>
      </c>
      <c r="K541" s="48">
        <f t="shared" si="98"/>
        <v>0</v>
      </c>
      <c r="L541" s="155">
        <f t="shared" si="99"/>
        <v>0</v>
      </c>
      <c r="M541" s="155">
        <f t="shared" si="100"/>
        <v>0</v>
      </c>
      <c r="N541" s="155">
        <f t="shared" si="101"/>
        <v>0</v>
      </c>
    </row>
    <row r="542" spans="1:14" ht="15.95" customHeight="1" x14ac:dyDescent="0.2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4"/>
        <v>ND</v>
      </c>
      <c r="F542" s="59">
        <f t="shared" si="95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6"/>
        <v>ND</v>
      </c>
      <c r="J542" s="59">
        <f t="shared" si="97"/>
        <v>0</v>
      </c>
      <c r="K542" s="48">
        <f t="shared" si="98"/>
        <v>0</v>
      </c>
      <c r="L542" s="155">
        <f t="shared" si="99"/>
        <v>0</v>
      </c>
      <c r="M542" s="155">
        <f t="shared" si="100"/>
        <v>0</v>
      </c>
      <c r="N542" s="155">
        <f t="shared" si="101"/>
        <v>0</v>
      </c>
    </row>
    <row r="543" spans="1:14" ht="15.95" customHeight="1" x14ac:dyDescent="0.2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4"/>
        <v>ND</v>
      </c>
      <c r="F543" s="59">
        <f t="shared" si="95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6"/>
        <v>ND</v>
      </c>
      <c r="J543" s="59">
        <f t="shared" si="97"/>
        <v>0</v>
      </c>
      <c r="K543" s="48">
        <f t="shared" si="98"/>
        <v>0</v>
      </c>
      <c r="L543" s="155">
        <f t="shared" si="99"/>
        <v>0</v>
      </c>
      <c r="M543" s="155">
        <f t="shared" si="100"/>
        <v>0</v>
      </c>
      <c r="N543" s="155">
        <f t="shared" si="101"/>
        <v>0</v>
      </c>
    </row>
    <row r="544" spans="1:14" ht="15.95" customHeight="1" x14ac:dyDescent="0.2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4"/>
        <v>ND</v>
      </c>
      <c r="F544" s="59">
        <f t="shared" si="95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6"/>
        <v>ND</v>
      </c>
      <c r="J544" s="59">
        <f t="shared" si="97"/>
        <v>0</v>
      </c>
      <c r="K544" s="48">
        <f t="shared" si="98"/>
        <v>0</v>
      </c>
      <c r="L544" s="155">
        <f t="shared" si="99"/>
        <v>0</v>
      </c>
      <c r="M544" s="155">
        <f t="shared" si="100"/>
        <v>0</v>
      </c>
      <c r="N544" s="155">
        <f t="shared" si="101"/>
        <v>0</v>
      </c>
    </row>
    <row r="545" spans="1:14" ht="15.95" customHeight="1" x14ac:dyDescent="0.2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4"/>
        <v>ND</v>
      </c>
      <c r="F545" s="59">
        <f t="shared" si="95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6"/>
        <v>ND</v>
      </c>
      <c r="J545" s="59">
        <f t="shared" si="97"/>
        <v>0</v>
      </c>
      <c r="K545" s="48">
        <f t="shared" si="98"/>
        <v>0</v>
      </c>
      <c r="L545" s="155">
        <f t="shared" si="99"/>
        <v>0</v>
      </c>
      <c r="M545" s="155">
        <f t="shared" si="100"/>
        <v>0</v>
      </c>
      <c r="N545" s="155">
        <f t="shared" si="101"/>
        <v>0</v>
      </c>
    </row>
    <row r="546" spans="1:14" ht="15.95" customHeight="1" x14ac:dyDescent="0.2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4"/>
        <v>ND</v>
      </c>
      <c r="F546" s="59">
        <f t="shared" si="95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6"/>
        <v>ND</v>
      </c>
      <c r="J546" s="59">
        <f t="shared" si="97"/>
        <v>0</v>
      </c>
      <c r="K546" s="48">
        <f t="shared" si="98"/>
        <v>0</v>
      </c>
      <c r="L546" s="155">
        <f t="shared" si="99"/>
        <v>0</v>
      </c>
      <c r="M546" s="155">
        <f t="shared" si="100"/>
        <v>0</v>
      </c>
      <c r="N546" s="155">
        <f t="shared" si="101"/>
        <v>0</v>
      </c>
    </row>
    <row r="547" spans="1:14" ht="15.95" customHeight="1" x14ac:dyDescent="0.2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4"/>
        <v>ND</v>
      </c>
      <c r="F547" s="59">
        <f t="shared" si="95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6"/>
        <v>ND</v>
      </c>
      <c r="J547" s="59">
        <f t="shared" si="97"/>
        <v>0</v>
      </c>
      <c r="K547" s="48">
        <f t="shared" si="98"/>
        <v>0</v>
      </c>
      <c r="L547" s="155">
        <f t="shared" si="99"/>
        <v>0</v>
      </c>
      <c r="M547" s="155">
        <f t="shared" si="100"/>
        <v>0</v>
      </c>
      <c r="N547" s="155">
        <f t="shared" si="101"/>
        <v>0</v>
      </c>
    </row>
    <row r="548" spans="1:14" ht="15.95" customHeight="1" x14ac:dyDescent="0.2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4"/>
        <v>ND</v>
      </c>
      <c r="F548" s="59">
        <f t="shared" si="95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6"/>
        <v>ND</v>
      </c>
      <c r="J548" s="59">
        <f t="shared" si="97"/>
        <v>0</v>
      </c>
      <c r="K548" s="48">
        <f t="shared" si="98"/>
        <v>0</v>
      </c>
      <c r="L548" s="155">
        <f t="shared" si="99"/>
        <v>0</v>
      </c>
      <c r="M548" s="155">
        <f t="shared" si="100"/>
        <v>0</v>
      </c>
      <c r="N548" s="155">
        <f t="shared" si="101"/>
        <v>0</v>
      </c>
    </row>
    <row r="549" spans="1:14" ht="15.95" customHeight="1" x14ac:dyDescent="0.2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4"/>
        <v>ND</v>
      </c>
      <c r="F549" s="59">
        <f t="shared" si="95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6"/>
        <v>ND</v>
      </c>
      <c r="J549" s="59">
        <f t="shared" si="97"/>
        <v>0</v>
      </c>
      <c r="K549" s="48">
        <f t="shared" si="98"/>
        <v>0</v>
      </c>
      <c r="L549" s="155">
        <f t="shared" si="99"/>
        <v>0</v>
      </c>
      <c r="M549" s="155">
        <f t="shared" si="100"/>
        <v>0</v>
      </c>
      <c r="N549" s="155">
        <f t="shared" si="101"/>
        <v>0</v>
      </c>
    </row>
    <row r="550" spans="1:14" ht="15.95" customHeight="1" x14ac:dyDescent="0.2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4"/>
        <v>ND</v>
      </c>
      <c r="F550" s="59">
        <f t="shared" si="95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6"/>
        <v>ND</v>
      </c>
      <c r="J550" s="59">
        <f t="shared" si="97"/>
        <v>0</v>
      </c>
      <c r="K550" s="48">
        <f t="shared" si="98"/>
        <v>0</v>
      </c>
      <c r="L550" s="155">
        <f t="shared" si="99"/>
        <v>0</v>
      </c>
      <c r="M550" s="155">
        <f t="shared" si="100"/>
        <v>0</v>
      </c>
      <c r="N550" s="155">
        <f t="shared" si="101"/>
        <v>0</v>
      </c>
    </row>
    <row r="551" spans="1:14" ht="15.95" customHeight="1" x14ac:dyDescent="0.2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4"/>
        <v>ND</v>
      </c>
      <c r="F551" s="59">
        <f t="shared" si="95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6"/>
        <v>ND</v>
      </c>
      <c r="J551" s="59">
        <f t="shared" si="97"/>
        <v>0</v>
      </c>
      <c r="K551" s="48">
        <f t="shared" si="98"/>
        <v>0</v>
      </c>
      <c r="L551" s="155">
        <f t="shared" si="99"/>
        <v>0</v>
      </c>
      <c r="M551" s="155">
        <f t="shared" si="100"/>
        <v>0</v>
      </c>
      <c r="N551" s="155">
        <f t="shared" si="101"/>
        <v>0</v>
      </c>
    </row>
    <row r="552" spans="1:14" ht="15.95" customHeight="1" x14ac:dyDescent="0.2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4"/>
        <v>ND</v>
      </c>
      <c r="F552" s="59">
        <f t="shared" si="95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6"/>
        <v>ND</v>
      </c>
      <c r="J552" s="59">
        <f t="shared" si="97"/>
        <v>0</v>
      </c>
      <c r="K552" s="48">
        <f t="shared" si="98"/>
        <v>0</v>
      </c>
      <c r="L552" s="155">
        <f t="shared" si="99"/>
        <v>0</v>
      </c>
      <c r="M552" s="155">
        <f t="shared" si="100"/>
        <v>0</v>
      </c>
      <c r="N552" s="155">
        <f t="shared" si="101"/>
        <v>0</v>
      </c>
    </row>
    <row r="553" spans="1:14" ht="15.95" customHeight="1" x14ac:dyDescent="0.2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4"/>
        <v>ND</v>
      </c>
      <c r="F553" s="59">
        <f t="shared" si="95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6"/>
        <v>ND</v>
      </c>
      <c r="J553" s="59">
        <f t="shared" si="97"/>
        <v>0</v>
      </c>
      <c r="K553" s="48">
        <f t="shared" si="98"/>
        <v>0</v>
      </c>
      <c r="L553" s="155">
        <f t="shared" si="99"/>
        <v>0</v>
      </c>
      <c r="M553" s="155">
        <f t="shared" si="100"/>
        <v>0</v>
      </c>
      <c r="N553" s="155">
        <f t="shared" si="101"/>
        <v>0</v>
      </c>
    </row>
    <row r="554" spans="1:14" ht="15.95" customHeight="1" x14ac:dyDescent="0.2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4"/>
        <v>ND</v>
      </c>
      <c r="F554" s="59">
        <f t="shared" si="95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6"/>
        <v>ND</v>
      </c>
      <c r="J554" s="59">
        <f t="shared" si="97"/>
        <v>0</v>
      </c>
      <c r="K554" s="48">
        <f t="shared" si="98"/>
        <v>0</v>
      </c>
      <c r="L554" s="155">
        <f t="shared" si="99"/>
        <v>0</v>
      </c>
      <c r="M554" s="155">
        <f t="shared" si="100"/>
        <v>0</v>
      </c>
      <c r="N554" s="155">
        <f t="shared" si="101"/>
        <v>0</v>
      </c>
    </row>
    <row r="555" spans="1:14" ht="15.95" customHeight="1" x14ac:dyDescent="0.2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4"/>
        <v>ND</v>
      </c>
      <c r="F555" s="59">
        <f t="shared" si="95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6"/>
        <v>ND</v>
      </c>
      <c r="J555" s="59">
        <f t="shared" si="97"/>
        <v>0</v>
      </c>
      <c r="K555" s="48">
        <f t="shared" si="98"/>
        <v>0</v>
      </c>
      <c r="L555" s="155">
        <f t="shared" si="99"/>
        <v>0</v>
      </c>
      <c r="M555" s="155">
        <f t="shared" si="100"/>
        <v>0</v>
      </c>
      <c r="N555" s="155">
        <f t="shared" si="101"/>
        <v>0</v>
      </c>
    </row>
    <row r="556" spans="1:14" ht="15.95" customHeight="1" x14ac:dyDescent="0.2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4"/>
        <v>ND</v>
      </c>
      <c r="F556" s="59">
        <f t="shared" si="95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6"/>
        <v>ND</v>
      </c>
      <c r="J556" s="59">
        <f t="shared" si="97"/>
        <v>0</v>
      </c>
      <c r="K556" s="48">
        <f t="shared" si="98"/>
        <v>0</v>
      </c>
      <c r="L556" s="155">
        <f t="shared" si="99"/>
        <v>0</v>
      </c>
      <c r="M556" s="155">
        <f t="shared" si="100"/>
        <v>0</v>
      </c>
      <c r="N556" s="155">
        <f t="shared" si="101"/>
        <v>0</v>
      </c>
    </row>
    <row r="557" spans="1:14" ht="15.95" customHeight="1" x14ac:dyDescent="0.2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4"/>
        <v>ND</v>
      </c>
      <c r="F557" s="59">
        <f t="shared" si="95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6"/>
        <v>ND</v>
      </c>
      <c r="J557" s="59">
        <f t="shared" si="97"/>
        <v>0</v>
      </c>
      <c r="K557" s="48">
        <f t="shared" si="98"/>
        <v>0</v>
      </c>
      <c r="L557" s="155">
        <f t="shared" si="99"/>
        <v>0</v>
      </c>
      <c r="M557" s="155">
        <f t="shared" si="100"/>
        <v>0</v>
      </c>
      <c r="N557" s="155">
        <f t="shared" si="101"/>
        <v>0</v>
      </c>
    </row>
    <row r="558" spans="1:14" ht="15.95" customHeight="1" x14ac:dyDescent="0.2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4"/>
        <v>ND</v>
      </c>
      <c r="F558" s="59">
        <f t="shared" si="95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6"/>
        <v>ND</v>
      </c>
      <c r="J558" s="59">
        <f t="shared" si="97"/>
        <v>0</v>
      </c>
      <c r="K558" s="48">
        <f t="shared" si="98"/>
        <v>0</v>
      </c>
      <c r="L558" s="155">
        <f t="shared" si="99"/>
        <v>0</v>
      </c>
      <c r="M558" s="155">
        <f t="shared" si="100"/>
        <v>0</v>
      </c>
      <c r="N558" s="155">
        <f t="shared" si="101"/>
        <v>0</v>
      </c>
    </row>
    <row r="559" spans="1:14" ht="18.75" customHeight="1" x14ac:dyDescent="0.2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2">J559-F559</f>
        <v>0</v>
      </c>
      <c r="L559" s="154">
        <f t="shared" si="99"/>
        <v>0</v>
      </c>
      <c r="M559" s="158">
        <f>SUM(M526:M558)</f>
        <v>0</v>
      </c>
      <c r="N559" s="158">
        <f>SUM(N526:N558)</f>
        <v>0</v>
      </c>
    </row>
    <row r="560" spans="1:14" x14ac:dyDescent="0.2">
      <c r="B560" s="70" t="s">
        <v>108</v>
      </c>
    </row>
    <row r="565" spans="1:14" ht="20.25" x14ac:dyDescent="0.3">
      <c r="A565" s="167" t="s">
        <v>42</v>
      </c>
      <c r="B565" s="167"/>
      <c r="C565" s="167"/>
      <c r="D565" s="167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</row>
    <row r="566" spans="1:14" x14ac:dyDescent="0.2">
      <c r="A566" s="168" t="s">
        <v>59</v>
      </c>
      <c r="B566" s="168"/>
      <c r="C566" s="168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</row>
    <row r="567" spans="1:14" x14ac:dyDescent="0.2">
      <c r="A567" s="170" t="s">
        <v>157</v>
      </c>
      <c r="B567" s="170"/>
      <c r="C567" s="170"/>
      <c r="D567" s="170"/>
      <c r="E567" s="170"/>
      <c r="F567" s="170"/>
      <c r="G567" s="170"/>
      <c r="H567" s="170"/>
      <c r="I567" s="170"/>
      <c r="J567" s="170"/>
      <c r="K567" s="170"/>
      <c r="L567" s="170"/>
      <c r="M567" s="170"/>
      <c r="N567" s="170"/>
    </row>
    <row r="568" spans="1:14" x14ac:dyDescent="0.2">
      <c r="A568" s="168" t="s">
        <v>91</v>
      </c>
      <c r="B568" s="168"/>
      <c r="C568" s="168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</row>
    <row r="569" spans="1:14" x14ac:dyDescent="0.2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">
      <c r="B570" s="171" t="s">
        <v>33</v>
      </c>
      <c r="C570" s="171" t="s">
        <v>107</v>
      </c>
      <c r="D570" s="171"/>
      <c r="E570" s="171" t="s">
        <v>52</v>
      </c>
      <c r="F570" s="171"/>
      <c r="G570" s="171" t="s">
        <v>171</v>
      </c>
      <c r="H570" s="171"/>
      <c r="I570" s="171"/>
      <c r="J570" s="171"/>
      <c r="K570" s="171" t="s">
        <v>29</v>
      </c>
      <c r="L570" s="171"/>
      <c r="M570" s="171" t="s">
        <v>61</v>
      </c>
      <c r="N570" s="171"/>
    </row>
    <row r="571" spans="1:14" ht="30.75" customHeight="1" x14ac:dyDescent="0.2">
      <c r="A571" s="83"/>
      <c r="B571" s="171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2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3">IF(F572=0,"ND",RANK(F572,$F$572:$F$604))</f>
        <v>ND</v>
      </c>
      <c r="F572" s="59">
        <f t="shared" ref="F572" si="104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5">IF(J572=0,"ND",RANK(J572,$J$572:$J$604))</f>
        <v>ND</v>
      </c>
      <c r="J572" s="59">
        <f t="shared" ref="J572:J604" si="106">(G572+H572)</f>
        <v>0</v>
      </c>
      <c r="K572" s="48">
        <f t="shared" ref="K572:K604" si="107">J572-F572</f>
        <v>0</v>
      </c>
      <c r="L572" s="155">
        <f t="shared" ref="L572" si="108">IFERROR(K572/F572*100,0)</f>
        <v>0</v>
      </c>
      <c r="M572" s="155">
        <f t="shared" ref="M572:M604" si="109">IFERROR(F572/$F$605*100,0)</f>
        <v>0</v>
      </c>
      <c r="N572" s="155">
        <f t="shared" ref="N572:N604" si="110">IFERROR(J572/$J$605*100,0)</f>
        <v>0</v>
      </c>
    </row>
    <row r="573" spans="1:14" ht="15.95" customHeight="1" x14ac:dyDescent="0.2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3"/>
        <v>ND</v>
      </c>
      <c r="F573" s="59">
        <f t="shared" ref="F573:F604" si="111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5"/>
        <v>ND</v>
      </c>
      <c r="J573" s="59">
        <f t="shared" si="106"/>
        <v>0</v>
      </c>
      <c r="K573" s="48">
        <f t="shared" si="107"/>
        <v>0</v>
      </c>
      <c r="L573" s="155">
        <f t="shared" ref="L573:L604" si="112">IFERROR(K573/F573*100,0)</f>
        <v>0</v>
      </c>
      <c r="M573" s="155">
        <f t="shared" si="109"/>
        <v>0</v>
      </c>
      <c r="N573" s="155">
        <f t="shared" si="110"/>
        <v>0</v>
      </c>
    </row>
    <row r="574" spans="1:14" ht="15.95" customHeight="1" x14ac:dyDescent="0.2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3"/>
        <v>ND</v>
      </c>
      <c r="F574" s="59">
        <f t="shared" si="111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5"/>
        <v>ND</v>
      </c>
      <c r="J574" s="59">
        <f t="shared" si="106"/>
        <v>0</v>
      </c>
      <c r="K574" s="48">
        <f t="shared" si="107"/>
        <v>0</v>
      </c>
      <c r="L574" s="155">
        <f t="shared" si="112"/>
        <v>0</v>
      </c>
      <c r="M574" s="155">
        <f t="shared" si="109"/>
        <v>0</v>
      </c>
      <c r="N574" s="155">
        <f t="shared" si="110"/>
        <v>0</v>
      </c>
    </row>
    <row r="575" spans="1:14" ht="15.95" customHeight="1" x14ac:dyDescent="0.2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3"/>
        <v>ND</v>
      </c>
      <c r="F575" s="59">
        <f t="shared" si="111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5"/>
        <v>ND</v>
      </c>
      <c r="J575" s="59">
        <f t="shared" si="106"/>
        <v>0</v>
      </c>
      <c r="K575" s="48">
        <f t="shared" si="107"/>
        <v>0</v>
      </c>
      <c r="L575" s="155">
        <f t="shared" si="112"/>
        <v>0</v>
      </c>
      <c r="M575" s="155">
        <f t="shared" si="109"/>
        <v>0</v>
      </c>
      <c r="N575" s="155">
        <f t="shared" si="110"/>
        <v>0</v>
      </c>
    </row>
    <row r="576" spans="1:14" ht="15.95" customHeight="1" x14ac:dyDescent="0.2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3"/>
        <v>ND</v>
      </c>
      <c r="F576" s="59">
        <f t="shared" si="111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5"/>
        <v>ND</v>
      </c>
      <c r="J576" s="59">
        <f t="shared" si="106"/>
        <v>0</v>
      </c>
      <c r="K576" s="48">
        <f t="shared" si="107"/>
        <v>0</v>
      </c>
      <c r="L576" s="155">
        <f t="shared" si="112"/>
        <v>0</v>
      </c>
      <c r="M576" s="155">
        <f t="shared" si="109"/>
        <v>0</v>
      </c>
      <c r="N576" s="155">
        <f t="shared" si="110"/>
        <v>0</v>
      </c>
    </row>
    <row r="577" spans="1:14" ht="15.95" customHeight="1" x14ac:dyDescent="0.2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3"/>
        <v>ND</v>
      </c>
      <c r="F577" s="59">
        <f t="shared" si="111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5"/>
        <v>ND</v>
      </c>
      <c r="J577" s="59">
        <f t="shared" si="106"/>
        <v>0</v>
      </c>
      <c r="K577" s="48">
        <f t="shared" si="107"/>
        <v>0</v>
      </c>
      <c r="L577" s="155">
        <f t="shared" si="112"/>
        <v>0</v>
      </c>
      <c r="M577" s="155">
        <f t="shared" si="109"/>
        <v>0</v>
      </c>
      <c r="N577" s="155">
        <f t="shared" si="110"/>
        <v>0</v>
      </c>
    </row>
    <row r="578" spans="1:14" ht="15.95" customHeight="1" x14ac:dyDescent="0.2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3"/>
        <v>ND</v>
      </c>
      <c r="F578" s="59">
        <f t="shared" si="111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5"/>
        <v>ND</v>
      </c>
      <c r="J578" s="59">
        <f t="shared" si="106"/>
        <v>0</v>
      </c>
      <c r="K578" s="48">
        <f t="shared" si="107"/>
        <v>0</v>
      </c>
      <c r="L578" s="155">
        <f t="shared" si="112"/>
        <v>0</v>
      </c>
      <c r="M578" s="155">
        <f t="shared" si="109"/>
        <v>0</v>
      </c>
      <c r="N578" s="155">
        <f t="shared" si="110"/>
        <v>0</v>
      </c>
    </row>
    <row r="579" spans="1:14" ht="15.95" customHeight="1" x14ac:dyDescent="0.2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3"/>
        <v>ND</v>
      </c>
      <c r="F579" s="59">
        <f t="shared" si="111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5"/>
        <v>ND</v>
      </c>
      <c r="J579" s="59">
        <f t="shared" si="106"/>
        <v>0</v>
      </c>
      <c r="K579" s="48">
        <f t="shared" si="107"/>
        <v>0</v>
      </c>
      <c r="L579" s="155">
        <f t="shared" si="112"/>
        <v>0</v>
      </c>
      <c r="M579" s="155">
        <f t="shared" si="109"/>
        <v>0</v>
      </c>
      <c r="N579" s="155">
        <f t="shared" si="110"/>
        <v>0</v>
      </c>
    </row>
    <row r="580" spans="1:14" ht="15.95" customHeight="1" x14ac:dyDescent="0.2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3"/>
        <v>ND</v>
      </c>
      <c r="F580" s="59">
        <f t="shared" si="111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5"/>
        <v>ND</v>
      </c>
      <c r="J580" s="59">
        <f t="shared" si="106"/>
        <v>0</v>
      </c>
      <c r="K580" s="48">
        <f t="shared" si="107"/>
        <v>0</v>
      </c>
      <c r="L580" s="155">
        <f t="shared" si="112"/>
        <v>0</v>
      </c>
      <c r="M580" s="155">
        <f t="shared" si="109"/>
        <v>0</v>
      </c>
      <c r="N580" s="155">
        <f t="shared" si="110"/>
        <v>0</v>
      </c>
    </row>
    <row r="581" spans="1:14" ht="15.95" customHeight="1" x14ac:dyDescent="0.2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3"/>
        <v>ND</v>
      </c>
      <c r="F581" s="59">
        <f t="shared" si="111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5"/>
        <v>ND</v>
      </c>
      <c r="J581" s="59">
        <f t="shared" si="106"/>
        <v>0</v>
      </c>
      <c r="K581" s="48">
        <f t="shared" si="107"/>
        <v>0</v>
      </c>
      <c r="L581" s="155">
        <f t="shared" si="112"/>
        <v>0</v>
      </c>
      <c r="M581" s="155">
        <f t="shared" si="109"/>
        <v>0</v>
      </c>
      <c r="N581" s="155">
        <f t="shared" si="110"/>
        <v>0</v>
      </c>
    </row>
    <row r="582" spans="1:14" ht="15.95" customHeight="1" x14ac:dyDescent="0.2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3"/>
        <v>ND</v>
      </c>
      <c r="F582" s="59">
        <f t="shared" si="111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5"/>
        <v>ND</v>
      </c>
      <c r="J582" s="59">
        <f t="shared" si="106"/>
        <v>0</v>
      </c>
      <c r="K582" s="48">
        <f t="shared" si="107"/>
        <v>0</v>
      </c>
      <c r="L582" s="155">
        <f t="shared" si="112"/>
        <v>0</v>
      </c>
      <c r="M582" s="155">
        <f t="shared" si="109"/>
        <v>0</v>
      </c>
      <c r="N582" s="155">
        <f t="shared" si="110"/>
        <v>0</v>
      </c>
    </row>
    <row r="583" spans="1:14" ht="15.95" customHeight="1" x14ac:dyDescent="0.2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3"/>
        <v>ND</v>
      </c>
      <c r="F583" s="59">
        <f t="shared" si="111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5"/>
        <v>ND</v>
      </c>
      <c r="J583" s="59">
        <f t="shared" si="106"/>
        <v>0</v>
      </c>
      <c r="K583" s="48">
        <f t="shared" si="107"/>
        <v>0</v>
      </c>
      <c r="L583" s="155">
        <f t="shared" si="112"/>
        <v>0</v>
      </c>
      <c r="M583" s="155">
        <f t="shared" si="109"/>
        <v>0</v>
      </c>
      <c r="N583" s="155">
        <f t="shared" si="110"/>
        <v>0</v>
      </c>
    </row>
    <row r="584" spans="1:14" ht="15.95" customHeight="1" x14ac:dyDescent="0.2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3"/>
        <v>ND</v>
      </c>
      <c r="F584" s="59">
        <f t="shared" si="111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5"/>
        <v>ND</v>
      </c>
      <c r="J584" s="59">
        <f t="shared" si="106"/>
        <v>0</v>
      </c>
      <c r="K584" s="48">
        <f t="shared" si="107"/>
        <v>0</v>
      </c>
      <c r="L584" s="155">
        <f t="shared" si="112"/>
        <v>0</v>
      </c>
      <c r="M584" s="155">
        <f t="shared" si="109"/>
        <v>0</v>
      </c>
      <c r="N584" s="155">
        <f t="shared" si="110"/>
        <v>0</v>
      </c>
    </row>
    <row r="585" spans="1:14" ht="15.95" customHeight="1" x14ac:dyDescent="0.2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3"/>
        <v>ND</v>
      </c>
      <c r="F585" s="59">
        <f t="shared" si="111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5"/>
        <v>ND</v>
      </c>
      <c r="J585" s="59">
        <f t="shared" si="106"/>
        <v>0</v>
      </c>
      <c r="K585" s="48">
        <f t="shared" si="107"/>
        <v>0</v>
      </c>
      <c r="L585" s="155">
        <f t="shared" si="112"/>
        <v>0</v>
      </c>
      <c r="M585" s="155">
        <f t="shared" si="109"/>
        <v>0</v>
      </c>
      <c r="N585" s="155">
        <f t="shared" si="110"/>
        <v>0</v>
      </c>
    </row>
    <row r="586" spans="1:14" ht="15.95" customHeight="1" x14ac:dyDescent="0.2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3"/>
        <v>ND</v>
      </c>
      <c r="F586" s="59">
        <f t="shared" si="111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5"/>
        <v>ND</v>
      </c>
      <c r="J586" s="59">
        <f t="shared" si="106"/>
        <v>0</v>
      </c>
      <c r="K586" s="48">
        <f t="shared" si="107"/>
        <v>0</v>
      </c>
      <c r="L586" s="155">
        <f t="shared" si="112"/>
        <v>0</v>
      </c>
      <c r="M586" s="155">
        <f t="shared" si="109"/>
        <v>0</v>
      </c>
      <c r="N586" s="155">
        <f t="shared" si="110"/>
        <v>0</v>
      </c>
    </row>
    <row r="587" spans="1:14" ht="15.95" customHeight="1" x14ac:dyDescent="0.2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3"/>
        <v>ND</v>
      </c>
      <c r="F587" s="59">
        <f t="shared" si="111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5"/>
        <v>ND</v>
      </c>
      <c r="J587" s="59">
        <f t="shared" si="106"/>
        <v>0</v>
      </c>
      <c r="K587" s="48">
        <f t="shared" si="107"/>
        <v>0</v>
      </c>
      <c r="L587" s="155">
        <f t="shared" si="112"/>
        <v>0</v>
      </c>
      <c r="M587" s="155">
        <f t="shared" si="109"/>
        <v>0</v>
      </c>
      <c r="N587" s="155">
        <f t="shared" si="110"/>
        <v>0</v>
      </c>
    </row>
    <row r="588" spans="1:14" ht="15.95" customHeight="1" x14ac:dyDescent="0.2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3"/>
        <v>ND</v>
      </c>
      <c r="F588" s="59">
        <f t="shared" si="111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5"/>
        <v>ND</v>
      </c>
      <c r="J588" s="59">
        <f t="shared" si="106"/>
        <v>0</v>
      </c>
      <c r="K588" s="48">
        <f t="shared" si="107"/>
        <v>0</v>
      </c>
      <c r="L588" s="155">
        <f t="shared" si="112"/>
        <v>0</v>
      </c>
      <c r="M588" s="155">
        <f t="shared" si="109"/>
        <v>0</v>
      </c>
      <c r="N588" s="155">
        <f t="shared" si="110"/>
        <v>0</v>
      </c>
    </row>
    <row r="589" spans="1:14" ht="15.95" customHeight="1" x14ac:dyDescent="0.2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3"/>
        <v>ND</v>
      </c>
      <c r="F589" s="59">
        <f t="shared" si="111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5"/>
        <v>ND</v>
      </c>
      <c r="J589" s="59">
        <f t="shared" si="106"/>
        <v>0</v>
      </c>
      <c r="K589" s="48">
        <f t="shared" si="107"/>
        <v>0</v>
      </c>
      <c r="L589" s="155">
        <f t="shared" si="112"/>
        <v>0</v>
      </c>
      <c r="M589" s="155">
        <f t="shared" si="109"/>
        <v>0</v>
      </c>
      <c r="N589" s="155">
        <f t="shared" si="110"/>
        <v>0</v>
      </c>
    </row>
    <row r="590" spans="1:14" ht="15.95" customHeight="1" x14ac:dyDescent="0.2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3"/>
        <v>ND</v>
      </c>
      <c r="F590" s="59">
        <f t="shared" si="111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5"/>
        <v>ND</v>
      </c>
      <c r="J590" s="59">
        <f t="shared" si="106"/>
        <v>0</v>
      </c>
      <c r="K590" s="48">
        <f t="shared" si="107"/>
        <v>0</v>
      </c>
      <c r="L590" s="155">
        <f t="shared" si="112"/>
        <v>0</v>
      </c>
      <c r="M590" s="155">
        <f t="shared" si="109"/>
        <v>0</v>
      </c>
      <c r="N590" s="155">
        <f t="shared" si="110"/>
        <v>0</v>
      </c>
    </row>
    <row r="591" spans="1:14" ht="15.95" customHeight="1" x14ac:dyDescent="0.2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3"/>
        <v>ND</v>
      </c>
      <c r="F591" s="59">
        <f t="shared" si="111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5"/>
        <v>ND</v>
      </c>
      <c r="J591" s="59">
        <f t="shared" si="106"/>
        <v>0</v>
      </c>
      <c r="K591" s="48">
        <f t="shared" si="107"/>
        <v>0</v>
      </c>
      <c r="L591" s="155">
        <f t="shared" si="112"/>
        <v>0</v>
      </c>
      <c r="M591" s="155">
        <f t="shared" si="109"/>
        <v>0</v>
      </c>
      <c r="N591" s="155">
        <f t="shared" si="110"/>
        <v>0</v>
      </c>
    </row>
    <row r="592" spans="1:14" ht="15.95" customHeight="1" x14ac:dyDescent="0.2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3"/>
        <v>ND</v>
      </c>
      <c r="F592" s="59">
        <f t="shared" si="111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5"/>
        <v>ND</v>
      </c>
      <c r="J592" s="59">
        <f t="shared" si="106"/>
        <v>0</v>
      </c>
      <c r="K592" s="48">
        <f t="shared" si="107"/>
        <v>0</v>
      </c>
      <c r="L592" s="155">
        <f t="shared" si="112"/>
        <v>0</v>
      </c>
      <c r="M592" s="155">
        <f t="shared" si="109"/>
        <v>0</v>
      </c>
      <c r="N592" s="155">
        <f t="shared" si="110"/>
        <v>0</v>
      </c>
    </row>
    <row r="593" spans="1:14" ht="15.95" customHeight="1" x14ac:dyDescent="0.2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3"/>
        <v>ND</v>
      </c>
      <c r="F593" s="59">
        <f t="shared" si="111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5"/>
        <v>ND</v>
      </c>
      <c r="J593" s="59">
        <f t="shared" si="106"/>
        <v>0</v>
      </c>
      <c r="K593" s="48">
        <f t="shared" si="107"/>
        <v>0</v>
      </c>
      <c r="L593" s="155">
        <f t="shared" si="112"/>
        <v>0</v>
      </c>
      <c r="M593" s="155">
        <f t="shared" si="109"/>
        <v>0</v>
      </c>
      <c r="N593" s="155">
        <f t="shared" si="110"/>
        <v>0</v>
      </c>
    </row>
    <row r="594" spans="1:14" ht="15.95" customHeight="1" x14ac:dyDescent="0.2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3"/>
        <v>ND</v>
      </c>
      <c r="F594" s="59">
        <f t="shared" si="111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5"/>
        <v>ND</v>
      </c>
      <c r="J594" s="59">
        <f t="shared" si="106"/>
        <v>0</v>
      </c>
      <c r="K594" s="48">
        <f t="shared" si="107"/>
        <v>0</v>
      </c>
      <c r="L594" s="155">
        <f t="shared" si="112"/>
        <v>0</v>
      </c>
      <c r="M594" s="155">
        <f t="shared" si="109"/>
        <v>0</v>
      </c>
      <c r="N594" s="155">
        <f t="shared" si="110"/>
        <v>0</v>
      </c>
    </row>
    <row r="595" spans="1:14" ht="15.95" customHeight="1" x14ac:dyDescent="0.2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3"/>
        <v>ND</v>
      </c>
      <c r="F595" s="59">
        <f t="shared" si="111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5"/>
        <v>ND</v>
      </c>
      <c r="J595" s="59">
        <f t="shared" si="106"/>
        <v>0</v>
      </c>
      <c r="K595" s="48">
        <f t="shared" si="107"/>
        <v>0</v>
      </c>
      <c r="L595" s="155">
        <f t="shared" si="112"/>
        <v>0</v>
      </c>
      <c r="M595" s="155">
        <f t="shared" si="109"/>
        <v>0</v>
      </c>
      <c r="N595" s="155">
        <f t="shared" si="110"/>
        <v>0</v>
      </c>
    </row>
    <row r="596" spans="1:14" ht="15.95" customHeight="1" x14ac:dyDescent="0.2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3"/>
        <v>ND</v>
      </c>
      <c r="F596" s="59">
        <f t="shared" si="111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5"/>
        <v>ND</v>
      </c>
      <c r="J596" s="59">
        <f t="shared" si="106"/>
        <v>0</v>
      </c>
      <c r="K596" s="48">
        <f t="shared" si="107"/>
        <v>0</v>
      </c>
      <c r="L596" s="155">
        <f t="shared" si="112"/>
        <v>0</v>
      </c>
      <c r="M596" s="155">
        <f t="shared" si="109"/>
        <v>0</v>
      </c>
      <c r="N596" s="155">
        <f t="shared" si="110"/>
        <v>0</v>
      </c>
    </row>
    <row r="597" spans="1:14" ht="15.95" customHeight="1" x14ac:dyDescent="0.2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3"/>
        <v>ND</v>
      </c>
      <c r="F597" s="59">
        <f t="shared" si="111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5"/>
        <v>ND</v>
      </c>
      <c r="J597" s="59">
        <f t="shared" si="106"/>
        <v>0</v>
      </c>
      <c r="K597" s="48">
        <f t="shared" si="107"/>
        <v>0</v>
      </c>
      <c r="L597" s="155">
        <f t="shared" si="112"/>
        <v>0</v>
      </c>
      <c r="M597" s="155">
        <f t="shared" si="109"/>
        <v>0</v>
      </c>
      <c r="N597" s="155">
        <f t="shared" si="110"/>
        <v>0</v>
      </c>
    </row>
    <row r="598" spans="1:14" ht="15.95" customHeight="1" x14ac:dyDescent="0.2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3"/>
        <v>ND</v>
      </c>
      <c r="F598" s="59">
        <f t="shared" si="111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5"/>
        <v>ND</v>
      </c>
      <c r="J598" s="59">
        <f t="shared" si="106"/>
        <v>0</v>
      </c>
      <c r="K598" s="48">
        <f t="shared" si="107"/>
        <v>0</v>
      </c>
      <c r="L598" s="155">
        <f t="shared" si="112"/>
        <v>0</v>
      </c>
      <c r="M598" s="155">
        <f t="shared" si="109"/>
        <v>0</v>
      </c>
      <c r="N598" s="155">
        <f t="shared" si="110"/>
        <v>0</v>
      </c>
    </row>
    <row r="599" spans="1:14" ht="15.95" customHeight="1" x14ac:dyDescent="0.2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3"/>
        <v>ND</v>
      </c>
      <c r="F599" s="59">
        <f t="shared" si="111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5"/>
        <v>ND</v>
      </c>
      <c r="J599" s="59">
        <f t="shared" si="106"/>
        <v>0</v>
      </c>
      <c r="K599" s="48">
        <f t="shared" si="107"/>
        <v>0</v>
      </c>
      <c r="L599" s="155">
        <f t="shared" si="112"/>
        <v>0</v>
      </c>
      <c r="M599" s="155">
        <f t="shared" si="109"/>
        <v>0</v>
      </c>
      <c r="N599" s="155">
        <f t="shared" si="110"/>
        <v>0</v>
      </c>
    </row>
    <row r="600" spans="1:14" ht="15.95" customHeight="1" x14ac:dyDescent="0.2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3"/>
        <v>ND</v>
      </c>
      <c r="F600" s="59">
        <f t="shared" si="111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5"/>
        <v>ND</v>
      </c>
      <c r="J600" s="59">
        <f t="shared" si="106"/>
        <v>0</v>
      </c>
      <c r="K600" s="48">
        <f t="shared" si="107"/>
        <v>0</v>
      </c>
      <c r="L600" s="155">
        <f t="shared" si="112"/>
        <v>0</v>
      </c>
      <c r="M600" s="155">
        <f t="shared" si="109"/>
        <v>0</v>
      </c>
      <c r="N600" s="155">
        <f t="shared" si="110"/>
        <v>0</v>
      </c>
    </row>
    <row r="601" spans="1:14" ht="15.95" customHeight="1" x14ac:dyDescent="0.2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3"/>
        <v>ND</v>
      </c>
      <c r="F601" s="59">
        <f t="shared" si="111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5"/>
        <v>ND</v>
      </c>
      <c r="J601" s="59">
        <f t="shared" si="106"/>
        <v>0</v>
      </c>
      <c r="K601" s="48">
        <f t="shared" si="107"/>
        <v>0</v>
      </c>
      <c r="L601" s="155">
        <f t="shared" si="112"/>
        <v>0</v>
      </c>
      <c r="M601" s="155">
        <f t="shared" si="109"/>
        <v>0</v>
      </c>
      <c r="N601" s="155">
        <f t="shared" si="110"/>
        <v>0</v>
      </c>
    </row>
    <row r="602" spans="1:14" ht="15.95" customHeight="1" x14ac:dyDescent="0.2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3"/>
        <v>ND</v>
      </c>
      <c r="F602" s="59">
        <f t="shared" si="111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5"/>
        <v>ND</v>
      </c>
      <c r="J602" s="59">
        <f t="shared" si="106"/>
        <v>0</v>
      </c>
      <c r="K602" s="48">
        <f t="shared" si="107"/>
        <v>0</v>
      </c>
      <c r="L602" s="155">
        <f t="shared" si="112"/>
        <v>0</v>
      </c>
      <c r="M602" s="155">
        <f t="shared" si="109"/>
        <v>0</v>
      </c>
      <c r="N602" s="155">
        <f t="shared" si="110"/>
        <v>0</v>
      </c>
    </row>
    <row r="603" spans="1:14" ht="15.95" customHeight="1" x14ac:dyDescent="0.2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3"/>
        <v>ND</v>
      </c>
      <c r="F603" s="59">
        <f t="shared" si="111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5"/>
        <v>ND</v>
      </c>
      <c r="J603" s="59">
        <f t="shared" si="106"/>
        <v>0</v>
      </c>
      <c r="K603" s="48">
        <f t="shared" si="107"/>
        <v>0</v>
      </c>
      <c r="L603" s="155">
        <f t="shared" si="112"/>
        <v>0</v>
      </c>
      <c r="M603" s="155">
        <f t="shared" si="109"/>
        <v>0</v>
      </c>
      <c r="N603" s="155">
        <f t="shared" si="110"/>
        <v>0</v>
      </c>
    </row>
    <row r="604" spans="1:14" ht="15.95" customHeight="1" x14ac:dyDescent="0.2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3"/>
        <v>ND</v>
      </c>
      <c r="F604" s="59">
        <f t="shared" si="111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5"/>
        <v>ND</v>
      </c>
      <c r="J604" s="59">
        <f t="shared" si="106"/>
        <v>0</v>
      </c>
      <c r="K604" s="48">
        <f t="shared" si="107"/>
        <v>0</v>
      </c>
      <c r="L604" s="155">
        <f t="shared" si="112"/>
        <v>0</v>
      </c>
      <c r="M604" s="155">
        <f t="shared" si="109"/>
        <v>0</v>
      </c>
      <c r="N604" s="155">
        <f t="shared" si="110"/>
        <v>0</v>
      </c>
    </row>
    <row r="605" spans="1:14" ht="20.25" customHeight="1" x14ac:dyDescent="0.2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2">
      <c r="B606" s="70" t="s">
        <v>108</v>
      </c>
    </row>
  </sheetData>
  <sortState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baseColWidth="10"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48" customWidth="1"/>
    <col min="6" max="6" width="17.7109375" style="148" customWidth="1"/>
    <col min="7" max="7" width="16.5703125" bestFit="1" customWidth="1"/>
  </cols>
  <sheetData>
    <row r="1" spans="2:7" ht="20.25" x14ac:dyDescent="0.3">
      <c r="B1" s="167" t="s">
        <v>42</v>
      </c>
      <c r="C1" s="167"/>
      <c r="D1" s="167"/>
      <c r="E1" s="167"/>
      <c r="F1" s="167"/>
    </row>
    <row r="2" spans="2:7" x14ac:dyDescent="0.2">
      <c r="B2" s="168" t="s">
        <v>86</v>
      </c>
      <c r="C2" s="168"/>
      <c r="D2" s="168"/>
      <c r="E2" s="168"/>
      <c r="F2" s="168"/>
    </row>
    <row r="3" spans="2:7" x14ac:dyDescent="0.2">
      <c r="B3" s="170" t="str">
        <f>"Enero"&amp;'P.N.C. x Comp. x Ramos'!A1&amp;", 2022"</f>
        <v>Enero , 2022</v>
      </c>
      <c r="C3" s="170"/>
      <c r="D3" s="170"/>
      <c r="E3" s="170"/>
      <c r="F3" s="170"/>
    </row>
    <row r="4" spans="2:7" x14ac:dyDescent="0.2">
      <c r="B4" s="168" t="s">
        <v>91</v>
      </c>
      <c r="C4" s="168"/>
      <c r="D4" s="168"/>
      <c r="E4" s="168"/>
      <c r="F4" s="168"/>
    </row>
    <row r="6" spans="2:7" ht="19.5" customHeight="1" x14ac:dyDescent="0.2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2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1172129984.02</v>
      </c>
      <c r="E7" s="146">
        <f t="shared" ref="E7:E39" si="2">IFERROR(D7/$D$40*100,0)</f>
        <v>18.327265825912047</v>
      </c>
      <c r="F7" s="146">
        <f>(E7)</f>
        <v>18.327265825912047</v>
      </c>
      <c r="G7" s="19"/>
    </row>
    <row r="8" spans="2:7" ht="15" customHeight="1" x14ac:dyDescent="0.2">
      <c r="B8" s="47">
        <f t="shared" si="0"/>
        <v>2</v>
      </c>
      <c r="C8" s="51" t="s">
        <v>92</v>
      </c>
      <c r="D8" s="49">
        <f t="shared" si="1"/>
        <v>1111531500.46</v>
      </c>
      <c r="E8" s="146">
        <f t="shared" si="2"/>
        <v>17.379756136720161</v>
      </c>
      <c r="F8" s="146">
        <f t="shared" ref="F8:F39" si="3">(F7+E8)</f>
        <v>35.707021962632211</v>
      </c>
      <c r="G8" s="19"/>
    </row>
    <row r="9" spans="2:7" ht="15" customHeight="1" x14ac:dyDescent="0.2">
      <c r="B9" s="47">
        <f t="shared" si="0"/>
        <v>3</v>
      </c>
      <c r="C9" s="51" t="s">
        <v>93</v>
      </c>
      <c r="D9" s="49">
        <f t="shared" si="1"/>
        <v>754911510.45000005</v>
      </c>
      <c r="E9" s="146">
        <f t="shared" si="2"/>
        <v>11.803694228183703</v>
      </c>
      <c r="F9" s="146">
        <f t="shared" si="3"/>
        <v>47.510716190815913</v>
      </c>
      <c r="G9" s="19"/>
    </row>
    <row r="10" spans="2:7" ht="15" customHeight="1" x14ac:dyDescent="0.2">
      <c r="B10" s="47">
        <f t="shared" si="0"/>
        <v>4</v>
      </c>
      <c r="C10" s="51" t="s">
        <v>111</v>
      </c>
      <c r="D10" s="49">
        <f t="shared" si="1"/>
        <v>731427003.06000006</v>
      </c>
      <c r="E10" s="146">
        <f t="shared" si="2"/>
        <v>11.436493648388806</v>
      </c>
      <c r="F10" s="146">
        <f t="shared" si="3"/>
        <v>58.947209839204717</v>
      </c>
      <c r="G10" s="19"/>
    </row>
    <row r="11" spans="2:7" ht="15" customHeight="1" x14ac:dyDescent="0.2">
      <c r="B11" s="47">
        <f t="shared" si="0"/>
        <v>5</v>
      </c>
      <c r="C11" s="51" t="s">
        <v>112</v>
      </c>
      <c r="D11" s="49">
        <f t="shared" si="1"/>
        <v>553626550.80999994</v>
      </c>
      <c r="E11" s="146">
        <f t="shared" si="2"/>
        <v>8.6564298356900853</v>
      </c>
      <c r="F11" s="146">
        <f t="shared" si="3"/>
        <v>67.603639674894808</v>
      </c>
      <c r="G11" s="19"/>
    </row>
    <row r="12" spans="2:7" ht="15" customHeight="1" x14ac:dyDescent="0.2">
      <c r="B12" s="47">
        <f t="shared" si="0"/>
        <v>6</v>
      </c>
      <c r="C12" s="51" t="s">
        <v>113</v>
      </c>
      <c r="D12" s="49">
        <f t="shared" si="1"/>
        <v>523060868.27999997</v>
      </c>
      <c r="E12" s="146">
        <f t="shared" si="2"/>
        <v>8.1785089595799949</v>
      </c>
      <c r="F12" s="146">
        <f t="shared" si="3"/>
        <v>75.782148634474808</v>
      </c>
      <c r="G12" s="19"/>
    </row>
    <row r="13" spans="2:7" ht="15" customHeight="1" x14ac:dyDescent="0.2">
      <c r="B13" s="47">
        <f t="shared" si="0"/>
        <v>8</v>
      </c>
      <c r="C13" s="51" t="s">
        <v>94</v>
      </c>
      <c r="D13" s="49">
        <f t="shared" si="1"/>
        <v>231143031.38999999</v>
      </c>
      <c r="E13" s="146">
        <f t="shared" si="2"/>
        <v>3.6141211621964446</v>
      </c>
      <c r="F13" s="146">
        <f t="shared" si="3"/>
        <v>79.396269796671248</v>
      </c>
      <c r="G13" s="19"/>
    </row>
    <row r="14" spans="2:7" ht="15" customHeight="1" x14ac:dyDescent="0.2">
      <c r="B14" s="47">
        <f t="shared" si="0"/>
        <v>7</v>
      </c>
      <c r="C14" s="51" t="s">
        <v>114</v>
      </c>
      <c r="D14" s="49">
        <f t="shared" si="1"/>
        <v>236673236.20000002</v>
      </c>
      <c r="E14" s="146">
        <f t="shared" si="2"/>
        <v>3.7005906962979442</v>
      </c>
      <c r="F14" s="146">
        <f t="shared" si="3"/>
        <v>83.096860492969199</v>
      </c>
      <c r="G14" s="19"/>
    </row>
    <row r="15" spans="2:7" ht="15" customHeight="1" x14ac:dyDescent="0.2">
      <c r="B15" s="47">
        <f t="shared" si="0"/>
        <v>9</v>
      </c>
      <c r="C15" s="51" t="s">
        <v>77</v>
      </c>
      <c r="D15" s="49">
        <f t="shared" si="1"/>
        <v>144901912.70999998</v>
      </c>
      <c r="E15" s="146">
        <f t="shared" si="2"/>
        <v>2.2656667000457515</v>
      </c>
      <c r="F15" s="146">
        <f t="shared" si="3"/>
        <v>85.362527193014955</v>
      </c>
      <c r="G15" s="19"/>
    </row>
    <row r="16" spans="2:7" ht="15" customHeight="1" x14ac:dyDescent="0.2">
      <c r="B16" s="47">
        <f t="shared" si="0"/>
        <v>10</v>
      </c>
      <c r="C16" s="51" t="s">
        <v>115</v>
      </c>
      <c r="D16" s="49">
        <f t="shared" si="1"/>
        <v>124311763.66</v>
      </c>
      <c r="E16" s="146">
        <f t="shared" si="2"/>
        <v>1.9437219156112795</v>
      </c>
      <c r="F16" s="146">
        <f t="shared" si="3"/>
        <v>87.306249108626233</v>
      </c>
      <c r="G16" s="19"/>
    </row>
    <row r="17" spans="2:7" ht="15" customHeight="1" x14ac:dyDescent="0.2">
      <c r="B17" s="47">
        <f t="shared" si="0"/>
        <v>11</v>
      </c>
      <c r="C17" s="51" t="s">
        <v>85</v>
      </c>
      <c r="D17" s="49">
        <f t="shared" si="1"/>
        <v>109613339.2</v>
      </c>
      <c r="E17" s="146">
        <f t="shared" si="2"/>
        <v>1.7138993396401223</v>
      </c>
      <c r="F17" s="146">
        <f t="shared" si="3"/>
        <v>89.020148448266355</v>
      </c>
      <c r="G17" s="19"/>
    </row>
    <row r="18" spans="2:7" ht="15" customHeight="1" x14ac:dyDescent="0.2">
      <c r="B18" s="47">
        <f t="shared" si="0"/>
        <v>12</v>
      </c>
      <c r="C18" s="51" t="s">
        <v>116</v>
      </c>
      <c r="D18" s="49">
        <f t="shared" si="1"/>
        <v>99313114.809999987</v>
      </c>
      <c r="E18" s="146">
        <f t="shared" si="2"/>
        <v>1.5528464248305889</v>
      </c>
      <c r="F18" s="146">
        <f t="shared" si="3"/>
        <v>90.572994873096945</v>
      </c>
      <c r="G18" s="19"/>
    </row>
    <row r="19" spans="2:7" ht="15" customHeight="1" x14ac:dyDescent="0.2">
      <c r="B19" s="47">
        <f t="shared" si="0"/>
        <v>16</v>
      </c>
      <c r="C19" s="51" t="s">
        <v>118</v>
      </c>
      <c r="D19" s="49">
        <f t="shared" si="1"/>
        <v>53930280.539999999</v>
      </c>
      <c r="E19" s="146">
        <f t="shared" si="2"/>
        <v>0.84324656906458462</v>
      </c>
      <c r="F19" s="146">
        <f t="shared" si="3"/>
        <v>91.416241442161535</v>
      </c>
      <c r="G19" s="19"/>
    </row>
    <row r="20" spans="2:7" ht="15" customHeight="1" x14ac:dyDescent="0.2">
      <c r="B20" s="47">
        <f t="shared" si="0"/>
        <v>13</v>
      </c>
      <c r="C20" s="51" t="s">
        <v>117</v>
      </c>
      <c r="D20" s="49">
        <f t="shared" si="1"/>
        <v>68492065.25</v>
      </c>
      <c r="E20" s="146">
        <f t="shared" si="2"/>
        <v>1.070932664393853</v>
      </c>
      <c r="F20" s="146">
        <f t="shared" si="3"/>
        <v>92.487174106555386</v>
      </c>
      <c r="G20" s="19"/>
    </row>
    <row r="21" spans="2:7" ht="15" customHeight="1" x14ac:dyDescent="0.2">
      <c r="B21" s="47">
        <f t="shared" si="0"/>
        <v>14</v>
      </c>
      <c r="C21" s="51" t="s">
        <v>119</v>
      </c>
      <c r="D21" s="49">
        <f t="shared" si="1"/>
        <v>61725546.750000007</v>
      </c>
      <c r="E21" s="146">
        <f t="shared" si="2"/>
        <v>0.9651322967246172</v>
      </c>
      <c r="F21" s="146">
        <f t="shared" si="3"/>
        <v>93.452306403280005</v>
      </c>
      <c r="G21" s="19"/>
    </row>
    <row r="22" spans="2:7" ht="15" customHeight="1" x14ac:dyDescent="0.2">
      <c r="B22" s="47">
        <f t="shared" si="0"/>
        <v>15</v>
      </c>
      <c r="C22" s="50" t="s">
        <v>120</v>
      </c>
      <c r="D22" s="49">
        <f t="shared" si="1"/>
        <v>58711453.159999996</v>
      </c>
      <c r="E22" s="146">
        <f t="shared" si="2"/>
        <v>0.91800433719690899</v>
      </c>
      <c r="F22" s="146">
        <f t="shared" si="3"/>
        <v>94.37031074047691</v>
      </c>
      <c r="G22" s="19"/>
    </row>
    <row r="23" spans="2:7" ht="15" customHeight="1" x14ac:dyDescent="0.2">
      <c r="B23" s="47">
        <f t="shared" si="0"/>
        <v>17</v>
      </c>
      <c r="C23" s="51" t="s">
        <v>80</v>
      </c>
      <c r="D23" s="49">
        <f t="shared" si="1"/>
        <v>48014595.689999998</v>
      </c>
      <c r="E23" s="146">
        <f t="shared" si="2"/>
        <v>0.75074972121804007</v>
      </c>
      <c r="F23" s="146">
        <f t="shared" si="3"/>
        <v>95.121060461694952</v>
      </c>
      <c r="G23" s="19"/>
    </row>
    <row r="24" spans="2:7" ht="15" customHeight="1" x14ac:dyDescent="0.2">
      <c r="B24" s="47">
        <f t="shared" si="0"/>
        <v>20</v>
      </c>
      <c r="C24" s="51" t="s">
        <v>78</v>
      </c>
      <c r="D24" s="49">
        <f t="shared" si="1"/>
        <v>39037453.649999999</v>
      </c>
      <c r="E24" s="146">
        <f t="shared" si="2"/>
        <v>0.6103843430030903</v>
      </c>
      <c r="F24" s="146">
        <f t="shared" si="3"/>
        <v>95.731444804698043</v>
      </c>
      <c r="G24" s="19"/>
    </row>
    <row r="25" spans="2:7" ht="15" customHeight="1" x14ac:dyDescent="0.2">
      <c r="B25" s="47">
        <f t="shared" si="0"/>
        <v>18</v>
      </c>
      <c r="C25" s="51" t="s">
        <v>121</v>
      </c>
      <c r="D25" s="49">
        <f t="shared" si="1"/>
        <v>41976643.849999994</v>
      </c>
      <c r="E25" s="146">
        <f t="shared" si="2"/>
        <v>0.65634112326014782</v>
      </c>
      <c r="F25" s="146">
        <f t="shared" si="3"/>
        <v>96.387785927958191</v>
      </c>
      <c r="G25" s="19"/>
    </row>
    <row r="26" spans="2:7" ht="15" customHeight="1" x14ac:dyDescent="0.2">
      <c r="B26" s="47">
        <f t="shared" si="0"/>
        <v>19</v>
      </c>
      <c r="C26" s="51" t="s">
        <v>122</v>
      </c>
      <c r="D26" s="49">
        <f t="shared" si="1"/>
        <v>41431906.530000001</v>
      </c>
      <c r="E26" s="146">
        <f t="shared" si="2"/>
        <v>0.64782368423457604</v>
      </c>
      <c r="F26" s="146">
        <f t="shared" si="3"/>
        <v>97.035609612192772</v>
      </c>
      <c r="G26" s="19"/>
    </row>
    <row r="27" spans="2:7" ht="15" customHeight="1" x14ac:dyDescent="0.2">
      <c r="B27" s="47">
        <f t="shared" si="0"/>
        <v>21</v>
      </c>
      <c r="C27" s="51" t="s">
        <v>123</v>
      </c>
      <c r="D27" s="49">
        <f t="shared" si="1"/>
        <v>36519666.299999997</v>
      </c>
      <c r="E27" s="146">
        <f t="shared" si="2"/>
        <v>0.57101656068742068</v>
      </c>
      <c r="F27" s="146">
        <f t="shared" si="3"/>
        <v>97.606626172880198</v>
      </c>
      <c r="G27" s="19"/>
    </row>
    <row r="28" spans="2:7" ht="15" customHeight="1" x14ac:dyDescent="0.2">
      <c r="B28" s="47">
        <f t="shared" si="0"/>
        <v>24</v>
      </c>
      <c r="C28" s="51" t="s">
        <v>87</v>
      </c>
      <c r="D28" s="49">
        <f t="shared" si="1"/>
        <v>27147652.629999999</v>
      </c>
      <c r="E28" s="146">
        <f t="shared" si="2"/>
        <v>0.42447702309698848</v>
      </c>
      <c r="F28" s="146">
        <f t="shared" si="3"/>
        <v>98.031103195977181</v>
      </c>
      <c r="G28" s="19"/>
    </row>
    <row r="29" spans="2:7" ht="15" customHeight="1" x14ac:dyDescent="0.2">
      <c r="B29" s="47">
        <f t="shared" si="0"/>
        <v>22</v>
      </c>
      <c r="C29" s="50" t="s">
        <v>124</v>
      </c>
      <c r="D29" s="49">
        <f t="shared" si="1"/>
        <v>32914827.539999999</v>
      </c>
      <c r="E29" s="146">
        <f t="shared" si="2"/>
        <v>0.5146517896169932</v>
      </c>
      <c r="F29" s="146">
        <f t="shared" si="3"/>
        <v>98.545754985594172</v>
      </c>
      <c r="G29" s="19"/>
    </row>
    <row r="30" spans="2:7" ht="15" customHeight="1" x14ac:dyDescent="0.2">
      <c r="B30" s="47">
        <f t="shared" si="0"/>
        <v>25</v>
      </c>
      <c r="C30" s="51" t="s">
        <v>125</v>
      </c>
      <c r="D30" s="49">
        <f t="shared" si="1"/>
        <v>18970056.75</v>
      </c>
      <c r="E30" s="146">
        <f t="shared" si="2"/>
        <v>0.2966132404509455</v>
      </c>
      <c r="F30" s="146">
        <f t="shared" si="3"/>
        <v>98.842368226045124</v>
      </c>
      <c r="G30" s="19"/>
    </row>
    <row r="31" spans="2:7" ht="15" customHeight="1" x14ac:dyDescent="0.2">
      <c r="B31" s="47">
        <f t="shared" si="0"/>
        <v>23</v>
      </c>
      <c r="C31" s="51" t="s">
        <v>126</v>
      </c>
      <c r="D31" s="49">
        <f t="shared" si="1"/>
        <v>29836884.039999999</v>
      </c>
      <c r="E31" s="146">
        <f t="shared" si="2"/>
        <v>0.46652548153623719</v>
      </c>
      <c r="F31" s="146">
        <f t="shared" si="3"/>
        <v>99.308893707581362</v>
      </c>
      <c r="G31" s="19"/>
    </row>
    <row r="32" spans="2:7" ht="15" customHeight="1" x14ac:dyDescent="0.2">
      <c r="B32" s="47">
        <f t="shared" si="0"/>
        <v>26</v>
      </c>
      <c r="C32" s="51" t="s">
        <v>127</v>
      </c>
      <c r="D32" s="49">
        <f t="shared" si="1"/>
        <v>16403094.299999999</v>
      </c>
      <c r="E32" s="146">
        <f t="shared" si="2"/>
        <v>0.25647656292569776</v>
      </c>
      <c r="F32" s="146">
        <f t="shared" si="3"/>
        <v>99.56537027050706</v>
      </c>
      <c r="G32" s="19"/>
    </row>
    <row r="33" spans="2:7" ht="15" customHeight="1" x14ac:dyDescent="0.2">
      <c r="B33" s="47">
        <f t="shared" si="0"/>
        <v>27</v>
      </c>
      <c r="C33" s="51" t="s">
        <v>110</v>
      </c>
      <c r="D33" s="49">
        <f t="shared" si="1"/>
        <v>8447734.25</v>
      </c>
      <c r="E33" s="146">
        <f t="shared" si="2"/>
        <v>0.13208762964617579</v>
      </c>
      <c r="F33" s="146">
        <f t="shared" si="3"/>
        <v>99.697457900153239</v>
      </c>
      <c r="G33" s="19"/>
    </row>
    <row r="34" spans="2:7" ht="15" customHeight="1" x14ac:dyDescent="0.2">
      <c r="B34" s="47">
        <f t="shared" si="0"/>
        <v>29</v>
      </c>
      <c r="C34" s="51" t="s">
        <v>128</v>
      </c>
      <c r="D34" s="49">
        <f t="shared" si="1"/>
        <v>6216867.3999999994</v>
      </c>
      <c r="E34" s="146">
        <f t="shared" si="2"/>
        <v>9.7206097444481498E-2</v>
      </c>
      <c r="F34" s="146">
        <f t="shared" si="3"/>
        <v>99.794663997597723</v>
      </c>
      <c r="G34" s="19"/>
    </row>
    <row r="35" spans="2:7" ht="15" customHeight="1" x14ac:dyDescent="0.2">
      <c r="B35" s="47">
        <f t="shared" si="0"/>
        <v>28</v>
      </c>
      <c r="C35" s="51" t="s">
        <v>79</v>
      </c>
      <c r="D35" s="49">
        <f t="shared" si="1"/>
        <v>6784950.0800000001</v>
      </c>
      <c r="E35" s="146">
        <f t="shared" si="2"/>
        <v>0.10608856136008668</v>
      </c>
      <c r="F35" s="146">
        <f t="shared" si="3"/>
        <v>99.900752558957805</v>
      </c>
      <c r="G35" s="19"/>
    </row>
    <row r="36" spans="2:7" ht="15" customHeight="1" x14ac:dyDescent="0.2">
      <c r="B36" s="47">
        <f t="shared" si="0"/>
        <v>30</v>
      </c>
      <c r="C36" s="51" t="s">
        <v>129</v>
      </c>
      <c r="D36" s="49">
        <f t="shared" si="1"/>
        <v>4441504.6399999997</v>
      </c>
      <c r="E36" s="146">
        <f t="shared" si="2"/>
        <v>6.9446765558479936E-2</v>
      </c>
      <c r="F36" s="146">
        <f t="shared" si="3"/>
        <v>99.970199324516287</v>
      </c>
      <c r="G36" s="19"/>
    </row>
    <row r="37" spans="2:7" ht="15" customHeight="1" x14ac:dyDescent="0.2">
      <c r="B37" s="47">
        <f t="shared" si="0"/>
        <v>32</v>
      </c>
      <c r="C37" s="51" t="s">
        <v>130</v>
      </c>
      <c r="D37" s="49">
        <f t="shared" si="1"/>
        <v>750284.49</v>
      </c>
      <c r="E37" s="146">
        <f t="shared" si="2"/>
        <v>1.1731346762522731E-2</v>
      </c>
      <c r="F37" s="146">
        <f t="shared" si="3"/>
        <v>99.981930671278803</v>
      </c>
      <c r="G37" s="19"/>
    </row>
    <row r="38" spans="2:7" ht="15" customHeight="1" x14ac:dyDescent="0.2">
      <c r="B38" s="47">
        <f t="shared" si="0"/>
        <v>33</v>
      </c>
      <c r="C38" s="51" t="s">
        <v>131</v>
      </c>
      <c r="D38" s="49">
        <f t="shared" si="1"/>
        <v>144281.45000000001</v>
      </c>
      <c r="E38" s="146">
        <f t="shared" si="2"/>
        <v>2.255965229068757E-3</v>
      </c>
      <c r="F38" s="146">
        <f t="shared" si="3"/>
        <v>99.984186636507872</v>
      </c>
      <c r="G38" s="19"/>
    </row>
    <row r="39" spans="2:7" ht="15" customHeight="1" x14ac:dyDescent="0.2">
      <c r="B39" s="47">
        <f t="shared" si="0"/>
        <v>31</v>
      </c>
      <c r="C39" s="51" t="s">
        <v>132</v>
      </c>
      <c r="D39" s="49">
        <f t="shared" si="1"/>
        <v>1011352.03</v>
      </c>
      <c r="E39" s="146">
        <f t="shared" si="2"/>
        <v>1.5813363492175204E-2</v>
      </c>
      <c r="F39" s="146">
        <f t="shared" si="3"/>
        <v>100.00000000000004</v>
      </c>
      <c r="G39" s="19"/>
    </row>
    <row r="40" spans="2:7" x14ac:dyDescent="0.2">
      <c r="B40" s="128"/>
      <c r="C40" s="130" t="s">
        <v>21</v>
      </c>
      <c r="D40" s="131">
        <f>SUM(D7:D39)</f>
        <v>6395552916.3699989</v>
      </c>
      <c r="E40" s="149">
        <f>SUM(E7:E39)</f>
        <v>100.00000000000004</v>
      </c>
      <c r="F40" s="152"/>
      <c r="G40" s="19"/>
    </row>
    <row r="41" spans="2:7" ht="17.25" customHeight="1" x14ac:dyDescent="0.2">
      <c r="B41" s="127" t="s">
        <v>108</v>
      </c>
      <c r="C41" s="129"/>
      <c r="D41" s="129"/>
      <c r="E41" s="147"/>
      <c r="G41" s="19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4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67" t="s">
        <v>42</v>
      </c>
      <c r="C64" s="167"/>
      <c r="D64" s="167"/>
      <c r="E64" s="167"/>
      <c r="F64" s="167"/>
    </row>
    <row r="65" spans="1:8" x14ac:dyDescent="0.2">
      <c r="B65" s="168" t="s">
        <v>86</v>
      </c>
      <c r="C65" s="168"/>
      <c r="D65" s="168"/>
      <c r="E65" s="168"/>
      <c r="F65" s="168"/>
    </row>
    <row r="66" spans="1:8" x14ac:dyDescent="0.2">
      <c r="B66" s="170" t="s">
        <v>134</v>
      </c>
      <c r="C66" s="170"/>
      <c r="D66" s="170"/>
      <c r="E66" s="170"/>
      <c r="F66" s="170"/>
    </row>
    <row r="67" spans="1:8" x14ac:dyDescent="0.2">
      <c r="B67" s="168" t="s">
        <v>91</v>
      </c>
      <c r="C67" s="168"/>
      <c r="D67" s="168"/>
      <c r="E67" s="168"/>
      <c r="F67" s="168"/>
    </row>
    <row r="69" spans="1:8" ht="18" customHeight="1" x14ac:dyDescent="0.2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2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18.327265825912047</v>
      </c>
      <c r="F70" s="146">
        <f>(E70)</f>
        <v>18.327265825912047</v>
      </c>
      <c r="H70" s="137" t="s">
        <v>23</v>
      </c>
    </row>
    <row r="71" spans="1:8" ht="15" customHeight="1" x14ac:dyDescent="0.2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17.379756136720161</v>
      </c>
      <c r="F71" s="146">
        <f t="shared" ref="F71:F102" si="7">(F70+E71)</f>
        <v>35.707021962632211</v>
      </c>
      <c r="H71" s="137" t="s">
        <v>23</v>
      </c>
    </row>
    <row r="72" spans="1:8" ht="15" customHeight="1" x14ac:dyDescent="0.2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11.803694228183703</v>
      </c>
      <c r="F72" s="146">
        <f t="shared" si="7"/>
        <v>47.510716190815913</v>
      </c>
      <c r="H72" s="137" t="s">
        <v>23</v>
      </c>
    </row>
    <row r="73" spans="1:8" ht="15" customHeight="1" x14ac:dyDescent="0.2">
      <c r="A73" s="137" t="str">
        <f t="shared" si="4"/>
        <v>EneroMapfre BHD Compañía de Seguros</v>
      </c>
      <c r="B73" s="47">
        <f t="shared" si="5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6"/>
        <v>11.436493648388806</v>
      </c>
      <c r="F73" s="146">
        <f t="shared" si="7"/>
        <v>58.947209839204717</v>
      </c>
      <c r="H73" s="137" t="s">
        <v>23</v>
      </c>
    </row>
    <row r="74" spans="1:8" ht="15" customHeight="1" x14ac:dyDescent="0.2">
      <c r="A74" s="137" t="str">
        <f t="shared" si="4"/>
        <v>EneroLa Colonial, S. A., Compañia De Seguros</v>
      </c>
      <c r="B74" s="47">
        <f t="shared" si="5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6"/>
        <v>8.6564298356900853</v>
      </c>
      <c r="F74" s="146">
        <f t="shared" si="7"/>
        <v>67.603639674894808</v>
      </c>
      <c r="H74" s="137" t="s">
        <v>23</v>
      </c>
    </row>
    <row r="75" spans="1:8" ht="15" customHeight="1" x14ac:dyDescent="0.2">
      <c r="A75" s="137" t="str">
        <f t="shared" si="4"/>
        <v>EneroSeguros Sura, S.A.</v>
      </c>
      <c r="B75" s="47">
        <f t="shared" si="5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6"/>
        <v>8.1785089595799949</v>
      </c>
      <c r="F75" s="146">
        <f t="shared" si="7"/>
        <v>75.782148634474808</v>
      </c>
      <c r="H75" s="137" t="s">
        <v>23</v>
      </c>
    </row>
    <row r="76" spans="1:8" ht="15" customHeight="1" x14ac:dyDescent="0.2">
      <c r="A76" s="137" t="str">
        <f t="shared" si="4"/>
        <v>EneroWorldwide Seguros, S. A.</v>
      </c>
      <c r="B76" s="47">
        <f t="shared" si="5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6"/>
        <v>3.7005906962979442</v>
      </c>
      <c r="F76" s="146">
        <f t="shared" si="7"/>
        <v>79.482739330772759</v>
      </c>
      <c r="H76" s="137" t="s">
        <v>23</v>
      </c>
    </row>
    <row r="77" spans="1:8" ht="15" customHeight="1" x14ac:dyDescent="0.2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3.6141211621964446</v>
      </c>
      <c r="F77" s="146">
        <f t="shared" si="7"/>
        <v>83.096860492969199</v>
      </c>
      <c r="H77" s="137" t="s">
        <v>23</v>
      </c>
    </row>
    <row r="78" spans="1:8" ht="15" customHeight="1" x14ac:dyDescent="0.2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2.2656667000457515</v>
      </c>
      <c r="F78" s="146">
        <f t="shared" si="7"/>
        <v>85.362527193014955</v>
      </c>
      <c r="H78" s="137" t="s">
        <v>23</v>
      </c>
    </row>
    <row r="79" spans="1:8" ht="15" customHeight="1" x14ac:dyDescent="0.2">
      <c r="A79" s="137" t="str">
        <f t="shared" si="4"/>
        <v>EneroSeguros Pepín, S. A.</v>
      </c>
      <c r="B79" s="47">
        <f t="shared" si="5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6"/>
        <v>1.9437219156112795</v>
      </c>
      <c r="F79" s="146">
        <f t="shared" si="7"/>
        <v>87.306249108626233</v>
      </c>
      <c r="H79" s="137" t="s">
        <v>23</v>
      </c>
    </row>
    <row r="80" spans="1:8" ht="15" customHeight="1" x14ac:dyDescent="0.2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1.7138993396401223</v>
      </c>
      <c r="F80" s="146">
        <f t="shared" si="7"/>
        <v>89.020148448266355</v>
      </c>
      <c r="H80" s="137" t="s">
        <v>23</v>
      </c>
    </row>
    <row r="81" spans="1:8" ht="15" customHeight="1" x14ac:dyDescent="0.2">
      <c r="A81" s="137" t="str">
        <f t="shared" si="4"/>
        <v>EneroCompañía Dominicana de Seguros, C. por A.</v>
      </c>
      <c r="B81" s="47">
        <f t="shared" si="5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6"/>
        <v>1.5528464248305889</v>
      </c>
      <c r="F81" s="146">
        <f t="shared" si="7"/>
        <v>90.572994873096945</v>
      </c>
      <c r="H81" s="137" t="s">
        <v>23</v>
      </c>
    </row>
    <row r="82" spans="1:8" ht="15" customHeight="1" x14ac:dyDescent="0.2">
      <c r="A82" s="137" t="str">
        <f t="shared" si="4"/>
        <v>EneroAngloamericana de Seguros, S. A.</v>
      </c>
      <c r="B82" s="47">
        <f t="shared" si="5"/>
        <v>20</v>
      </c>
      <c r="C82" s="51" t="s">
        <v>78</v>
      </c>
      <c r="D82" s="49">
        <f>VLOOKUP(A82,'PNC Exon. &amp; no Exon.'!A:D,3,0)+VLOOKUP(A82,'PNC Exon. &amp; no Exon.'!A:D,4,0)</f>
        <v>39037453.649999999</v>
      </c>
      <c r="E82" s="146">
        <f t="shared" si="6"/>
        <v>0.6103843430030903</v>
      </c>
      <c r="F82" s="146">
        <f t="shared" si="7"/>
        <v>91.183379216100036</v>
      </c>
      <c r="H82" s="137" t="s">
        <v>23</v>
      </c>
    </row>
    <row r="83" spans="1:8" ht="15" customHeight="1" x14ac:dyDescent="0.2">
      <c r="A83" s="137" t="str">
        <f t="shared" si="4"/>
        <v>EneroPatria, S. A., Compañía de Seguros</v>
      </c>
      <c r="B83" s="47">
        <f t="shared" si="5"/>
        <v>13</v>
      </c>
      <c r="C83" s="51" t="s">
        <v>117</v>
      </c>
      <c r="D83" s="49">
        <f>VLOOKUP(A83,'PNC Exon. &amp; no Exon.'!A:D,3,0)+VLOOKUP(A83,'PNC Exon. &amp; no Exon.'!A:D,4,0)</f>
        <v>68492065.25</v>
      </c>
      <c r="E83" s="146">
        <f t="shared" si="6"/>
        <v>1.070932664393853</v>
      </c>
      <c r="F83" s="146">
        <f t="shared" si="7"/>
        <v>92.254311880493887</v>
      </c>
      <c r="H83" s="137" t="s">
        <v>23</v>
      </c>
    </row>
    <row r="84" spans="1:8" ht="15" customHeight="1" x14ac:dyDescent="0.2">
      <c r="A84" s="137" t="str">
        <f t="shared" si="4"/>
        <v>EneroBanesco Seguros</v>
      </c>
      <c r="B84" s="47">
        <f t="shared" si="5"/>
        <v>14</v>
      </c>
      <c r="C84" s="51" t="s">
        <v>119</v>
      </c>
      <c r="D84" s="49">
        <f>VLOOKUP(A84,'PNC Exon. &amp; no Exon.'!A:D,3,0)+VLOOKUP(A84,'PNC Exon. &amp; no Exon.'!A:D,4,0)</f>
        <v>61725546.750000007</v>
      </c>
      <c r="E84" s="146">
        <f t="shared" si="6"/>
        <v>0.9651322967246172</v>
      </c>
      <c r="F84" s="146">
        <f t="shared" si="7"/>
        <v>93.219444177218506</v>
      </c>
      <c r="H84" s="137" t="s">
        <v>23</v>
      </c>
    </row>
    <row r="85" spans="1:8" ht="15" customHeight="1" x14ac:dyDescent="0.2">
      <c r="A85" s="137" t="str">
        <f t="shared" si="4"/>
        <v>EneroAtlántica Seguros, S. A.</v>
      </c>
      <c r="B85" s="47">
        <f t="shared" si="5"/>
        <v>15</v>
      </c>
      <c r="C85" s="50" t="s">
        <v>120</v>
      </c>
      <c r="D85" s="49">
        <f>VLOOKUP(A85,'PNC Exon. &amp; no Exon.'!A:D,3,0)+VLOOKUP(A85,'PNC Exon. &amp; no Exon.'!A:D,4,0)</f>
        <v>58711453.159999996</v>
      </c>
      <c r="E85" s="146">
        <f t="shared" si="6"/>
        <v>0.91800433719690899</v>
      </c>
      <c r="F85" s="146">
        <f t="shared" si="7"/>
        <v>94.137448514415411</v>
      </c>
      <c r="H85" s="137" t="s">
        <v>23</v>
      </c>
    </row>
    <row r="86" spans="1:8" ht="15" customHeight="1" x14ac:dyDescent="0.2">
      <c r="A86" s="137" t="str">
        <f t="shared" si="4"/>
        <v xml:space="preserve">EneroCooperativa Nacional De Seguros, Inc </v>
      </c>
      <c r="B86" s="47">
        <f t="shared" si="5"/>
        <v>18</v>
      </c>
      <c r="C86" s="51" t="s">
        <v>121</v>
      </c>
      <c r="D86" s="49">
        <f>VLOOKUP(A86,'PNC Exon. &amp; no Exon.'!A:D,3,0)+VLOOKUP(A86,'PNC Exon. &amp; no Exon.'!A:D,4,0)</f>
        <v>41976643.849999994</v>
      </c>
      <c r="E86" s="146">
        <f t="shared" si="6"/>
        <v>0.65634112326014782</v>
      </c>
      <c r="F86" s="146">
        <f t="shared" si="7"/>
        <v>94.793789637675559</v>
      </c>
      <c r="H86" s="137" t="s">
        <v>23</v>
      </c>
    </row>
    <row r="87" spans="1:8" ht="15" customHeight="1" x14ac:dyDescent="0.2">
      <c r="A87" s="137" t="str">
        <f t="shared" si="4"/>
        <v>EneroSeguros La Internacional, S. A.</v>
      </c>
      <c r="B87" s="47">
        <f t="shared" si="5"/>
        <v>17</v>
      </c>
      <c r="C87" s="51" t="s">
        <v>80</v>
      </c>
      <c r="D87" s="49">
        <f>VLOOKUP(A87,'PNC Exon. &amp; no Exon.'!A:D,3,0)+VLOOKUP(A87,'PNC Exon. &amp; no Exon.'!A:D,4,0)</f>
        <v>48014595.689999998</v>
      </c>
      <c r="E87" s="146">
        <f t="shared" si="6"/>
        <v>0.75074972121804007</v>
      </c>
      <c r="F87" s="146">
        <f t="shared" si="7"/>
        <v>95.544539358893601</v>
      </c>
      <c r="H87" s="137" t="s">
        <v>23</v>
      </c>
    </row>
    <row r="88" spans="1:8" ht="15" customHeight="1" x14ac:dyDescent="0.2">
      <c r="A88" s="137" t="str">
        <f t="shared" si="4"/>
        <v>EneroAseguradora Agropecuaria Dominicana, S. A.</v>
      </c>
      <c r="B88" s="47">
        <f t="shared" si="5"/>
        <v>16</v>
      </c>
      <c r="C88" s="51" t="s">
        <v>118</v>
      </c>
      <c r="D88" s="49">
        <f>VLOOKUP(A88,'PNC Exon. &amp; no Exon.'!A:D,3,0)+VLOOKUP(A88,'PNC Exon. &amp; no Exon.'!A:D,4,0)</f>
        <v>53930280.539999999</v>
      </c>
      <c r="E88" s="146">
        <f t="shared" si="6"/>
        <v>0.84324656906458462</v>
      </c>
      <c r="F88" s="146">
        <f t="shared" si="7"/>
        <v>96.387785927958191</v>
      </c>
      <c r="H88" s="137" t="s">
        <v>23</v>
      </c>
    </row>
    <row r="89" spans="1:8" ht="15" customHeight="1" x14ac:dyDescent="0.2">
      <c r="A89" s="137" t="str">
        <f t="shared" si="4"/>
        <v>EneroCuna Mutual Insurance Society Dominicana</v>
      </c>
      <c r="B89" s="47">
        <f t="shared" si="5"/>
        <v>21</v>
      </c>
      <c r="C89" s="51" t="s">
        <v>123</v>
      </c>
      <c r="D89" s="49">
        <f>VLOOKUP(A89,'PNC Exon. &amp; no Exon.'!A:D,3,0)+VLOOKUP(A89,'PNC Exon. &amp; no Exon.'!A:D,4,0)</f>
        <v>36519666.299999997</v>
      </c>
      <c r="E89" s="146">
        <f t="shared" si="6"/>
        <v>0.57101656068742068</v>
      </c>
      <c r="F89" s="146">
        <f t="shared" si="7"/>
        <v>96.958802488645617</v>
      </c>
      <c r="H89" s="137" t="s">
        <v>23</v>
      </c>
    </row>
    <row r="90" spans="1:8" ht="15" customHeight="1" x14ac:dyDescent="0.2">
      <c r="A90" s="137" t="str">
        <f t="shared" si="4"/>
        <v>EneroBMI Compañía de Seguros, S. A.</v>
      </c>
      <c r="B90" s="47">
        <f t="shared" si="5"/>
        <v>24</v>
      </c>
      <c r="C90" s="51" t="s">
        <v>87</v>
      </c>
      <c r="D90" s="49">
        <f>VLOOKUP(A90,'PNC Exon. &amp; no Exon.'!A:D,3,0)+VLOOKUP(A90,'PNC Exon. &amp; no Exon.'!A:D,4,0)</f>
        <v>27147652.629999999</v>
      </c>
      <c r="E90" s="146">
        <f t="shared" si="6"/>
        <v>0.42447702309698848</v>
      </c>
      <c r="F90" s="146">
        <f t="shared" si="7"/>
        <v>97.3832795117426</v>
      </c>
      <c r="H90" s="137" t="s">
        <v>23</v>
      </c>
    </row>
    <row r="91" spans="1:8" ht="15" customHeight="1" x14ac:dyDescent="0.2">
      <c r="A91" s="137" t="str">
        <f t="shared" si="4"/>
        <v>EneroAtrio Seguros S. A.</v>
      </c>
      <c r="B91" s="47">
        <f t="shared" si="5"/>
        <v>19</v>
      </c>
      <c r="C91" s="51" t="s">
        <v>122</v>
      </c>
      <c r="D91" s="49">
        <f>VLOOKUP(A91,'PNC Exon. &amp; no Exon.'!A:D,3,0)+VLOOKUP(A91,'PNC Exon. &amp; no Exon.'!A:D,4,0)</f>
        <v>41431906.530000001</v>
      </c>
      <c r="E91" s="146">
        <f t="shared" si="6"/>
        <v>0.64782368423457604</v>
      </c>
      <c r="F91" s="146">
        <f t="shared" si="7"/>
        <v>98.031103195977181</v>
      </c>
      <c r="H91" s="137" t="s">
        <v>23</v>
      </c>
    </row>
    <row r="92" spans="1:8" ht="15" customHeight="1" x14ac:dyDescent="0.2">
      <c r="A92" s="137" t="str">
        <f t="shared" si="4"/>
        <v>EneroSeguros APS, S.R.L.</v>
      </c>
      <c r="B92" s="47">
        <f t="shared" si="5"/>
        <v>25</v>
      </c>
      <c r="C92" s="51" t="s">
        <v>125</v>
      </c>
      <c r="D92" s="49">
        <f>VLOOKUP(A92,'PNC Exon. &amp; no Exon.'!A:D,3,0)+VLOOKUP(A92,'PNC Exon. &amp; no Exon.'!A:D,4,0)</f>
        <v>18970056.75</v>
      </c>
      <c r="E92" s="146">
        <f t="shared" si="6"/>
        <v>0.2966132404509455</v>
      </c>
      <c r="F92" s="146">
        <f t="shared" si="7"/>
        <v>98.327716436428133</v>
      </c>
      <c r="H92" s="137" t="s">
        <v>23</v>
      </c>
    </row>
    <row r="93" spans="1:8" ht="15" customHeight="1" x14ac:dyDescent="0.2">
      <c r="A93" s="137" t="str">
        <f t="shared" si="4"/>
        <v>EneroBupa Dominicana, S. A.</v>
      </c>
      <c r="B93" s="47">
        <f t="shared" si="5"/>
        <v>22</v>
      </c>
      <c r="C93" s="50" t="s">
        <v>124</v>
      </c>
      <c r="D93" s="49">
        <f>VLOOKUP(A93,'PNC Exon. &amp; no Exon.'!A:D,3,0)+VLOOKUP(A93,'PNC Exon. &amp; no Exon.'!A:D,4,0)</f>
        <v>32914827.539999999</v>
      </c>
      <c r="E93" s="146">
        <f t="shared" si="6"/>
        <v>0.5146517896169932</v>
      </c>
      <c r="F93" s="146">
        <f t="shared" si="7"/>
        <v>98.842368226045124</v>
      </c>
      <c r="H93" s="137" t="s">
        <v>23</v>
      </c>
    </row>
    <row r="94" spans="1:8" ht="15" customHeight="1" x14ac:dyDescent="0.2">
      <c r="A94" s="137" t="str">
        <f t="shared" si="4"/>
        <v>EneroSeguros Ademi, S.A.</v>
      </c>
      <c r="B94" s="47">
        <f t="shared" si="5"/>
        <v>26</v>
      </c>
      <c r="C94" s="51" t="s">
        <v>127</v>
      </c>
      <c r="D94" s="49">
        <f>VLOOKUP(A94,'PNC Exon. &amp; no Exon.'!A:D,3,0)+VLOOKUP(A94,'PNC Exon. &amp; no Exon.'!A:D,4,0)</f>
        <v>16403094.299999999</v>
      </c>
      <c r="E94" s="146">
        <f t="shared" si="6"/>
        <v>0.25647656292569776</v>
      </c>
      <c r="F94" s="146">
        <f t="shared" si="7"/>
        <v>99.098844788970823</v>
      </c>
      <c r="H94" s="137" t="s">
        <v>23</v>
      </c>
    </row>
    <row r="95" spans="1:8" ht="15" customHeight="1" x14ac:dyDescent="0.2">
      <c r="A95" s="137" t="str">
        <f t="shared" si="4"/>
        <v>EneroMultiseguros Su, S.A.</v>
      </c>
      <c r="B95" s="47">
        <f t="shared" si="5"/>
        <v>23</v>
      </c>
      <c r="C95" s="51" t="s">
        <v>126</v>
      </c>
      <c r="D95" s="49">
        <f>VLOOKUP(A95,'PNC Exon. &amp; no Exon.'!A:D,3,0)+VLOOKUP(A95,'PNC Exon. &amp; no Exon.'!A:D,4,0)</f>
        <v>29836884.039999999</v>
      </c>
      <c r="E95" s="146">
        <f t="shared" si="6"/>
        <v>0.46652548153623719</v>
      </c>
      <c r="F95" s="146">
        <f t="shared" si="7"/>
        <v>99.56537027050706</v>
      </c>
      <c r="H95" s="137" t="s">
        <v>23</v>
      </c>
    </row>
    <row r="96" spans="1:8" ht="15" customHeight="1" x14ac:dyDescent="0.2">
      <c r="A96" s="137" t="str">
        <f t="shared" si="4"/>
        <v>EneroFuturo Seguros</v>
      </c>
      <c r="B96" s="47">
        <f t="shared" si="5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6"/>
        <v>0.13208762964617579</v>
      </c>
      <c r="F96" s="146">
        <f t="shared" si="7"/>
        <v>99.697457900153239</v>
      </c>
      <c r="H96" s="137" t="s">
        <v>23</v>
      </c>
    </row>
    <row r="97" spans="1:8" ht="15" customHeight="1" x14ac:dyDescent="0.2">
      <c r="A97" s="137" t="str">
        <f t="shared" si="4"/>
        <v>EneroConfederación del Canadá Dominicana, S. A.</v>
      </c>
      <c r="B97" s="47">
        <f t="shared" si="5"/>
        <v>29</v>
      </c>
      <c r="C97" s="51" t="s">
        <v>128</v>
      </c>
      <c r="D97" s="49">
        <f>VLOOKUP(A97,'PNC Exon. &amp; no Exon.'!A:D,3,0)+VLOOKUP(A97,'PNC Exon. &amp; no Exon.'!A:D,4,0)</f>
        <v>6216867.3999999994</v>
      </c>
      <c r="E97" s="146">
        <f t="shared" si="6"/>
        <v>9.7206097444481498E-2</v>
      </c>
      <c r="F97" s="146">
        <f t="shared" si="7"/>
        <v>99.794663997597723</v>
      </c>
      <c r="G97" s="4"/>
      <c r="H97" s="137" t="s">
        <v>23</v>
      </c>
    </row>
    <row r="98" spans="1:8" ht="15" customHeight="1" x14ac:dyDescent="0.2">
      <c r="A98" s="137" t="str">
        <f t="shared" si="4"/>
        <v>EneroAutoseguro, S. A.</v>
      </c>
      <c r="B98" s="47">
        <f t="shared" si="5"/>
        <v>28</v>
      </c>
      <c r="C98" s="51" t="s">
        <v>79</v>
      </c>
      <c r="D98" s="49">
        <f>VLOOKUP(A98,'PNC Exon. &amp; no Exon.'!A:D,3,0)+VLOOKUP(A98,'PNC Exon. &amp; no Exon.'!A:D,4,0)</f>
        <v>6784950.0800000001</v>
      </c>
      <c r="E98" s="146">
        <f t="shared" si="6"/>
        <v>0.10608856136008668</v>
      </c>
      <c r="F98" s="146">
        <f t="shared" si="7"/>
        <v>99.900752558957805</v>
      </c>
      <c r="H98" s="137" t="s">
        <v>23</v>
      </c>
    </row>
    <row r="99" spans="1:8" ht="15" customHeight="1" x14ac:dyDescent="0.2">
      <c r="A99" s="137" t="str">
        <f t="shared" si="4"/>
        <v>EneroHylseg Seguros S.A</v>
      </c>
      <c r="B99" s="47">
        <f t="shared" si="5"/>
        <v>32</v>
      </c>
      <c r="C99" s="51" t="s">
        <v>130</v>
      </c>
      <c r="D99" s="49">
        <f>VLOOKUP(A99,'PNC Exon. &amp; no Exon.'!A:D,3,0)+VLOOKUP(A99,'PNC Exon. &amp; no Exon.'!A:D,4,0)</f>
        <v>750284.49</v>
      </c>
      <c r="E99" s="146">
        <f t="shared" si="6"/>
        <v>1.1731346762522731E-2</v>
      </c>
      <c r="F99" s="146">
        <f t="shared" si="7"/>
        <v>99.912483905720322</v>
      </c>
      <c r="H99" s="137" t="s">
        <v>23</v>
      </c>
    </row>
    <row r="100" spans="1:8" ht="15" customHeight="1" x14ac:dyDescent="0.2">
      <c r="A100" s="137" t="str">
        <f t="shared" si="4"/>
        <v>EneroSeguros Yunen, S.A.</v>
      </c>
      <c r="B100" s="47">
        <f t="shared" si="5"/>
        <v>30</v>
      </c>
      <c r="C100" s="51" t="s">
        <v>129</v>
      </c>
      <c r="D100" s="49">
        <f>VLOOKUP(A100,'PNC Exon. &amp; no Exon.'!A:D,3,0)+VLOOKUP(A100,'PNC Exon. &amp; no Exon.'!A:D,4,0)</f>
        <v>4441504.6399999997</v>
      </c>
      <c r="E100" s="146">
        <f t="shared" si="6"/>
        <v>6.9446765558479936E-2</v>
      </c>
      <c r="F100" s="146">
        <f t="shared" si="7"/>
        <v>99.981930671278803</v>
      </c>
      <c r="H100" s="137" t="s">
        <v>23</v>
      </c>
    </row>
    <row r="101" spans="1:8" ht="15" customHeight="1" x14ac:dyDescent="0.2">
      <c r="A101" s="137" t="str">
        <f t="shared" si="4"/>
        <v>EneroMidas Seguros, S.A.</v>
      </c>
      <c r="B101" s="47">
        <f t="shared" si="5"/>
        <v>33</v>
      </c>
      <c r="C101" s="51" t="s">
        <v>131</v>
      </c>
      <c r="D101" s="49">
        <f>VLOOKUP(A101,'PNC Exon. &amp; no Exon.'!A:D,3,0)+VLOOKUP(A101,'PNC Exon. &amp; no Exon.'!A:D,4,0)</f>
        <v>144281.45000000001</v>
      </c>
      <c r="E101" s="146">
        <f t="shared" si="6"/>
        <v>2.255965229068757E-3</v>
      </c>
      <c r="F101" s="146">
        <f t="shared" si="7"/>
        <v>99.984186636507872</v>
      </c>
      <c r="H101" s="137" t="s">
        <v>23</v>
      </c>
    </row>
    <row r="102" spans="1:8" ht="15" customHeight="1" x14ac:dyDescent="0.2">
      <c r="A102" s="137" t="str">
        <f t="shared" si="4"/>
        <v>EneroUnit, S.A.</v>
      </c>
      <c r="B102" s="47">
        <f t="shared" si="5"/>
        <v>31</v>
      </c>
      <c r="C102" s="51" t="s">
        <v>132</v>
      </c>
      <c r="D102" s="49">
        <f>VLOOKUP(A102,'PNC Exon. &amp; no Exon.'!A:D,3,0)+VLOOKUP(A102,'PNC Exon. &amp; no Exon.'!A:D,4,0)</f>
        <v>1011352.03</v>
      </c>
      <c r="E102" s="146">
        <f t="shared" si="6"/>
        <v>1.5813363492175204E-2</v>
      </c>
      <c r="F102" s="146">
        <f t="shared" si="7"/>
        <v>100.00000000000004</v>
      </c>
      <c r="H102" s="137" t="s">
        <v>23</v>
      </c>
    </row>
    <row r="103" spans="1:8" x14ac:dyDescent="0.2">
      <c r="A103" s="137" t="str">
        <f>H103&amp;B103</f>
        <v xml:space="preserve">Total General </v>
      </c>
      <c r="B103" s="174" t="s">
        <v>21</v>
      </c>
      <c r="C103" s="175"/>
      <c r="D103" s="54">
        <f>SUM(D70:D102)</f>
        <v>6395552916.3699989</v>
      </c>
      <c r="E103" s="150">
        <f>SUM(E70:E102,0)</f>
        <v>100.00000000000004</v>
      </c>
      <c r="F103" s="151"/>
    </row>
    <row r="104" spans="1:8" x14ac:dyDescent="0.2">
      <c r="A104" s="137" t="str">
        <f t="shared" ref="A104:A150" si="8">H104&amp;C104</f>
        <v/>
      </c>
      <c r="B104" s="70" t="s">
        <v>108</v>
      </c>
      <c r="C104" s="28"/>
    </row>
    <row r="105" spans="1:8" x14ac:dyDescent="0.2">
      <c r="A105" s="137" t="str">
        <f t="shared" si="8"/>
        <v/>
      </c>
    </row>
    <row r="106" spans="1:8" x14ac:dyDescent="0.2">
      <c r="A106" s="137" t="str">
        <f t="shared" si="8"/>
        <v/>
      </c>
    </row>
    <row r="107" spans="1:8" x14ac:dyDescent="0.2">
      <c r="A107" s="137" t="str">
        <f t="shared" si="8"/>
        <v/>
      </c>
    </row>
    <row r="108" spans="1:8" x14ac:dyDescent="0.2">
      <c r="A108" s="137" t="str">
        <f t="shared" si="8"/>
        <v/>
      </c>
    </row>
    <row r="109" spans="1:8" x14ac:dyDescent="0.2">
      <c r="A109" s="137" t="str">
        <f t="shared" si="8"/>
        <v/>
      </c>
    </row>
    <row r="110" spans="1:8" x14ac:dyDescent="0.2">
      <c r="A110" s="137" t="str">
        <f t="shared" si="8"/>
        <v/>
      </c>
    </row>
    <row r="111" spans="1:8" x14ac:dyDescent="0.2">
      <c r="A111" s="137" t="str">
        <f t="shared" si="8"/>
        <v/>
      </c>
    </row>
    <row r="112" spans="1:8" x14ac:dyDescent="0.2">
      <c r="A112" s="137" t="str">
        <f t="shared" si="8"/>
        <v/>
      </c>
    </row>
    <row r="113" spans="1:6" x14ac:dyDescent="0.2">
      <c r="A113" s="137" t="str">
        <f t="shared" si="8"/>
        <v/>
      </c>
    </row>
    <row r="114" spans="1:6" x14ac:dyDescent="0.2">
      <c r="A114" s="137" t="str">
        <f t="shared" si="8"/>
        <v/>
      </c>
    </row>
    <row r="115" spans="1:6" x14ac:dyDescent="0.2">
      <c r="A115" s="137" t="str">
        <f t="shared" si="8"/>
        <v/>
      </c>
    </row>
    <row r="116" spans="1:6" x14ac:dyDescent="0.2">
      <c r="A116" s="137" t="str">
        <f t="shared" si="8"/>
        <v/>
      </c>
    </row>
    <row r="117" spans="1:6" x14ac:dyDescent="0.2">
      <c r="A117" s="137" t="str">
        <f t="shared" si="8"/>
        <v/>
      </c>
    </row>
    <row r="118" spans="1:6" x14ac:dyDescent="0.2">
      <c r="A118" s="137" t="str">
        <f t="shared" si="8"/>
        <v/>
      </c>
    </row>
    <row r="119" spans="1:6" x14ac:dyDescent="0.2">
      <c r="A119" s="137" t="str">
        <f t="shared" si="8"/>
        <v/>
      </c>
    </row>
    <row r="120" spans="1:6" x14ac:dyDescent="0.2">
      <c r="A120" s="137" t="str">
        <f t="shared" si="8"/>
        <v/>
      </c>
    </row>
    <row r="121" spans="1:6" x14ac:dyDescent="0.2">
      <c r="A121" s="137" t="str">
        <f t="shared" si="8"/>
        <v/>
      </c>
    </row>
    <row r="122" spans="1:6" x14ac:dyDescent="0.2">
      <c r="A122" s="137" t="str">
        <f t="shared" si="8"/>
        <v/>
      </c>
    </row>
    <row r="123" spans="1:6" x14ac:dyDescent="0.2">
      <c r="A123" s="137" t="str">
        <f t="shared" si="8"/>
        <v/>
      </c>
    </row>
    <row r="124" spans="1:6" x14ac:dyDescent="0.2">
      <c r="A124" s="137" t="str">
        <f t="shared" si="8"/>
        <v/>
      </c>
    </row>
    <row r="125" spans="1:6" x14ac:dyDescent="0.2">
      <c r="A125" s="137" t="str">
        <f t="shared" si="8"/>
        <v/>
      </c>
    </row>
    <row r="126" spans="1:6" x14ac:dyDescent="0.2">
      <c r="A126" s="137" t="str">
        <f t="shared" si="8"/>
        <v/>
      </c>
    </row>
    <row r="127" spans="1:6" x14ac:dyDescent="0.2">
      <c r="A127" s="137" t="str">
        <f t="shared" si="8"/>
        <v/>
      </c>
    </row>
    <row r="128" spans="1:6" ht="20.25" x14ac:dyDescent="0.3">
      <c r="A128" s="137" t="str">
        <f t="shared" si="8"/>
        <v/>
      </c>
      <c r="B128" s="167" t="s">
        <v>42</v>
      </c>
      <c r="C128" s="167"/>
      <c r="D128" s="167"/>
      <c r="E128" s="167"/>
      <c r="F128" s="167"/>
    </row>
    <row r="129" spans="1:8" x14ac:dyDescent="0.2">
      <c r="A129" s="137" t="str">
        <f t="shared" si="8"/>
        <v/>
      </c>
      <c r="B129" s="168" t="s">
        <v>86</v>
      </c>
      <c r="C129" s="168"/>
      <c r="D129" s="168"/>
      <c r="E129" s="168"/>
      <c r="F129" s="168"/>
    </row>
    <row r="130" spans="1:8" x14ac:dyDescent="0.2">
      <c r="A130" s="137" t="str">
        <f t="shared" si="8"/>
        <v/>
      </c>
      <c r="B130" s="170" t="s">
        <v>159</v>
      </c>
      <c r="C130" s="170"/>
      <c r="D130" s="170"/>
      <c r="E130" s="170"/>
      <c r="F130" s="170"/>
    </row>
    <row r="131" spans="1:8" x14ac:dyDescent="0.2">
      <c r="A131" s="137" t="str">
        <f t="shared" si="8"/>
        <v/>
      </c>
      <c r="B131" s="168" t="s">
        <v>91</v>
      </c>
      <c r="C131" s="168"/>
      <c r="D131" s="168"/>
      <c r="E131" s="168"/>
      <c r="F131" s="168"/>
    </row>
    <row r="132" spans="1:8" x14ac:dyDescent="0.2">
      <c r="A132" s="137" t="str">
        <f t="shared" si="8"/>
        <v/>
      </c>
    </row>
    <row r="133" spans="1:8" ht="21" customHeight="1" x14ac:dyDescent="0.2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2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0</v>
      </c>
      <c r="E134" s="146">
        <f t="shared" ref="E134:E166" si="10">IFERROR(D134/$D$167*100,0)</f>
        <v>0</v>
      </c>
      <c r="F134" s="146">
        <f>(E134)</f>
        <v>0</v>
      </c>
      <c r="H134" s="137" t="s">
        <v>1</v>
      </c>
    </row>
    <row r="135" spans="1:8" ht="15" customHeight="1" x14ac:dyDescent="0.2">
      <c r="A135" s="137" t="str">
        <f t="shared" si="8"/>
        <v>FebreroSeguros Reservas, S. A.</v>
      </c>
      <c r="B135" s="47">
        <f t="shared" si="9"/>
        <v>1</v>
      </c>
      <c r="C135" s="51" t="s">
        <v>93</v>
      </c>
      <c r="D135" s="49">
        <f>VLOOKUP(A135,'PNC Exon. &amp; no Exon.'!A:D,3,0)+VLOOKUP(A135,'PNC Exon. &amp; no Exon.'!A:D,4,0)</f>
        <v>0</v>
      </c>
      <c r="E135" s="146">
        <f t="shared" si="10"/>
        <v>0</v>
      </c>
      <c r="F135" s="146">
        <f t="shared" ref="F135:F166" si="11">(F134+E135)</f>
        <v>0</v>
      </c>
      <c r="H135" s="137" t="s">
        <v>1</v>
      </c>
    </row>
    <row r="136" spans="1:8" ht="15" customHeight="1" x14ac:dyDescent="0.2">
      <c r="A136" s="137" t="str">
        <f t="shared" si="8"/>
        <v>FebreroHumano Seguros, S. A.</v>
      </c>
      <c r="B136" s="47">
        <f t="shared" si="9"/>
        <v>1</v>
      </c>
      <c r="C136" s="51" t="s">
        <v>92</v>
      </c>
      <c r="D136" s="49">
        <f>VLOOKUP(A136,'PNC Exon. &amp; no Exon.'!A:D,3,0)+VLOOKUP(A136,'PNC Exon. &amp; no Exon.'!A:D,4,0)</f>
        <v>0</v>
      </c>
      <c r="E136" s="146">
        <f t="shared" si="10"/>
        <v>0</v>
      </c>
      <c r="F136" s="146">
        <f t="shared" si="11"/>
        <v>0</v>
      </c>
      <c r="H136" s="137" t="s">
        <v>1</v>
      </c>
    </row>
    <row r="137" spans="1:8" ht="15" customHeight="1" x14ac:dyDescent="0.2">
      <c r="A137" s="137" t="str">
        <f t="shared" si="8"/>
        <v>FebreroMapfre BHD Compañía de Seguros</v>
      </c>
      <c r="B137" s="47">
        <f t="shared" si="9"/>
        <v>1</v>
      </c>
      <c r="C137" s="51" t="s">
        <v>111</v>
      </c>
      <c r="D137" s="49">
        <f>VLOOKUP(A137,'PNC Exon. &amp; no Exon.'!A:D,3,0)+VLOOKUP(A137,'PNC Exon. &amp; no Exon.'!A:D,4,0)</f>
        <v>0</v>
      </c>
      <c r="E137" s="146">
        <f t="shared" si="10"/>
        <v>0</v>
      </c>
      <c r="F137" s="146">
        <f t="shared" si="11"/>
        <v>0</v>
      </c>
      <c r="H137" s="137" t="s">
        <v>1</v>
      </c>
    </row>
    <row r="138" spans="1:8" ht="15" customHeight="1" x14ac:dyDescent="0.2">
      <c r="A138" s="137" t="str">
        <f t="shared" si="8"/>
        <v>FebreroSeguros Sura, S.A.</v>
      </c>
      <c r="B138" s="47">
        <f t="shared" si="9"/>
        <v>1</v>
      </c>
      <c r="C138" s="51" t="s">
        <v>113</v>
      </c>
      <c r="D138" s="49">
        <f>VLOOKUP(A138,'PNC Exon. &amp; no Exon.'!A:D,3,0)+VLOOKUP(A138,'PNC Exon. &amp; no Exon.'!A:D,4,0)</f>
        <v>0</v>
      </c>
      <c r="E138" s="146">
        <f t="shared" si="10"/>
        <v>0</v>
      </c>
      <c r="F138" s="146">
        <f t="shared" si="11"/>
        <v>0</v>
      </c>
      <c r="H138" s="137" t="s">
        <v>1</v>
      </c>
    </row>
    <row r="139" spans="1:8" ht="15" customHeight="1" x14ac:dyDescent="0.2">
      <c r="A139" s="137" t="str">
        <f t="shared" si="8"/>
        <v>FebreroLa Colonial, S. A., Compañia De Seguros</v>
      </c>
      <c r="B139" s="47">
        <f t="shared" si="9"/>
        <v>1</v>
      </c>
      <c r="C139" s="51" t="s">
        <v>112</v>
      </c>
      <c r="D139" s="49">
        <f>VLOOKUP(A139,'PNC Exon. &amp; no Exon.'!A:D,3,0)+VLOOKUP(A139,'PNC Exon. &amp; no Exon.'!A:D,4,0)</f>
        <v>0</v>
      </c>
      <c r="E139" s="146">
        <f t="shared" si="10"/>
        <v>0</v>
      </c>
      <c r="F139" s="146">
        <f t="shared" si="11"/>
        <v>0</v>
      </c>
      <c r="H139" s="137" t="s">
        <v>1</v>
      </c>
    </row>
    <row r="140" spans="1:8" ht="15" customHeight="1" x14ac:dyDescent="0.2">
      <c r="A140" s="137" t="str">
        <f t="shared" si="8"/>
        <v>FebreroWorldwide Seguros, S. A.</v>
      </c>
      <c r="B140" s="47">
        <f t="shared" si="9"/>
        <v>1</v>
      </c>
      <c r="C140" s="51" t="s">
        <v>114</v>
      </c>
      <c r="D140" s="49">
        <f>VLOOKUP(A140,'PNC Exon. &amp; no Exon.'!A:D,3,0)+VLOOKUP(A140,'PNC Exon. &amp; no Exon.'!A:D,4,0)</f>
        <v>0</v>
      </c>
      <c r="E140" s="146">
        <f t="shared" si="10"/>
        <v>0</v>
      </c>
      <c r="F140" s="146">
        <f t="shared" si="11"/>
        <v>0</v>
      </c>
      <c r="H140" s="137" t="s">
        <v>1</v>
      </c>
    </row>
    <row r="141" spans="1:8" ht="15" customHeight="1" x14ac:dyDescent="0.2">
      <c r="A141" s="137" t="str">
        <f t="shared" si="8"/>
        <v>FebreroSeguros Crecer, S. A.</v>
      </c>
      <c r="B141" s="47">
        <f t="shared" si="9"/>
        <v>1</v>
      </c>
      <c r="C141" s="51" t="s">
        <v>94</v>
      </c>
      <c r="D141" s="49">
        <f>VLOOKUP(A141,'PNC Exon. &amp; no Exon.'!A:D,3,0)+VLOOKUP(A141,'PNC Exon. &amp; no Exon.'!A:D,4,0)</f>
        <v>0</v>
      </c>
      <c r="E141" s="146">
        <f t="shared" si="10"/>
        <v>0</v>
      </c>
      <c r="F141" s="146">
        <f t="shared" si="11"/>
        <v>0</v>
      </c>
      <c r="H141" s="137" t="s">
        <v>1</v>
      </c>
    </row>
    <row r="142" spans="1:8" ht="15" customHeight="1" x14ac:dyDescent="0.2">
      <c r="A142" s="137" t="str">
        <f t="shared" si="8"/>
        <v>FebreroGeneral de Seguros, S. A.</v>
      </c>
      <c r="B142" s="47">
        <f t="shared" si="9"/>
        <v>1</v>
      </c>
      <c r="C142" s="51" t="s">
        <v>77</v>
      </c>
      <c r="D142" s="49">
        <f>VLOOKUP(A142,'PNC Exon. &amp; no Exon.'!A:D,3,0)+VLOOKUP(A142,'PNC Exon. &amp; no Exon.'!A:D,4,0)</f>
        <v>0</v>
      </c>
      <c r="E142" s="146">
        <f t="shared" si="10"/>
        <v>0</v>
      </c>
      <c r="F142" s="146">
        <f t="shared" si="11"/>
        <v>0</v>
      </c>
      <c r="H142" s="137" t="s">
        <v>1</v>
      </c>
    </row>
    <row r="143" spans="1:8" ht="15" customHeight="1" x14ac:dyDescent="0.2">
      <c r="A143" s="137" t="str">
        <f t="shared" si="8"/>
        <v>FebreroSeguros Pepín, S. A.</v>
      </c>
      <c r="B143" s="47">
        <f t="shared" si="9"/>
        <v>1</v>
      </c>
      <c r="C143" s="51" t="s">
        <v>115</v>
      </c>
      <c r="D143" s="49">
        <f>VLOOKUP(A143,'PNC Exon. &amp; no Exon.'!A:D,3,0)+VLOOKUP(A143,'PNC Exon. &amp; no Exon.'!A:D,4,0)</f>
        <v>0</v>
      </c>
      <c r="E143" s="146">
        <f t="shared" si="10"/>
        <v>0</v>
      </c>
      <c r="F143" s="146">
        <f t="shared" si="11"/>
        <v>0</v>
      </c>
      <c r="H143" s="137" t="s">
        <v>1</v>
      </c>
    </row>
    <row r="144" spans="1:8" ht="15" customHeight="1" x14ac:dyDescent="0.2">
      <c r="A144" s="137" t="str">
        <f t="shared" si="8"/>
        <v>FebreroLa Monumental de Seguros, S. A.</v>
      </c>
      <c r="B144" s="47">
        <f t="shared" si="9"/>
        <v>1</v>
      </c>
      <c r="C144" s="51" t="s">
        <v>85</v>
      </c>
      <c r="D144" s="49">
        <f>VLOOKUP(A144,'PNC Exon. &amp; no Exon.'!A:D,3,0)+VLOOKUP(A144,'PNC Exon. &amp; no Exon.'!A:D,4,0)</f>
        <v>0</v>
      </c>
      <c r="E144" s="146">
        <f t="shared" si="10"/>
        <v>0</v>
      </c>
      <c r="F144" s="146">
        <f t="shared" si="11"/>
        <v>0</v>
      </c>
      <c r="H144" s="137" t="s">
        <v>1</v>
      </c>
    </row>
    <row r="145" spans="1:8" ht="15" customHeight="1" x14ac:dyDescent="0.2">
      <c r="A145" s="137" t="str">
        <f t="shared" si="8"/>
        <v>FebreroAseguradora Agropecuaria Dominicana, S. A.</v>
      </c>
      <c r="B145" s="47">
        <f t="shared" si="9"/>
        <v>1</v>
      </c>
      <c r="C145" s="51" t="s">
        <v>118</v>
      </c>
      <c r="D145" s="49">
        <f>VLOOKUP(A145,'PNC Exon. &amp; no Exon.'!A:D,3,0)+VLOOKUP(A145,'PNC Exon. &amp; no Exon.'!A:D,4,0)</f>
        <v>0</v>
      </c>
      <c r="E145" s="146">
        <f t="shared" si="10"/>
        <v>0</v>
      </c>
      <c r="F145" s="146">
        <f t="shared" si="11"/>
        <v>0</v>
      </c>
      <c r="H145" s="137" t="s">
        <v>1</v>
      </c>
    </row>
    <row r="146" spans="1:8" ht="15" customHeight="1" x14ac:dyDescent="0.2">
      <c r="A146" s="137" t="str">
        <f t="shared" si="8"/>
        <v>FebreroCompañía Dominicana de Seguros, C. por A.</v>
      </c>
      <c r="B146" s="47">
        <f t="shared" si="9"/>
        <v>1</v>
      </c>
      <c r="C146" s="51" t="s">
        <v>116</v>
      </c>
      <c r="D146" s="49">
        <f>VLOOKUP(A146,'PNC Exon. &amp; no Exon.'!A:D,3,0)+VLOOKUP(A146,'PNC Exon. &amp; no Exon.'!A:D,4,0)</f>
        <v>0</v>
      </c>
      <c r="E146" s="146">
        <f t="shared" si="10"/>
        <v>0</v>
      </c>
      <c r="F146" s="146">
        <f t="shared" si="11"/>
        <v>0</v>
      </c>
      <c r="H146" s="137" t="s">
        <v>1</v>
      </c>
    </row>
    <row r="147" spans="1:8" ht="15" customHeight="1" x14ac:dyDescent="0.2">
      <c r="A147" s="137" t="str">
        <f t="shared" si="8"/>
        <v>FebreroPatria, S. A., Compañía de Seguros</v>
      </c>
      <c r="B147" s="47">
        <f t="shared" si="9"/>
        <v>1</v>
      </c>
      <c r="C147" s="51" t="s">
        <v>117</v>
      </c>
      <c r="D147" s="49">
        <f>VLOOKUP(A147,'PNC Exon. &amp; no Exon.'!A:D,3,0)+VLOOKUP(A147,'PNC Exon. &amp; no Exon.'!A:D,4,0)</f>
        <v>0</v>
      </c>
      <c r="E147" s="146">
        <f t="shared" si="10"/>
        <v>0</v>
      </c>
      <c r="F147" s="146">
        <f t="shared" si="11"/>
        <v>0</v>
      </c>
      <c r="H147" s="137" t="s">
        <v>1</v>
      </c>
    </row>
    <row r="148" spans="1:8" ht="15" customHeight="1" x14ac:dyDescent="0.2">
      <c r="A148" s="137" t="str">
        <f t="shared" si="8"/>
        <v>FebreroBanesco Seguros</v>
      </c>
      <c r="B148" s="47">
        <f t="shared" si="9"/>
        <v>1</v>
      </c>
      <c r="C148" s="51" t="s">
        <v>119</v>
      </c>
      <c r="D148" s="49">
        <f>VLOOKUP(A148,'PNC Exon. &amp; no Exon.'!A:D,3,0)+VLOOKUP(A148,'PNC Exon. &amp; no Exon.'!A:D,4,0)</f>
        <v>0</v>
      </c>
      <c r="E148" s="146">
        <f t="shared" si="10"/>
        <v>0</v>
      </c>
      <c r="F148" s="146">
        <f t="shared" si="11"/>
        <v>0</v>
      </c>
      <c r="H148" s="137" t="s">
        <v>1</v>
      </c>
    </row>
    <row r="149" spans="1:8" ht="15" customHeight="1" x14ac:dyDescent="0.2">
      <c r="A149" s="137" t="str">
        <f t="shared" si="8"/>
        <v>FebreroAtlántica Seguros, S. A.</v>
      </c>
      <c r="B149" s="47">
        <f t="shared" si="9"/>
        <v>1</v>
      </c>
      <c r="C149" s="50" t="s">
        <v>120</v>
      </c>
      <c r="D149" s="49">
        <f>VLOOKUP(A149,'PNC Exon. &amp; no Exon.'!A:D,3,0)+VLOOKUP(A149,'PNC Exon. &amp; no Exon.'!A:D,4,0)</f>
        <v>0</v>
      </c>
      <c r="E149" s="146">
        <f t="shared" si="10"/>
        <v>0</v>
      </c>
      <c r="F149" s="146">
        <f t="shared" si="11"/>
        <v>0</v>
      </c>
      <c r="H149" s="137" t="s">
        <v>1</v>
      </c>
    </row>
    <row r="150" spans="1:8" ht="15" customHeight="1" x14ac:dyDescent="0.2">
      <c r="A150" s="137" t="str">
        <f t="shared" si="8"/>
        <v>FebreroCuna Mutual Insurance Society Dominicana</v>
      </c>
      <c r="B150" s="47">
        <f t="shared" si="9"/>
        <v>1</v>
      </c>
      <c r="C150" s="51" t="s">
        <v>123</v>
      </c>
      <c r="D150" s="49">
        <f>VLOOKUP(A150,'PNC Exon. &amp; no Exon.'!A:D,3,0)+VLOOKUP(A150,'PNC Exon. &amp; no Exon.'!A:D,4,0)</f>
        <v>0</v>
      </c>
      <c r="E150" s="146">
        <f t="shared" si="10"/>
        <v>0</v>
      </c>
      <c r="F150" s="146">
        <f t="shared" si="11"/>
        <v>0</v>
      </c>
      <c r="H150" s="137" t="s">
        <v>1</v>
      </c>
    </row>
    <row r="151" spans="1:8" ht="15" customHeight="1" x14ac:dyDescent="0.2">
      <c r="A151" s="137" t="str">
        <f>H151&amp;C152</f>
        <v>FebreroSeguros La Internacional, S. A.</v>
      </c>
      <c r="B151" s="47">
        <f t="shared" si="9"/>
        <v>1</v>
      </c>
      <c r="C151" s="51" t="s">
        <v>87</v>
      </c>
      <c r="D151" s="49">
        <f>VLOOKUP(A151,'PNC Exon. &amp; no Exon.'!A:D,3,0)+VLOOKUP(A151,'PNC Exon. &amp; no Exon.'!A:D,4,0)</f>
        <v>0</v>
      </c>
      <c r="E151" s="146">
        <f t="shared" si="10"/>
        <v>0</v>
      </c>
      <c r="F151" s="146">
        <f t="shared" si="11"/>
        <v>0</v>
      </c>
      <c r="H151" s="137" t="s">
        <v>1</v>
      </c>
    </row>
    <row r="152" spans="1:8" ht="15" customHeight="1" x14ac:dyDescent="0.2">
      <c r="A152" s="137" t="str">
        <f>H152&amp;C153</f>
        <v xml:space="preserve">FebreroCooperativa Nacional De Seguros, Inc </v>
      </c>
      <c r="B152" s="47">
        <f t="shared" si="9"/>
        <v>1</v>
      </c>
      <c r="C152" s="51" t="s">
        <v>80</v>
      </c>
      <c r="D152" s="49">
        <f>VLOOKUP(A152,'PNC Exon. &amp; no Exon.'!A:D,3,0)+VLOOKUP(A152,'PNC Exon. &amp; no Exon.'!A:D,4,0)</f>
        <v>0</v>
      </c>
      <c r="E152" s="146">
        <f t="shared" si="10"/>
        <v>0</v>
      </c>
      <c r="F152" s="146">
        <f t="shared" si="11"/>
        <v>0</v>
      </c>
      <c r="H152" s="137" t="s">
        <v>1</v>
      </c>
    </row>
    <row r="153" spans="1:8" ht="15" customHeight="1" x14ac:dyDescent="0.2">
      <c r="A153" s="137" t="str">
        <f>H153&amp;C154</f>
        <v>FebreroBupa Dominicana, S. A.</v>
      </c>
      <c r="B153" s="47">
        <f t="shared" si="9"/>
        <v>1</v>
      </c>
      <c r="C153" s="51" t="s">
        <v>121</v>
      </c>
      <c r="D153" s="49">
        <f>VLOOKUP(A153,'PNC Exon. &amp; no Exon.'!A:D,3,0)+VLOOKUP(A153,'PNC Exon. &amp; no Exon.'!A:D,4,0)</f>
        <v>0</v>
      </c>
      <c r="E153" s="146">
        <f t="shared" si="10"/>
        <v>0</v>
      </c>
      <c r="F153" s="146">
        <f t="shared" si="11"/>
        <v>0</v>
      </c>
      <c r="H153" s="137" t="s">
        <v>1</v>
      </c>
    </row>
    <row r="154" spans="1:8" ht="15" customHeight="1" x14ac:dyDescent="0.2">
      <c r="A154" s="137" t="str">
        <f>H154&amp;C151</f>
        <v>FebreroBMI Compañía de Seguros, S. A.</v>
      </c>
      <c r="B154" s="47">
        <f t="shared" si="9"/>
        <v>1</v>
      </c>
      <c r="C154" s="50" t="s">
        <v>124</v>
      </c>
      <c r="D154" s="49">
        <f>VLOOKUP(A154,'PNC Exon. &amp; no Exon.'!A:D,3,0)+VLOOKUP(A154,'PNC Exon. &amp; no Exon.'!A:D,4,0)</f>
        <v>0</v>
      </c>
      <c r="E154" s="146">
        <f t="shared" si="10"/>
        <v>0</v>
      </c>
      <c r="F154" s="146">
        <f t="shared" si="11"/>
        <v>0</v>
      </c>
      <c r="H154" s="137" t="s">
        <v>1</v>
      </c>
    </row>
    <row r="155" spans="1:8" ht="15" customHeight="1" x14ac:dyDescent="0.2">
      <c r="A155" s="137" t="str">
        <f t="shared" ref="A155:A166" si="12">H155&amp;C155</f>
        <v>FebreroAtrio Seguros S. A.</v>
      </c>
      <c r="B155" s="47">
        <f t="shared" si="9"/>
        <v>1</v>
      </c>
      <c r="C155" s="51" t="s">
        <v>122</v>
      </c>
      <c r="D155" s="49">
        <f>VLOOKUP(A155,'PNC Exon. &amp; no Exon.'!A:D,3,0)+VLOOKUP(A155,'PNC Exon. &amp; no Exon.'!A:D,4,0)</f>
        <v>0</v>
      </c>
      <c r="E155" s="146">
        <f t="shared" si="10"/>
        <v>0</v>
      </c>
      <c r="F155" s="146">
        <f t="shared" si="11"/>
        <v>0</v>
      </c>
      <c r="H155" s="137" t="s">
        <v>1</v>
      </c>
    </row>
    <row r="156" spans="1:8" ht="15" customHeight="1" x14ac:dyDescent="0.2">
      <c r="A156" s="137" t="str">
        <f t="shared" si="12"/>
        <v>FebreroAngloamericana de Seguros, S. A.</v>
      </c>
      <c r="B156" s="47">
        <f t="shared" si="9"/>
        <v>1</v>
      </c>
      <c r="C156" s="51" t="s">
        <v>78</v>
      </c>
      <c r="D156" s="49">
        <f>VLOOKUP(A156,'PNC Exon. &amp; no Exon.'!A:D,3,0)+VLOOKUP(A156,'PNC Exon. &amp; no Exon.'!A:D,4,0)</f>
        <v>0</v>
      </c>
      <c r="E156" s="146">
        <f t="shared" si="10"/>
        <v>0</v>
      </c>
      <c r="F156" s="146">
        <f t="shared" si="11"/>
        <v>0</v>
      </c>
      <c r="H156" s="137" t="s">
        <v>1</v>
      </c>
    </row>
    <row r="157" spans="1:8" ht="15" customHeight="1" x14ac:dyDescent="0.2">
      <c r="A157" s="137" t="str">
        <f t="shared" si="12"/>
        <v>FebreroSeguros APS, S.R.L.</v>
      </c>
      <c r="B157" s="47">
        <f t="shared" si="9"/>
        <v>1</v>
      </c>
      <c r="C157" s="51" t="s">
        <v>125</v>
      </c>
      <c r="D157" s="49">
        <f>VLOOKUP(A157,'PNC Exon. &amp; no Exon.'!A:D,3,0)+VLOOKUP(A157,'PNC Exon. &amp; no Exon.'!A:D,4,0)</f>
        <v>0</v>
      </c>
      <c r="E157" s="146">
        <f t="shared" si="10"/>
        <v>0</v>
      </c>
      <c r="F157" s="146">
        <f t="shared" si="11"/>
        <v>0</v>
      </c>
      <c r="H157" s="137" t="s">
        <v>1</v>
      </c>
    </row>
    <row r="158" spans="1:8" ht="15" customHeight="1" x14ac:dyDescent="0.2">
      <c r="A158" s="137" t="str">
        <f t="shared" si="12"/>
        <v>FebreroSeguros Ademi, S.A.</v>
      </c>
      <c r="B158" s="47">
        <f t="shared" si="9"/>
        <v>1</v>
      </c>
      <c r="C158" s="51" t="s">
        <v>127</v>
      </c>
      <c r="D158" s="49">
        <f>VLOOKUP(A158,'PNC Exon. &amp; no Exon.'!A:D,3,0)+VLOOKUP(A158,'PNC Exon. &amp; no Exon.'!A:D,4,0)</f>
        <v>0</v>
      </c>
      <c r="E158" s="146">
        <f t="shared" si="10"/>
        <v>0</v>
      </c>
      <c r="F158" s="146">
        <f t="shared" si="11"/>
        <v>0</v>
      </c>
      <c r="H158" s="137" t="s">
        <v>1</v>
      </c>
    </row>
    <row r="159" spans="1:8" ht="15" customHeight="1" x14ac:dyDescent="0.2">
      <c r="A159" s="137" t="str">
        <f t="shared" si="12"/>
        <v>FebreroMultiseguros Su, S.A.</v>
      </c>
      <c r="B159" s="47">
        <f t="shared" si="9"/>
        <v>1</v>
      </c>
      <c r="C159" s="51" t="s">
        <v>126</v>
      </c>
      <c r="D159" s="49">
        <f>VLOOKUP(A159,'PNC Exon. &amp; no Exon.'!A:D,3,0)+VLOOKUP(A159,'PNC Exon. &amp; no Exon.'!A:D,4,0)</f>
        <v>0</v>
      </c>
      <c r="E159" s="146">
        <f t="shared" si="10"/>
        <v>0</v>
      </c>
      <c r="F159" s="146">
        <f t="shared" si="11"/>
        <v>0</v>
      </c>
      <c r="H159" s="137" t="s">
        <v>1</v>
      </c>
    </row>
    <row r="160" spans="1:8" ht="15" customHeight="1" x14ac:dyDescent="0.2">
      <c r="A160" s="137" t="str">
        <f t="shared" si="12"/>
        <v>FebreroConfederación del Canadá Dominicana, S. A.</v>
      </c>
      <c r="B160" s="47">
        <f t="shared" si="9"/>
        <v>1</v>
      </c>
      <c r="C160" s="51" t="s">
        <v>128</v>
      </c>
      <c r="D160" s="49">
        <f>VLOOKUP(A160,'PNC Exon. &amp; no Exon.'!A:D,3,0)+VLOOKUP(A160,'PNC Exon. &amp; no Exon.'!A:D,4,0)</f>
        <v>0</v>
      </c>
      <c r="E160" s="146">
        <f t="shared" si="10"/>
        <v>0</v>
      </c>
      <c r="F160" s="146">
        <f t="shared" si="11"/>
        <v>0</v>
      </c>
      <c r="H160" s="137" t="s">
        <v>1</v>
      </c>
    </row>
    <row r="161" spans="1:8" ht="15" customHeight="1" x14ac:dyDescent="0.2">
      <c r="A161" s="137" t="str">
        <f t="shared" si="12"/>
        <v>FebreroFuturo Seguros</v>
      </c>
      <c r="B161" s="47">
        <f t="shared" si="9"/>
        <v>1</v>
      </c>
      <c r="C161" s="51" t="s">
        <v>110</v>
      </c>
      <c r="D161" s="49">
        <f>VLOOKUP(A161,'PNC Exon. &amp; no Exon.'!A:D,3,0)+VLOOKUP(A161,'PNC Exon. &amp; no Exon.'!A:D,4,0)</f>
        <v>0</v>
      </c>
      <c r="E161" s="146">
        <f t="shared" si="10"/>
        <v>0</v>
      </c>
      <c r="F161" s="146">
        <f t="shared" si="11"/>
        <v>0</v>
      </c>
      <c r="G161" s="4"/>
      <c r="H161" s="137" t="s">
        <v>1</v>
      </c>
    </row>
    <row r="162" spans="1:8" ht="15" customHeight="1" x14ac:dyDescent="0.2">
      <c r="A162" s="137" t="str">
        <f t="shared" si="12"/>
        <v>FebreroAutoseguro, S. A.</v>
      </c>
      <c r="B162" s="47">
        <f t="shared" si="9"/>
        <v>1</v>
      </c>
      <c r="C162" s="51" t="s">
        <v>79</v>
      </c>
      <c r="D162" s="49">
        <f>VLOOKUP(A162,'PNC Exon. &amp; no Exon.'!A:D,3,0)+VLOOKUP(A162,'PNC Exon. &amp; no Exon.'!A:D,4,0)</f>
        <v>0</v>
      </c>
      <c r="E162" s="146">
        <f t="shared" si="10"/>
        <v>0</v>
      </c>
      <c r="F162" s="146">
        <f t="shared" si="11"/>
        <v>0</v>
      </c>
      <c r="H162" s="137" t="s">
        <v>1</v>
      </c>
    </row>
    <row r="163" spans="1:8" ht="15" customHeight="1" x14ac:dyDescent="0.2">
      <c r="A163" s="137" t="str">
        <f t="shared" si="12"/>
        <v>FebreroSeguros Yunen, S.A.</v>
      </c>
      <c r="B163" s="47">
        <f t="shared" si="9"/>
        <v>1</v>
      </c>
      <c r="C163" s="51" t="s">
        <v>129</v>
      </c>
      <c r="D163" s="49">
        <f>VLOOKUP(A163,'PNC Exon. &amp; no Exon.'!A:D,3,0)+VLOOKUP(A163,'PNC Exon. &amp; no Exon.'!A:D,4,0)</f>
        <v>0</v>
      </c>
      <c r="E163" s="146">
        <f t="shared" si="10"/>
        <v>0</v>
      </c>
      <c r="F163" s="146">
        <f t="shared" si="11"/>
        <v>0</v>
      </c>
      <c r="H163" s="137" t="s">
        <v>1</v>
      </c>
    </row>
    <row r="164" spans="1:8" ht="15" customHeight="1" x14ac:dyDescent="0.2">
      <c r="A164" s="137" t="str">
        <f t="shared" si="12"/>
        <v>FebreroMidas Seguros, S.A.</v>
      </c>
      <c r="B164" s="47">
        <f t="shared" si="9"/>
        <v>1</v>
      </c>
      <c r="C164" s="51" t="s">
        <v>131</v>
      </c>
      <c r="D164" s="49">
        <f>VLOOKUP(A164,'PNC Exon. &amp; no Exon.'!A:D,3,0)+VLOOKUP(A164,'PNC Exon. &amp; no Exon.'!A:D,4,0)</f>
        <v>0</v>
      </c>
      <c r="E164" s="146">
        <f t="shared" si="10"/>
        <v>0</v>
      </c>
      <c r="F164" s="146">
        <f t="shared" si="11"/>
        <v>0</v>
      </c>
      <c r="H164" s="137" t="s">
        <v>1</v>
      </c>
    </row>
    <row r="165" spans="1:8" ht="15" customHeight="1" x14ac:dyDescent="0.2">
      <c r="A165" s="137" t="str">
        <f t="shared" si="12"/>
        <v>FebreroHylseg Seguros S.A</v>
      </c>
      <c r="B165" s="47">
        <f t="shared" si="9"/>
        <v>1</v>
      </c>
      <c r="C165" s="51" t="s">
        <v>130</v>
      </c>
      <c r="D165" s="49">
        <f>VLOOKUP(A165,'PNC Exon. &amp; no Exon.'!A:D,3,0)+VLOOKUP(A165,'PNC Exon. &amp; no Exon.'!A:D,4,0)</f>
        <v>0</v>
      </c>
      <c r="E165" s="146">
        <f t="shared" si="10"/>
        <v>0</v>
      </c>
      <c r="F165" s="146">
        <f t="shared" si="11"/>
        <v>0</v>
      </c>
      <c r="H165" s="137" t="s">
        <v>1</v>
      </c>
    </row>
    <row r="166" spans="1:8" ht="15" customHeight="1" x14ac:dyDescent="0.2">
      <c r="A166" s="137" t="str">
        <f t="shared" si="12"/>
        <v>FebreroUnit, S.A.</v>
      </c>
      <c r="B166" s="47">
        <f t="shared" si="9"/>
        <v>1</v>
      </c>
      <c r="C166" s="51" t="s">
        <v>132</v>
      </c>
      <c r="D166" s="49">
        <f>VLOOKUP(A166,'PNC Exon. &amp; no Exon.'!A:D,3,0)+VLOOKUP(A166,'PNC Exon. &amp; no Exon.'!A:D,4,0)</f>
        <v>0</v>
      </c>
      <c r="E166" s="146">
        <f t="shared" si="10"/>
        <v>0</v>
      </c>
      <c r="F166" s="146">
        <f t="shared" si="11"/>
        <v>0</v>
      </c>
      <c r="H166" s="137" t="s">
        <v>1</v>
      </c>
    </row>
    <row r="167" spans="1:8" ht="18.75" customHeight="1" x14ac:dyDescent="0.2">
      <c r="A167" s="137" t="str">
        <f>H167&amp;B167</f>
        <v xml:space="preserve">Total General </v>
      </c>
      <c r="B167" s="174" t="s">
        <v>21</v>
      </c>
      <c r="C167" s="175"/>
      <c r="D167" s="54">
        <f>SUM(D134:D166)</f>
        <v>0</v>
      </c>
      <c r="E167" s="150">
        <f>SUM(E134:E166,0)</f>
        <v>0</v>
      </c>
      <c r="F167" s="151"/>
    </row>
    <row r="168" spans="1:8" x14ac:dyDescent="0.2">
      <c r="A168" s="137" t="str">
        <f t="shared" ref="A168:A231" si="13">H168&amp;C168</f>
        <v/>
      </c>
      <c r="B168" s="70" t="s">
        <v>108</v>
      </c>
      <c r="C168" s="28"/>
    </row>
    <row r="169" spans="1:8" x14ac:dyDescent="0.2">
      <c r="A169" s="137" t="str">
        <f t="shared" si="13"/>
        <v/>
      </c>
    </row>
    <row r="170" spans="1:8" x14ac:dyDescent="0.2">
      <c r="A170" s="137" t="str">
        <f t="shared" si="13"/>
        <v/>
      </c>
    </row>
    <row r="171" spans="1:8" x14ac:dyDescent="0.2">
      <c r="A171" s="137" t="str">
        <f t="shared" si="13"/>
        <v/>
      </c>
    </row>
    <row r="172" spans="1:8" x14ac:dyDescent="0.2">
      <c r="A172" s="137" t="str">
        <f t="shared" si="13"/>
        <v/>
      </c>
    </row>
    <row r="173" spans="1:8" x14ac:dyDescent="0.2">
      <c r="A173" s="137" t="str">
        <f t="shared" si="13"/>
        <v/>
      </c>
    </row>
    <row r="174" spans="1:8" x14ac:dyDescent="0.2">
      <c r="A174" s="137" t="str">
        <f t="shared" si="13"/>
        <v/>
      </c>
    </row>
    <row r="175" spans="1:8" x14ac:dyDescent="0.2">
      <c r="A175" s="137" t="str">
        <f t="shared" si="13"/>
        <v/>
      </c>
    </row>
    <row r="176" spans="1:8" x14ac:dyDescent="0.2">
      <c r="A176" s="137" t="str">
        <f t="shared" si="13"/>
        <v/>
      </c>
    </row>
    <row r="177" spans="1:6" x14ac:dyDescent="0.2">
      <c r="A177" s="137" t="str">
        <f t="shared" si="13"/>
        <v/>
      </c>
    </row>
    <row r="178" spans="1:6" x14ac:dyDescent="0.2">
      <c r="A178" s="137" t="str">
        <f t="shared" si="13"/>
        <v/>
      </c>
    </row>
    <row r="179" spans="1:6" x14ac:dyDescent="0.2">
      <c r="A179" s="137" t="str">
        <f t="shared" si="13"/>
        <v/>
      </c>
    </row>
    <row r="180" spans="1:6" x14ac:dyDescent="0.2">
      <c r="A180" s="137" t="str">
        <f t="shared" si="13"/>
        <v/>
      </c>
    </row>
    <row r="181" spans="1:6" x14ac:dyDescent="0.2">
      <c r="A181" s="137" t="str">
        <f t="shared" si="13"/>
        <v/>
      </c>
    </row>
    <row r="182" spans="1:6" x14ac:dyDescent="0.2">
      <c r="A182" s="137" t="str">
        <f t="shared" si="13"/>
        <v/>
      </c>
    </row>
    <row r="183" spans="1:6" x14ac:dyDescent="0.2">
      <c r="A183" s="137" t="str">
        <f t="shared" si="13"/>
        <v/>
      </c>
    </row>
    <row r="184" spans="1:6" x14ac:dyDescent="0.2">
      <c r="A184" s="137" t="str">
        <f t="shared" si="13"/>
        <v/>
      </c>
    </row>
    <row r="185" spans="1:6" x14ac:dyDescent="0.2">
      <c r="A185" s="137" t="str">
        <f t="shared" si="13"/>
        <v/>
      </c>
    </row>
    <row r="186" spans="1:6" x14ac:dyDescent="0.2">
      <c r="A186" s="137" t="str">
        <f t="shared" si="13"/>
        <v/>
      </c>
    </row>
    <row r="187" spans="1:6" x14ac:dyDescent="0.2">
      <c r="A187" s="137" t="str">
        <f t="shared" si="13"/>
        <v/>
      </c>
    </row>
    <row r="188" spans="1:6" x14ac:dyDescent="0.2">
      <c r="A188" s="137" t="str">
        <f t="shared" si="13"/>
        <v/>
      </c>
    </row>
    <row r="189" spans="1:6" x14ac:dyDescent="0.2">
      <c r="A189" s="137" t="str">
        <f t="shared" si="13"/>
        <v/>
      </c>
    </row>
    <row r="190" spans="1:6" x14ac:dyDescent="0.2">
      <c r="A190" s="137" t="str">
        <f t="shared" si="13"/>
        <v/>
      </c>
    </row>
    <row r="191" spans="1:6" ht="20.25" customHeight="1" x14ac:dyDescent="0.3">
      <c r="A191" s="137" t="str">
        <f t="shared" si="13"/>
        <v/>
      </c>
      <c r="B191" s="167" t="s">
        <v>42</v>
      </c>
      <c r="C191" s="167"/>
      <c r="D191" s="167"/>
      <c r="E191" s="167"/>
      <c r="F191" s="167"/>
    </row>
    <row r="192" spans="1:6" x14ac:dyDescent="0.2">
      <c r="A192" s="137" t="str">
        <f t="shared" si="13"/>
        <v/>
      </c>
      <c r="B192" s="168" t="s">
        <v>86</v>
      </c>
      <c r="C192" s="168"/>
      <c r="D192" s="168"/>
      <c r="E192" s="168"/>
      <c r="F192" s="168"/>
    </row>
    <row r="193" spans="1:8" x14ac:dyDescent="0.2">
      <c r="A193" s="137" t="str">
        <f t="shared" si="13"/>
        <v/>
      </c>
      <c r="B193" s="170" t="s">
        <v>160</v>
      </c>
      <c r="C193" s="170"/>
      <c r="D193" s="170"/>
      <c r="E193" s="170"/>
      <c r="F193" s="170"/>
    </row>
    <row r="194" spans="1:8" x14ac:dyDescent="0.2">
      <c r="A194" s="137" t="str">
        <f t="shared" si="13"/>
        <v/>
      </c>
      <c r="B194" s="168" t="s">
        <v>91</v>
      </c>
      <c r="C194" s="168"/>
      <c r="D194" s="168"/>
      <c r="E194" s="168"/>
      <c r="F194" s="168"/>
    </row>
    <row r="195" spans="1:8" x14ac:dyDescent="0.2">
      <c r="A195" s="137" t="str">
        <f t="shared" si="13"/>
        <v/>
      </c>
    </row>
    <row r="196" spans="1:8" ht="18.75" customHeight="1" x14ac:dyDescent="0.2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2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0</v>
      </c>
      <c r="E197" s="146">
        <f t="shared" ref="E197:E229" si="15">IFERROR(D197/$D$230*100,0)</f>
        <v>0</v>
      </c>
      <c r="F197" s="146">
        <f>(E197)</f>
        <v>0</v>
      </c>
      <c r="H197" s="137" t="s">
        <v>2</v>
      </c>
    </row>
    <row r="198" spans="1:8" ht="15" customHeight="1" x14ac:dyDescent="0.2">
      <c r="A198" s="137" t="str">
        <f t="shared" si="13"/>
        <v>MarzoSeguros Reservas, S. A.</v>
      </c>
      <c r="B198" s="47">
        <f t="shared" si="14"/>
        <v>1</v>
      </c>
      <c r="C198" s="51" t="s">
        <v>93</v>
      </c>
      <c r="D198" s="49">
        <f>VLOOKUP(A198,'PNC Exon. &amp; no Exon.'!A:D,3,0)+VLOOKUP(A198,'PNC Exon. &amp; no Exon.'!A:D,4,0)</f>
        <v>0</v>
      </c>
      <c r="E198" s="146">
        <f t="shared" si="15"/>
        <v>0</v>
      </c>
      <c r="F198" s="146">
        <f t="shared" ref="F198:F229" si="16">(F197+E198)</f>
        <v>0</v>
      </c>
      <c r="H198" s="137" t="s">
        <v>2</v>
      </c>
    </row>
    <row r="199" spans="1:8" ht="15" customHeight="1" x14ac:dyDescent="0.2">
      <c r="A199" s="137" t="str">
        <f t="shared" si="13"/>
        <v>MarzoHumano Seguros, S. A.</v>
      </c>
      <c r="B199" s="47">
        <f t="shared" si="14"/>
        <v>1</v>
      </c>
      <c r="C199" s="51" t="s">
        <v>92</v>
      </c>
      <c r="D199" s="49">
        <f>VLOOKUP(A199,'PNC Exon. &amp; no Exon.'!A:D,3,0)+VLOOKUP(A199,'PNC Exon. &amp; no Exon.'!A:D,4,0)</f>
        <v>0</v>
      </c>
      <c r="E199" s="146">
        <f t="shared" si="15"/>
        <v>0</v>
      </c>
      <c r="F199" s="146">
        <f t="shared" si="16"/>
        <v>0</v>
      </c>
      <c r="H199" s="137" t="s">
        <v>2</v>
      </c>
    </row>
    <row r="200" spans="1:8" ht="15" customHeight="1" x14ac:dyDescent="0.2">
      <c r="A200" s="137" t="str">
        <f t="shared" si="13"/>
        <v>MarzoMapfre BHD Compañía de Seguros</v>
      </c>
      <c r="B200" s="47">
        <f t="shared" si="14"/>
        <v>1</v>
      </c>
      <c r="C200" s="51" t="s">
        <v>111</v>
      </c>
      <c r="D200" s="49">
        <f>VLOOKUP(A200,'PNC Exon. &amp; no Exon.'!A:D,3,0)+VLOOKUP(A200,'PNC Exon. &amp; no Exon.'!A:D,4,0)</f>
        <v>0</v>
      </c>
      <c r="E200" s="146">
        <f t="shared" si="15"/>
        <v>0</v>
      </c>
      <c r="F200" s="146">
        <f t="shared" si="16"/>
        <v>0</v>
      </c>
      <c r="H200" s="137" t="s">
        <v>2</v>
      </c>
    </row>
    <row r="201" spans="1:8" ht="15" customHeight="1" x14ac:dyDescent="0.2">
      <c r="A201" s="137" t="str">
        <f t="shared" si="13"/>
        <v>MarzoLa Colonial, S. A., Compañia De Seguros</v>
      </c>
      <c r="B201" s="47">
        <f t="shared" si="14"/>
        <v>1</v>
      </c>
      <c r="C201" s="51" t="s">
        <v>112</v>
      </c>
      <c r="D201" s="49">
        <f>VLOOKUP(A201,'PNC Exon. &amp; no Exon.'!A:D,3,0)+VLOOKUP(A201,'PNC Exon. &amp; no Exon.'!A:D,4,0)</f>
        <v>0</v>
      </c>
      <c r="E201" s="146">
        <f t="shared" si="15"/>
        <v>0</v>
      </c>
      <c r="F201" s="146">
        <f t="shared" si="16"/>
        <v>0</v>
      </c>
      <c r="H201" s="137" t="s">
        <v>2</v>
      </c>
    </row>
    <row r="202" spans="1:8" ht="15" customHeight="1" x14ac:dyDescent="0.2">
      <c r="A202" s="137" t="str">
        <f t="shared" si="13"/>
        <v>MarzoSeguros Sura, S.A.</v>
      </c>
      <c r="B202" s="47">
        <f t="shared" si="14"/>
        <v>1</v>
      </c>
      <c r="C202" s="51" t="s">
        <v>113</v>
      </c>
      <c r="D202" s="49">
        <f>VLOOKUP(A202,'PNC Exon. &amp; no Exon.'!A:D,3,0)+VLOOKUP(A202,'PNC Exon. &amp; no Exon.'!A:D,4,0)</f>
        <v>0</v>
      </c>
      <c r="E202" s="146">
        <f t="shared" si="15"/>
        <v>0</v>
      </c>
      <c r="F202" s="146">
        <f t="shared" si="16"/>
        <v>0</v>
      </c>
      <c r="H202" s="137" t="s">
        <v>2</v>
      </c>
    </row>
    <row r="203" spans="1:8" ht="15" customHeight="1" x14ac:dyDescent="0.2">
      <c r="A203" s="137" t="str">
        <f t="shared" si="13"/>
        <v>MarzoWorldwide Seguros, S. A.</v>
      </c>
      <c r="B203" s="47">
        <f t="shared" si="14"/>
        <v>1</v>
      </c>
      <c r="C203" s="51" t="s">
        <v>114</v>
      </c>
      <c r="D203" s="49">
        <f>VLOOKUP(A203,'PNC Exon. &amp; no Exon.'!A:D,3,0)+VLOOKUP(A203,'PNC Exon. &amp; no Exon.'!A:D,4,0)</f>
        <v>0</v>
      </c>
      <c r="E203" s="146">
        <f t="shared" si="15"/>
        <v>0</v>
      </c>
      <c r="F203" s="146">
        <f t="shared" si="16"/>
        <v>0</v>
      </c>
      <c r="H203" s="137" t="s">
        <v>2</v>
      </c>
    </row>
    <row r="204" spans="1:8" ht="15" customHeight="1" x14ac:dyDescent="0.2">
      <c r="A204" s="137" t="str">
        <f t="shared" si="13"/>
        <v>MarzoSeguros Crecer, S. A.</v>
      </c>
      <c r="B204" s="47">
        <f t="shared" si="14"/>
        <v>1</v>
      </c>
      <c r="C204" s="51" t="s">
        <v>94</v>
      </c>
      <c r="D204" s="49">
        <f>VLOOKUP(A204,'PNC Exon. &amp; no Exon.'!A:D,3,0)+VLOOKUP(A204,'PNC Exon. &amp; no Exon.'!A:D,4,0)</f>
        <v>0</v>
      </c>
      <c r="E204" s="146">
        <f t="shared" si="15"/>
        <v>0</v>
      </c>
      <c r="F204" s="146">
        <f t="shared" si="16"/>
        <v>0</v>
      </c>
      <c r="H204" s="137" t="s">
        <v>2</v>
      </c>
    </row>
    <row r="205" spans="1:8" ht="15" customHeight="1" x14ac:dyDescent="0.2">
      <c r="A205" s="137" t="str">
        <f t="shared" si="13"/>
        <v>MarzoGeneral de Seguros, S. A.</v>
      </c>
      <c r="B205" s="47">
        <f t="shared" si="14"/>
        <v>1</v>
      </c>
      <c r="C205" s="51" t="s">
        <v>77</v>
      </c>
      <c r="D205" s="49">
        <f>VLOOKUP(A205,'PNC Exon. &amp; no Exon.'!A:D,3,0)+VLOOKUP(A205,'PNC Exon. &amp; no Exon.'!A:D,4,0)</f>
        <v>0</v>
      </c>
      <c r="E205" s="146">
        <f t="shared" si="15"/>
        <v>0</v>
      </c>
      <c r="F205" s="146">
        <f t="shared" si="16"/>
        <v>0</v>
      </c>
      <c r="H205" s="137" t="s">
        <v>2</v>
      </c>
    </row>
    <row r="206" spans="1:8" ht="15" customHeight="1" x14ac:dyDescent="0.2">
      <c r="A206" s="137" t="str">
        <f t="shared" si="13"/>
        <v>MarzoSeguros Pepín, S. A.</v>
      </c>
      <c r="B206" s="47">
        <f t="shared" si="14"/>
        <v>1</v>
      </c>
      <c r="C206" s="51" t="s">
        <v>115</v>
      </c>
      <c r="D206" s="49">
        <f>VLOOKUP(A206,'PNC Exon. &amp; no Exon.'!A:D,3,0)+VLOOKUP(A206,'PNC Exon. &amp; no Exon.'!A:D,4,0)</f>
        <v>0</v>
      </c>
      <c r="E206" s="146">
        <f t="shared" si="15"/>
        <v>0</v>
      </c>
      <c r="F206" s="146">
        <f t="shared" si="16"/>
        <v>0</v>
      </c>
      <c r="H206" s="137" t="s">
        <v>2</v>
      </c>
    </row>
    <row r="207" spans="1:8" ht="15" customHeight="1" x14ac:dyDescent="0.2">
      <c r="A207" s="137" t="str">
        <f t="shared" si="13"/>
        <v>MarzoLa Monumental de Seguros, S. A.</v>
      </c>
      <c r="B207" s="47">
        <f t="shared" si="14"/>
        <v>1</v>
      </c>
      <c r="C207" s="51" t="s">
        <v>85</v>
      </c>
      <c r="D207" s="49">
        <f>VLOOKUP(A207,'PNC Exon. &amp; no Exon.'!A:D,3,0)+VLOOKUP(A207,'PNC Exon. &amp; no Exon.'!A:D,4,0)</f>
        <v>0</v>
      </c>
      <c r="E207" s="146">
        <f t="shared" si="15"/>
        <v>0</v>
      </c>
      <c r="F207" s="146">
        <f t="shared" si="16"/>
        <v>0</v>
      </c>
      <c r="H207" s="137" t="s">
        <v>2</v>
      </c>
    </row>
    <row r="208" spans="1:8" ht="15" customHeight="1" x14ac:dyDescent="0.2">
      <c r="A208" s="137" t="str">
        <f t="shared" si="13"/>
        <v>MarzoAseguradora Agropecuaria Dominicana, S. A.</v>
      </c>
      <c r="B208" s="47">
        <f t="shared" si="14"/>
        <v>1</v>
      </c>
      <c r="C208" s="51" t="s">
        <v>118</v>
      </c>
      <c r="D208" s="49">
        <f>VLOOKUP(A208,'PNC Exon. &amp; no Exon.'!A:D,3,0)+VLOOKUP(A208,'PNC Exon. &amp; no Exon.'!A:D,4,0)</f>
        <v>0</v>
      </c>
      <c r="E208" s="146">
        <f t="shared" si="15"/>
        <v>0</v>
      </c>
      <c r="F208" s="146">
        <f t="shared" si="16"/>
        <v>0</v>
      </c>
      <c r="H208" s="137" t="s">
        <v>2</v>
      </c>
    </row>
    <row r="209" spans="1:8" ht="15" customHeight="1" x14ac:dyDescent="0.2">
      <c r="A209" s="137" t="str">
        <f t="shared" si="13"/>
        <v>MarzoCompañía Dominicana de Seguros, C. por A.</v>
      </c>
      <c r="B209" s="47">
        <f t="shared" si="14"/>
        <v>1</v>
      </c>
      <c r="C209" s="51" t="s">
        <v>116</v>
      </c>
      <c r="D209" s="49">
        <f>VLOOKUP(A209,'PNC Exon. &amp; no Exon.'!A:D,3,0)+VLOOKUP(A209,'PNC Exon. &amp; no Exon.'!A:D,4,0)</f>
        <v>0</v>
      </c>
      <c r="E209" s="146">
        <f t="shared" si="15"/>
        <v>0</v>
      </c>
      <c r="F209" s="146">
        <f t="shared" si="16"/>
        <v>0</v>
      </c>
      <c r="H209" s="137" t="s">
        <v>2</v>
      </c>
    </row>
    <row r="210" spans="1:8" ht="15" customHeight="1" x14ac:dyDescent="0.2">
      <c r="A210" s="137" t="str">
        <f t="shared" si="13"/>
        <v>MarzoPatria, S. A., Compañía de Seguros</v>
      </c>
      <c r="B210" s="47">
        <f t="shared" si="14"/>
        <v>1</v>
      </c>
      <c r="C210" s="51" t="s">
        <v>117</v>
      </c>
      <c r="D210" s="49">
        <f>VLOOKUP(A210,'PNC Exon. &amp; no Exon.'!A:D,3,0)+VLOOKUP(A210,'PNC Exon. &amp; no Exon.'!A:D,4,0)</f>
        <v>0</v>
      </c>
      <c r="E210" s="146">
        <f t="shared" si="15"/>
        <v>0</v>
      </c>
      <c r="F210" s="146">
        <f t="shared" si="16"/>
        <v>0</v>
      </c>
      <c r="H210" s="137" t="s">
        <v>2</v>
      </c>
    </row>
    <row r="211" spans="1:8" ht="15" customHeight="1" x14ac:dyDescent="0.2">
      <c r="A211" s="137" t="str">
        <f t="shared" si="13"/>
        <v>MarzoBanesco Seguros</v>
      </c>
      <c r="B211" s="47">
        <f t="shared" si="14"/>
        <v>1</v>
      </c>
      <c r="C211" s="51" t="s">
        <v>119</v>
      </c>
      <c r="D211" s="49">
        <f>VLOOKUP(A211,'PNC Exon. &amp; no Exon.'!A:D,3,0)+VLOOKUP(A211,'PNC Exon. &amp; no Exon.'!A:D,4,0)</f>
        <v>0</v>
      </c>
      <c r="E211" s="146">
        <f t="shared" si="15"/>
        <v>0</v>
      </c>
      <c r="F211" s="146">
        <f t="shared" si="16"/>
        <v>0</v>
      </c>
      <c r="H211" s="137" t="s">
        <v>2</v>
      </c>
    </row>
    <row r="212" spans="1:8" ht="15" customHeight="1" x14ac:dyDescent="0.2">
      <c r="A212" s="137" t="str">
        <f t="shared" si="13"/>
        <v>MarzoAtlántica Seguros, S. A.</v>
      </c>
      <c r="B212" s="47">
        <f t="shared" si="14"/>
        <v>1</v>
      </c>
      <c r="C212" s="50" t="s">
        <v>120</v>
      </c>
      <c r="D212" s="49">
        <f>VLOOKUP(A212,'PNC Exon. &amp; no Exon.'!A:D,3,0)+VLOOKUP(A212,'PNC Exon. &amp; no Exon.'!A:D,4,0)</f>
        <v>0</v>
      </c>
      <c r="E212" s="146">
        <f t="shared" si="15"/>
        <v>0</v>
      </c>
      <c r="F212" s="146">
        <f t="shared" si="16"/>
        <v>0</v>
      </c>
      <c r="H212" s="137" t="s">
        <v>2</v>
      </c>
    </row>
    <row r="213" spans="1:8" ht="15" customHeight="1" x14ac:dyDescent="0.2">
      <c r="A213" s="137" t="str">
        <f t="shared" si="13"/>
        <v>MarzoSeguros La Internacional, S. A.</v>
      </c>
      <c r="B213" s="47">
        <f t="shared" si="14"/>
        <v>1</v>
      </c>
      <c r="C213" s="51" t="s">
        <v>80</v>
      </c>
      <c r="D213" s="49">
        <f>VLOOKUP(A213,'PNC Exon. &amp; no Exon.'!A:D,3,0)+VLOOKUP(A213,'PNC Exon. &amp; no Exon.'!A:D,4,0)</f>
        <v>0</v>
      </c>
      <c r="E213" s="146">
        <f t="shared" si="15"/>
        <v>0</v>
      </c>
      <c r="F213" s="146">
        <f t="shared" si="16"/>
        <v>0</v>
      </c>
      <c r="H213" s="137" t="s">
        <v>2</v>
      </c>
    </row>
    <row r="214" spans="1:8" ht="15" customHeight="1" x14ac:dyDescent="0.2">
      <c r="A214" s="137" t="str">
        <f t="shared" si="13"/>
        <v>MarzoBMI Compañía de Seguros, S. A.</v>
      </c>
      <c r="B214" s="47">
        <f t="shared" si="14"/>
        <v>1</v>
      </c>
      <c r="C214" s="51" t="s">
        <v>87</v>
      </c>
      <c r="D214" s="49">
        <f>VLOOKUP(A214,'PNC Exon. &amp; no Exon.'!A:D,3,0)+VLOOKUP(A214,'PNC Exon. &amp; no Exon.'!A:D,4,0)</f>
        <v>0</v>
      </c>
      <c r="E214" s="146">
        <f t="shared" si="15"/>
        <v>0</v>
      </c>
      <c r="F214" s="146">
        <f t="shared" si="16"/>
        <v>0</v>
      </c>
      <c r="H214" s="137" t="s">
        <v>2</v>
      </c>
    </row>
    <row r="215" spans="1:8" ht="15" customHeight="1" x14ac:dyDescent="0.2">
      <c r="A215" s="137" t="str">
        <f t="shared" si="13"/>
        <v xml:space="preserve">MarzoCooperativa Nacional De Seguros, Inc </v>
      </c>
      <c r="B215" s="47">
        <f t="shared" si="14"/>
        <v>1</v>
      </c>
      <c r="C215" s="51" t="s">
        <v>121</v>
      </c>
      <c r="D215" s="49">
        <f>VLOOKUP(A215,'PNC Exon. &amp; no Exon.'!A:D,3,0)+VLOOKUP(A215,'PNC Exon. &amp; no Exon.'!A:D,4,0)</f>
        <v>0</v>
      </c>
      <c r="E215" s="146">
        <f t="shared" si="15"/>
        <v>0</v>
      </c>
      <c r="F215" s="146">
        <f t="shared" si="16"/>
        <v>0</v>
      </c>
      <c r="H215" s="137" t="s">
        <v>2</v>
      </c>
    </row>
    <row r="216" spans="1:8" ht="15" customHeight="1" x14ac:dyDescent="0.2">
      <c r="A216" s="137" t="str">
        <f t="shared" si="13"/>
        <v>MarzoAngloamericana de Seguros, S. A.</v>
      </c>
      <c r="B216" s="47">
        <f t="shared" si="14"/>
        <v>1</v>
      </c>
      <c r="C216" s="51" t="s">
        <v>78</v>
      </c>
      <c r="D216" s="49">
        <f>VLOOKUP(A216,'PNC Exon. &amp; no Exon.'!A:D,3,0)+VLOOKUP(A216,'PNC Exon. &amp; no Exon.'!A:D,4,0)</f>
        <v>0</v>
      </c>
      <c r="E216" s="146">
        <f t="shared" si="15"/>
        <v>0</v>
      </c>
      <c r="F216" s="146">
        <f t="shared" si="16"/>
        <v>0</v>
      </c>
      <c r="H216" s="137" t="s">
        <v>2</v>
      </c>
    </row>
    <row r="217" spans="1:8" ht="15" customHeight="1" x14ac:dyDescent="0.2">
      <c r="A217" s="137" t="str">
        <f t="shared" si="13"/>
        <v>MarzoAtrio Seguros S. A.</v>
      </c>
      <c r="B217" s="47">
        <f t="shared" si="14"/>
        <v>1</v>
      </c>
      <c r="C217" s="51" t="s">
        <v>122</v>
      </c>
      <c r="D217" s="49">
        <f>VLOOKUP(A217,'PNC Exon. &amp; no Exon.'!A:D,3,0)+VLOOKUP(A217,'PNC Exon. &amp; no Exon.'!A:D,4,0)</f>
        <v>0</v>
      </c>
      <c r="E217" s="146">
        <f t="shared" si="15"/>
        <v>0</v>
      </c>
      <c r="F217" s="146">
        <f t="shared" si="16"/>
        <v>0</v>
      </c>
      <c r="H217" s="137" t="s">
        <v>2</v>
      </c>
    </row>
    <row r="218" spans="1:8" ht="15" customHeight="1" x14ac:dyDescent="0.2">
      <c r="A218" s="137" t="str">
        <f t="shared" si="13"/>
        <v>MarzoCuna Mutual Insurance Society Dominicana</v>
      </c>
      <c r="B218" s="47">
        <f t="shared" si="14"/>
        <v>1</v>
      </c>
      <c r="C218" s="51" t="s">
        <v>123</v>
      </c>
      <c r="D218" s="49">
        <f>VLOOKUP(A218,'PNC Exon. &amp; no Exon.'!A:D,3,0)+VLOOKUP(A218,'PNC Exon. &amp; no Exon.'!A:D,4,0)</f>
        <v>0</v>
      </c>
      <c r="E218" s="146">
        <f t="shared" si="15"/>
        <v>0</v>
      </c>
      <c r="F218" s="146">
        <f t="shared" si="16"/>
        <v>0</v>
      </c>
      <c r="H218" s="137" t="s">
        <v>2</v>
      </c>
    </row>
    <row r="219" spans="1:8" ht="15" customHeight="1" x14ac:dyDescent="0.2">
      <c r="A219" s="137" t="str">
        <f t="shared" si="13"/>
        <v>MarzoBupa Dominicana, S. A.</v>
      </c>
      <c r="B219" s="47">
        <f t="shared" si="14"/>
        <v>1</v>
      </c>
      <c r="C219" s="50" t="s">
        <v>124</v>
      </c>
      <c r="D219" s="49">
        <f>VLOOKUP(A219,'PNC Exon. &amp; no Exon.'!A:D,3,0)+VLOOKUP(A219,'PNC Exon. &amp; no Exon.'!A:D,4,0)</f>
        <v>0</v>
      </c>
      <c r="E219" s="146">
        <f t="shared" si="15"/>
        <v>0</v>
      </c>
      <c r="F219" s="146">
        <f t="shared" si="16"/>
        <v>0</v>
      </c>
      <c r="H219" s="137" t="s">
        <v>2</v>
      </c>
    </row>
    <row r="220" spans="1:8" ht="15" customHeight="1" x14ac:dyDescent="0.2">
      <c r="A220" s="137" t="str">
        <f t="shared" si="13"/>
        <v>MarzoSeguros APS, S.R.L.</v>
      </c>
      <c r="B220" s="47">
        <f t="shared" si="14"/>
        <v>1</v>
      </c>
      <c r="C220" s="51" t="s">
        <v>125</v>
      </c>
      <c r="D220" s="49">
        <f>VLOOKUP(A220,'PNC Exon. &amp; no Exon.'!A:D,3,0)+VLOOKUP(A220,'PNC Exon. &amp; no Exon.'!A:D,4,0)</f>
        <v>0</v>
      </c>
      <c r="E220" s="146">
        <f t="shared" si="15"/>
        <v>0</v>
      </c>
      <c r="F220" s="146">
        <f t="shared" si="16"/>
        <v>0</v>
      </c>
      <c r="H220" s="137" t="s">
        <v>2</v>
      </c>
    </row>
    <row r="221" spans="1:8" ht="15" customHeight="1" x14ac:dyDescent="0.2">
      <c r="A221" s="137" t="str">
        <f t="shared" si="13"/>
        <v>MarzoMultiseguros Su, S.A.</v>
      </c>
      <c r="B221" s="47">
        <f t="shared" si="14"/>
        <v>1</v>
      </c>
      <c r="C221" s="51" t="s">
        <v>126</v>
      </c>
      <c r="D221" s="49">
        <f>VLOOKUP(A221,'PNC Exon. &amp; no Exon.'!A:D,3,0)+VLOOKUP(A221,'PNC Exon. &amp; no Exon.'!A:D,4,0)</f>
        <v>0</v>
      </c>
      <c r="E221" s="146">
        <f t="shared" si="15"/>
        <v>0</v>
      </c>
      <c r="F221" s="146">
        <f t="shared" si="16"/>
        <v>0</v>
      </c>
      <c r="H221" s="137" t="s">
        <v>2</v>
      </c>
    </row>
    <row r="222" spans="1:8" ht="15" customHeight="1" x14ac:dyDescent="0.2">
      <c r="A222" s="137" t="str">
        <f t="shared" si="13"/>
        <v>MarzoSeguros Ademi, S.A.</v>
      </c>
      <c r="B222" s="47">
        <f t="shared" si="14"/>
        <v>1</v>
      </c>
      <c r="C222" s="51" t="s">
        <v>127</v>
      </c>
      <c r="D222" s="49">
        <f>VLOOKUP(A222,'PNC Exon. &amp; no Exon.'!A:D,3,0)+VLOOKUP(A222,'PNC Exon. &amp; no Exon.'!A:D,4,0)</f>
        <v>0</v>
      </c>
      <c r="E222" s="146">
        <f t="shared" si="15"/>
        <v>0</v>
      </c>
      <c r="F222" s="146">
        <f t="shared" si="16"/>
        <v>0</v>
      </c>
      <c r="H222" s="137" t="s">
        <v>2</v>
      </c>
    </row>
    <row r="223" spans="1:8" ht="15" customHeight="1" x14ac:dyDescent="0.2">
      <c r="A223" s="137" t="str">
        <f t="shared" si="13"/>
        <v>MarzoFuturo Seguros</v>
      </c>
      <c r="B223" s="47">
        <f t="shared" si="14"/>
        <v>1</v>
      </c>
      <c r="C223" s="51" t="s">
        <v>110</v>
      </c>
      <c r="D223" s="49">
        <f>VLOOKUP(A223,'PNC Exon. &amp; no Exon.'!A:D,3,0)+VLOOKUP(A223,'PNC Exon. &amp; no Exon.'!A:D,4,0)</f>
        <v>0</v>
      </c>
      <c r="E223" s="146">
        <f t="shared" si="15"/>
        <v>0</v>
      </c>
      <c r="F223" s="146">
        <f t="shared" si="16"/>
        <v>0</v>
      </c>
      <c r="G223" s="4"/>
      <c r="H223" s="137" t="s">
        <v>2</v>
      </c>
    </row>
    <row r="224" spans="1:8" ht="15" customHeight="1" x14ac:dyDescent="0.2">
      <c r="A224" s="137" t="str">
        <f t="shared" si="13"/>
        <v>MarzoConfederación del Canadá Dominicana, S. A.</v>
      </c>
      <c r="B224" s="47">
        <f t="shared" si="14"/>
        <v>1</v>
      </c>
      <c r="C224" s="51" t="s">
        <v>128</v>
      </c>
      <c r="D224" s="49">
        <f>VLOOKUP(A224,'PNC Exon. &amp; no Exon.'!A:D,3,0)+VLOOKUP(A224,'PNC Exon. &amp; no Exon.'!A:D,4,0)</f>
        <v>0</v>
      </c>
      <c r="E224" s="146">
        <f t="shared" si="15"/>
        <v>0</v>
      </c>
      <c r="F224" s="146">
        <f t="shared" si="16"/>
        <v>0</v>
      </c>
      <c r="H224" s="137" t="s">
        <v>2</v>
      </c>
    </row>
    <row r="225" spans="1:8" ht="15" customHeight="1" x14ac:dyDescent="0.2">
      <c r="A225" s="137" t="str">
        <f t="shared" si="13"/>
        <v>MarzoAutoseguro, S. A.</v>
      </c>
      <c r="B225" s="47">
        <f t="shared" si="14"/>
        <v>1</v>
      </c>
      <c r="C225" s="51" t="s">
        <v>79</v>
      </c>
      <c r="D225" s="49">
        <f>VLOOKUP(A225,'PNC Exon. &amp; no Exon.'!A:D,3,0)+VLOOKUP(A225,'PNC Exon. &amp; no Exon.'!A:D,4,0)</f>
        <v>0</v>
      </c>
      <c r="E225" s="146">
        <f t="shared" si="15"/>
        <v>0</v>
      </c>
      <c r="F225" s="146">
        <f t="shared" si="16"/>
        <v>0</v>
      </c>
      <c r="H225" s="137" t="s">
        <v>2</v>
      </c>
    </row>
    <row r="226" spans="1:8" ht="15" customHeight="1" x14ac:dyDescent="0.2">
      <c r="A226" s="137" t="str">
        <f t="shared" si="13"/>
        <v>MarzoSeguros Yunen, S.A.</v>
      </c>
      <c r="B226" s="47">
        <f t="shared" si="14"/>
        <v>1</v>
      </c>
      <c r="C226" s="51" t="s">
        <v>129</v>
      </c>
      <c r="D226" s="49">
        <f>VLOOKUP(A226,'PNC Exon. &amp; no Exon.'!A:D,3,0)+VLOOKUP(A226,'PNC Exon. &amp; no Exon.'!A:D,4,0)</f>
        <v>0</v>
      </c>
      <c r="E226" s="146">
        <f t="shared" si="15"/>
        <v>0</v>
      </c>
      <c r="F226" s="146">
        <f t="shared" si="16"/>
        <v>0</v>
      </c>
      <c r="H226" s="137" t="s">
        <v>2</v>
      </c>
    </row>
    <row r="227" spans="1:8" ht="15" customHeight="1" x14ac:dyDescent="0.2">
      <c r="A227" s="137" t="str">
        <f t="shared" si="13"/>
        <v>MarzoMidas Seguros, S.A.</v>
      </c>
      <c r="B227" s="47">
        <f t="shared" si="14"/>
        <v>1</v>
      </c>
      <c r="C227" s="51" t="s">
        <v>131</v>
      </c>
      <c r="D227" s="49">
        <f>VLOOKUP(A227,'PNC Exon. &amp; no Exon.'!A:D,3,0)+VLOOKUP(A227,'PNC Exon. &amp; no Exon.'!A:D,4,0)</f>
        <v>0</v>
      </c>
      <c r="E227" s="146">
        <f t="shared" si="15"/>
        <v>0</v>
      </c>
      <c r="F227" s="146">
        <f t="shared" si="16"/>
        <v>0</v>
      </c>
      <c r="H227" s="137" t="s">
        <v>2</v>
      </c>
    </row>
    <row r="228" spans="1:8" ht="15" customHeight="1" x14ac:dyDescent="0.2">
      <c r="A228" s="137" t="str">
        <f t="shared" si="13"/>
        <v>MarzoHylseg Seguros S.A</v>
      </c>
      <c r="B228" s="47">
        <f t="shared" si="14"/>
        <v>1</v>
      </c>
      <c r="C228" s="51" t="s">
        <v>130</v>
      </c>
      <c r="D228" s="49">
        <f>VLOOKUP(A228,'PNC Exon. &amp; no Exon.'!A:D,3,0)+VLOOKUP(A228,'PNC Exon. &amp; no Exon.'!A:D,4,0)</f>
        <v>0</v>
      </c>
      <c r="E228" s="146">
        <f t="shared" si="15"/>
        <v>0</v>
      </c>
      <c r="F228" s="146">
        <f t="shared" si="16"/>
        <v>0</v>
      </c>
      <c r="H228" s="137" t="s">
        <v>2</v>
      </c>
    </row>
    <row r="229" spans="1:8" ht="15" customHeight="1" x14ac:dyDescent="0.2">
      <c r="A229" s="137" t="str">
        <f t="shared" si="13"/>
        <v>MarzoUnit, S.A.</v>
      </c>
      <c r="B229" s="47">
        <f t="shared" si="14"/>
        <v>1</v>
      </c>
      <c r="C229" s="51" t="s">
        <v>132</v>
      </c>
      <c r="D229" s="49">
        <f>VLOOKUP(A229,'PNC Exon. &amp; no Exon.'!A:D,3,0)+VLOOKUP(A229,'PNC Exon. &amp; no Exon.'!A:D,4,0)</f>
        <v>0</v>
      </c>
      <c r="E229" s="146">
        <f t="shared" si="15"/>
        <v>0</v>
      </c>
      <c r="F229" s="146">
        <f t="shared" si="16"/>
        <v>0</v>
      </c>
      <c r="H229" s="137" t="s">
        <v>2</v>
      </c>
    </row>
    <row r="230" spans="1:8" ht="18" customHeight="1" x14ac:dyDescent="0.2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0</v>
      </c>
      <c r="E230" s="150">
        <f>SUM(E197:E229,0)</f>
        <v>0</v>
      </c>
      <c r="F230" s="151"/>
    </row>
    <row r="231" spans="1:8" x14ac:dyDescent="0.2">
      <c r="A231" s="137" t="str">
        <f t="shared" si="13"/>
        <v/>
      </c>
      <c r="B231" s="70" t="s">
        <v>108</v>
      </c>
      <c r="C231" s="28"/>
    </row>
    <row r="232" spans="1:8" x14ac:dyDescent="0.2">
      <c r="A232" s="137" t="str">
        <f t="shared" ref="A232:A295" si="17">H232&amp;C232</f>
        <v/>
      </c>
    </row>
    <row r="233" spans="1:8" x14ac:dyDescent="0.2">
      <c r="A233" s="137" t="str">
        <f t="shared" si="17"/>
        <v/>
      </c>
    </row>
    <row r="234" spans="1:8" x14ac:dyDescent="0.2">
      <c r="A234" s="137" t="str">
        <f t="shared" si="17"/>
        <v/>
      </c>
    </row>
    <row r="235" spans="1:8" x14ac:dyDescent="0.2">
      <c r="A235" s="137" t="str">
        <f t="shared" si="17"/>
        <v/>
      </c>
    </row>
    <row r="236" spans="1:8" x14ac:dyDescent="0.2">
      <c r="A236" s="137" t="str">
        <f t="shared" si="17"/>
        <v/>
      </c>
    </row>
    <row r="237" spans="1:8" x14ac:dyDescent="0.2">
      <c r="A237" s="137" t="str">
        <f t="shared" si="17"/>
        <v/>
      </c>
    </row>
    <row r="238" spans="1:8" x14ac:dyDescent="0.2">
      <c r="A238" s="137" t="str">
        <f t="shared" si="17"/>
        <v/>
      </c>
    </row>
    <row r="239" spans="1:8" x14ac:dyDescent="0.2">
      <c r="A239" s="137" t="str">
        <f t="shared" si="17"/>
        <v/>
      </c>
    </row>
    <row r="240" spans="1:8" x14ac:dyDescent="0.2">
      <c r="A240" s="137" t="str">
        <f t="shared" si="17"/>
        <v/>
      </c>
    </row>
    <row r="241" spans="1:6" x14ac:dyDescent="0.2">
      <c r="A241" s="137" t="str">
        <f t="shared" si="17"/>
        <v/>
      </c>
    </row>
    <row r="242" spans="1:6" x14ac:dyDescent="0.2">
      <c r="A242" s="137" t="str">
        <f t="shared" si="17"/>
        <v/>
      </c>
    </row>
    <row r="243" spans="1:6" x14ac:dyDescent="0.2">
      <c r="A243" s="137" t="str">
        <f t="shared" si="17"/>
        <v/>
      </c>
    </row>
    <row r="244" spans="1:6" x14ac:dyDescent="0.2">
      <c r="A244" s="137" t="str">
        <f t="shared" si="17"/>
        <v/>
      </c>
    </row>
    <row r="245" spans="1:6" x14ac:dyDescent="0.2">
      <c r="A245" s="137" t="str">
        <f t="shared" si="17"/>
        <v/>
      </c>
    </row>
    <row r="246" spans="1:6" x14ac:dyDescent="0.2">
      <c r="A246" s="137" t="str">
        <f t="shared" si="17"/>
        <v/>
      </c>
    </row>
    <row r="247" spans="1:6" x14ac:dyDescent="0.2">
      <c r="A247" s="137" t="str">
        <f t="shared" si="17"/>
        <v/>
      </c>
    </row>
    <row r="248" spans="1:6" x14ac:dyDescent="0.2">
      <c r="A248" s="137" t="str">
        <f t="shared" si="17"/>
        <v/>
      </c>
    </row>
    <row r="249" spans="1:6" x14ac:dyDescent="0.2">
      <c r="A249" s="137" t="str">
        <f t="shared" si="17"/>
        <v/>
      </c>
    </row>
    <row r="250" spans="1:6" x14ac:dyDescent="0.2">
      <c r="A250" s="137" t="str">
        <f t="shared" si="17"/>
        <v/>
      </c>
    </row>
    <row r="251" spans="1:6" x14ac:dyDescent="0.2">
      <c r="A251" s="137" t="str">
        <f t="shared" si="17"/>
        <v/>
      </c>
    </row>
    <row r="252" spans="1:6" x14ac:dyDescent="0.2">
      <c r="A252" s="137" t="str">
        <f t="shared" si="17"/>
        <v/>
      </c>
    </row>
    <row r="253" spans="1:6" x14ac:dyDescent="0.2">
      <c r="A253" s="137" t="str">
        <f t="shared" si="17"/>
        <v/>
      </c>
    </row>
    <row r="254" spans="1:6" ht="20.25" x14ac:dyDescent="0.3">
      <c r="A254" s="137" t="str">
        <f t="shared" si="17"/>
        <v/>
      </c>
      <c r="B254" s="167" t="s">
        <v>42</v>
      </c>
      <c r="C254" s="167"/>
      <c r="D254" s="167"/>
      <c r="E254" s="167"/>
      <c r="F254" s="167"/>
    </row>
    <row r="255" spans="1:6" x14ac:dyDescent="0.2">
      <c r="A255" s="137" t="str">
        <f t="shared" si="17"/>
        <v/>
      </c>
      <c r="B255" s="168" t="s">
        <v>86</v>
      </c>
      <c r="C255" s="168"/>
      <c r="D255" s="168"/>
      <c r="E255" s="168"/>
      <c r="F255" s="168"/>
    </row>
    <row r="256" spans="1:6" x14ac:dyDescent="0.2">
      <c r="A256" s="137" t="str">
        <f t="shared" si="17"/>
        <v/>
      </c>
      <c r="B256" s="170" t="s">
        <v>161</v>
      </c>
      <c r="C256" s="170"/>
      <c r="D256" s="170"/>
      <c r="E256" s="170"/>
      <c r="F256" s="170"/>
    </row>
    <row r="257" spans="1:8" x14ac:dyDescent="0.2">
      <c r="A257" s="137" t="str">
        <f t="shared" si="17"/>
        <v/>
      </c>
      <c r="B257" s="168" t="s">
        <v>91</v>
      </c>
      <c r="C257" s="168"/>
      <c r="D257" s="168"/>
      <c r="E257" s="168"/>
      <c r="F257" s="168"/>
    </row>
    <row r="258" spans="1:8" x14ac:dyDescent="0.2">
      <c r="A258" s="137" t="str">
        <f t="shared" si="17"/>
        <v/>
      </c>
    </row>
    <row r="259" spans="1:8" ht="18.75" customHeight="1" x14ac:dyDescent="0.2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2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0</v>
      </c>
      <c r="E260" s="146">
        <f t="shared" ref="E260:E292" si="19">IFERROR(D260/$D$293*100,0)</f>
        <v>0</v>
      </c>
      <c r="F260" s="146">
        <f>(E260)</f>
        <v>0</v>
      </c>
      <c r="H260" s="137" t="s">
        <v>3</v>
      </c>
    </row>
    <row r="261" spans="1:8" ht="15" customHeight="1" x14ac:dyDescent="0.2">
      <c r="A261" s="137" t="str">
        <f t="shared" si="17"/>
        <v>AbrilHumano Seguros, S. A.</v>
      </c>
      <c r="B261" s="47">
        <f t="shared" si="18"/>
        <v>1</v>
      </c>
      <c r="C261" s="51" t="s">
        <v>92</v>
      </c>
      <c r="D261" s="49">
        <f>VLOOKUP(A261,'PNC Exon. &amp; no Exon.'!A:D,3,0)+VLOOKUP(A261,'PNC Exon. &amp; no Exon.'!A:D,4,0)</f>
        <v>0</v>
      </c>
      <c r="E261" s="146">
        <f t="shared" si="19"/>
        <v>0</v>
      </c>
      <c r="F261" s="146">
        <f t="shared" ref="F261:F292" si="20">(F260+E261)</f>
        <v>0</v>
      </c>
      <c r="H261" s="137" t="s">
        <v>3</v>
      </c>
    </row>
    <row r="262" spans="1:8" ht="15" customHeight="1" x14ac:dyDescent="0.2">
      <c r="A262" s="137" t="str">
        <f t="shared" si="17"/>
        <v>AbrilMapfre BHD Compañía de Seguros</v>
      </c>
      <c r="B262" s="47">
        <f t="shared" si="18"/>
        <v>1</v>
      </c>
      <c r="C262" s="51" t="s">
        <v>111</v>
      </c>
      <c r="D262" s="49">
        <f>VLOOKUP(A262,'PNC Exon. &amp; no Exon.'!A:D,3,0)+VLOOKUP(A262,'PNC Exon. &amp; no Exon.'!A:D,4,0)</f>
        <v>0</v>
      </c>
      <c r="E262" s="146">
        <f t="shared" si="19"/>
        <v>0</v>
      </c>
      <c r="F262" s="146">
        <f t="shared" si="20"/>
        <v>0</v>
      </c>
      <c r="H262" s="137" t="s">
        <v>3</v>
      </c>
    </row>
    <row r="263" spans="1:8" ht="15" customHeight="1" x14ac:dyDescent="0.2">
      <c r="A263" s="137" t="str">
        <f t="shared" si="17"/>
        <v>AbrilSeguros Reservas, S. A.</v>
      </c>
      <c r="B263" s="47">
        <f t="shared" si="18"/>
        <v>1</v>
      </c>
      <c r="C263" s="51" t="s">
        <v>93</v>
      </c>
      <c r="D263" s="49">
        <f>VLOOKUP(A263,'PNC Exon. &amp; no Exon.'!A:D,3,0)+VLOOKUP(A263,'PNC Exon. &amp; no Exon.'!A:D,4,0)</f>
        <v>0</v>
      </c>
      <c r="E263" s="146">
        <f t="shared" si="19"/>
        <v>0</v>
      </c>
      <c r="F263" s="146">
        <f t="shared" si="20"/>
        <v>0</v>
      </c>
      <c r="H263" s="137" t="s">
        <v>3</v>
      </c>
    </row>
    <row r="264" spans="1:8" ht="15" customHeight="1" x14ac:dyDescent="0.2">
      <c r="A264" s="137" t="str">
        <f t="shared" si="17"/>
        <v>AbrilLa Colonial, S. A., Compañia De Seguros</v>
      </c>
      <c r="B264" s="47">
        <f t="shared" si="18"/>
        <v>1</v>
      </c>
      <c r="C264" s="51" t="s">
        <v>112</v>
      </c>
      <c r="D264" s="49">
        <f>VLOOKUP(A264,'PNC Exon. &amp; no Exon.'!A:D,3,0)+VLOOKUP(A264,'PNC Exon. &amp; no Exon.'!A:D,4,0)</f>
        <v>0</v>
      </c>
      <c r="E264" s="146">
        <f t="shared" si="19"/>
        <v>0</v>
      </c>
      <c r="F264" s="146">
        <f t="shared" si="20"/>
        <v>0</v>
      </c>
      <c r="H264" s="137" t="s">
        <v>3</v>
      </c>
    </row>
    <row r="265" spans="1:8" ht="15" customHeight="1" x14ac:dyDescent="0.2">
      <c r="A265" s="137" t="str">
        <f t="shared" si="17"/>
        <v>AbrilSeguros Sura, S.A.</v>
      </c>
      <c r="B265" s="47">
        <f t="shared" si="18"/>
        <v>1</v>
      </c>
      <c r="C265" s="51" t="s">
        <v>113</v>
      </c>
      <c r="D265" s="49">
        <f>VLOOKUP(A265,'PNC Exon. &amp; no Exon.'!A:D,3,0)+VLOOKUP(A265,'PNC Exon. &amp; no Exon.'!A:D,4,0)</f>
        <v>0</v>
      </c>
      <c r="E265" s="146">
        <f t="shared" si="19"/>
        <v>0</v>
      </c>
      <c r="F265" s="146">
        <f t="shared" si="20"/>
        <v>0</v>
      </c>
      <c r="H265" s="137" t="s">
        <v>3</v>
      </c>
    </row>
    <row r="266" spans="1:8" ht="15" customHeight="1" x14ac:dyDescent="0.2">
      <c r="A266" s="137" t="str">
        <f t="shared" si="17"/>
        <v>AbrilWorldwide Seguros, S. A.</v>
      </c>
      <c r="B266" s="47">
        <f t="shared" si="18"/>
        <v>1</v>
      </c>
      <c r="C266" s="51" t="s">
        <v>114</v>
      </c>
      <c r="D266" s="49">
        <f>VLOOKUP(A266,'PNC Exon. &amp; no Exon.'!A:D,3,0)+VLOOKUP(A266,'PNC Exon. &amp; no Exon.'!A:D,4,0)</f>
        <v>0</v>
      </c>
      <c r="E266" s="146">
        <f t="shared" si="19"/>
        <v>0</v>
      </c>
      <c r="F266" s="146">
        <f t="shared" si="20"/>
        <v>0</v>
      </c>
      <c r="H266" s="137" t="s">
        <v>3</v>
      </c>
    </row>
    <row r="267" spans="1:8" ht="15" customHeight="1" x14ac:dyDescent="0.2">
      <c r="A267" s="137" t="str">
        <f t="shared" si="17"/>
        <v>AbrilSeguros Crecer, S. A.</v>
      </c>
      <c r="B267" s="47">
        <f t="shared" si="18"/>
        <v>1</v>
      </c>
      <c r="C267" s="51" t="s">
        <v>94</v>
      </c>
      <c r="D267" s="49">
        <f>VLOOKUP(A267,'PNC Exon. &amp; no Exon.'!A:D,3,0)+VLOOKUP(A267,'PNC Exon. &amp; no Exon.'!A:D,4,0)</f>
        <v>0</v>
      </c>
      <c r="E267" s="146">
        <f t="shared" si="19"/>
        <v>0</v>
      </c>
      <c r="F267" s="146">
        <f t="shared" si="20"/>
        <v>0</v>
      </c>
      <c r="H267" s="137" t="s">
        <v>3</v>
      </c>
    </row>
    <row r="268" spans="1:8" ht="15" customHeight="1" x14ac:dyDescent="0.2">
      <c r="A268" s="137" t="str">
        <f t="shared" si="17"/>
        <v>AbrilGeneral de Seguros, S. A.</v>
      </c>
      <c r="B268" s="47">
        <f t="shared" si="18"/>
        <v>1</v>
      </c>
      <c r="C268" s="51" t="s">
        <v>77</v>
      </c>
      <c r="D268" s="49">
        <f>VLOOKUP(A268,'PNC Exon. &amp; no Exon.'!A:D,3,0)+VLOOKUP(A268,'PNC Exon. &amp; no Exon.'!A:D,4,0)</f>
        <v>0</v>
      </c>
      <c r="E268" s="146">
        <f t="shared" si="19"/>
        <v>0</v>
      </c>
      <c r="F268" s="146">
        <f t="shared" si="20"/>
        <v>0</v>
      </c>
      <c r="H268" s="137" t="s">
        <v>3</v>
      </c>
    </row>
    <row r="269" spans="1:8" ht="15" customHeight="1" x14ac:dyDescent="0.2">
      <c r="A269" s="137" t="str">
        <f t="shared" si="17"/>
        <v>AbrilSeguros Pepín, S. A.</v>
      </c>
      <c r="B269" s="47">
        <f t="shared" si="18"/>
        <v>1</v>
      </c>
      <c r="C269" s="51" t="s">
        <v>115</v>
      </c>
      <c r="D269" s="49">
        <f>VLOOKUP(A269,'PNC Exon. &amp; no Exon.'!A:D,3,0)+VLOOKUP(A269,'PNC Exon. &amp; no Exon.'!A:D,4,0)</f>
        <v>0</v>
      </c>
      <c r="E269" s="146">
        <f t="shared" si="19"/>
        <v>0</v>
      </c>
      <c r="F269" s="146">
        <f t="shared" si="20"/>
        <v>0</v>
      </c>
      <c r="H269" s="137" t="s">
        <v>3</v>
      </c>
    </row>
    <row r="270" spans="1:8" ht="15" customHeight="1" x14ac:dyDescent="0.2">
      <c r="A270" s="137" t="str">
        <f t="shared" si="17"/>
        <v>AbrilLa Monumental de Seguros, S. A.</v>
      </c>
      <c r="B270" s="47">
        <f t="shared" si="18"/>
        <v>1</v>
      </c>
      <c r="C270" s="51" t="s">
        <v>85</v>
      </c>
      <c r="D270" s="49">
        <f>VLOOKUP(A270,'PNC Exon. &amp; no Exon.'!A:D,3,0)+VLOOKUP(A270,'PNC Exon. &amp; no Exon.'!A:D,4,0)</f>
        <v>0</v>
      </c>
      <c r="E270" s="146">
        <f t="shared" si="19"/>
        <v>0</v>
      </c>
      <c r="F270" s="146">
        <f t="shared" si="20"/>
        <v>0</v>
      </c>
      <c r="H270" s="137" t="s">
        <v>3</v>
      </c>
    </row>
    <row r="271" spans="1:8" ht="15" customHeight="1" x14ac:dyDescent="0.2">
      <c r="A271" s="137" t="str">
        <f t="shared" si="17"/>
        <v>AbrilAngloamericana de Seguros, S. A.</v>
      </c>
      <c r="B271" s="47">
        <f t="shared" si="18"/>
        <v>1</v>
      </c>
      <c r="C271" s="51" t="s">
        <v>78</v>
      </c>
      <c r="D271" s="49">
        <f>VLOOKUP(A271,'PNC Exon. &amp; no Exon.'!A:D,3,0)+VLOOKUP(A271,'PNC Exon. &amp; no Exon.'!A:D,4,0)</f>
        <v>0</v>
      </c>
      <c r="E271" s="146">
        <f t="shared" si="19"/>
        <v>0</v>
      </c>
      <c r="F271" s="146">
        <f t="shared" si="20"/>
        <v>0</v>
      </c>
      <c r="H271" s="137" t="s">
        <v>3</v>
      </c>
    </row>
    <row r="272" spans="1:8" ht="15" customHeight="1" x14ac:dyDescent="0.2">
      <c r="A272" s="137" t="str">
        <f t="shared" si="17"/>
        <v>AbrilCompañía Dominicana de Seguros, C. por A.</v>
      </c>
      <c r="B272" s="47">
        <f t="shared" si="18"/>
        <v>1</v>
      </c>
      <c r="C272" s="51" t="s">
        <v>116</v>
      </c>
      <c r="D272" s="49">
        <f>VLOOKUP(A272,'PNC Exon. &amp; no Exon.'!A:D,3,0)+VLOOKUP(A272,'PNC Exon. &amp; no Exon.'!A:D,4,0)</f>
        <v>0</v>
      </c>
      <c r="E272" s="146">
        <f t="shared" si="19"/>
        <v>0</v>
      </c>
      <c r="F272" s="146">
        <f t="shared" si="20"/>
        <v>0</v>
      </c>
      <c r="H272" s="137" t="s">
        <v>3</v>
      </c>
    </row>
    <row r="273" spans="1:8" ht="15" customHeight="1" x14ac:dyDescent="0.2">
      <c r="A273" s="137" t="str">
        <f t="shared" si="17"/>
        <v>AbrilBanesco Seguros</v>
      </c>
      <c r="B273" s="47">
        <f t="shared" si="18"/>
        <v>1</v>
      </c>
      <c r="C273" s="51" t="s">
        <v>119</v>
      </c>
      <c r="D273" s="49">
        <f>VLOOKUP(A273,'PNC Exon. &amp; no Exon.'!A:D,3,0)+VLOOKUP(A273,'PNC Exon. &amp; no Exon.'!A:D,4,0)</f>
        <v>0</v>
      </c>
      <c r="E273" s="146">
        <f t="shared" si="19"/>
        <v>0</v>
      </c>
      <c r="F273" s="146">
        <f t="shared" si="20"/>
        <v>0</v>
      </c>
      <c r="H273" s="137" t="s">
        <v>3</v>
      </c>
    </row>
    <row r="274" spans="1:8" ht="15" customHeight="1" x14ac:dyDescent="0.2">
      <c r="A274" s="137" t="str">
        <f t="shared" si="17"/>
        <v>AbrilPatria, S. A., Compañía de Seguros</v>
      </c>
      <c r="B274" s="47">
        <f t="shared" si="18"/>
        <v>1</v>
      </c>
      <c r="C274" s="51" t="s">
        <v>117</v>
      </c>
      <c r="D274" s="49">
        <f>VLOOKUP(A274,'PNC Exon. &amp; no Exon.'!A:D,3,0)+VLOOKUP(A274,'PNC Exon. &amp; no Exon.'!A:D,4,0)</f>
        <v>0</v>
      </c>
      <c r="E274" s="146">
        <f t="shared" si="19"/>
        <v>0</v>
      </c>
      <c r="F274" s="146">
        <f t="shared" si="20"/>
        <v>0</v>
      </c>
      <c r="H274" s="137" t="s">
        <v>3</v>
      </c>
    </row>
    <row r="275" spans="1:8" ht="15" customHeight="1" x14ac:dyDescent="0.2">
      <c r="A275" s="137" t="str">
        <f t="shared" si="17"/>
        <v>AbrilAseguradora Agropecuaria Dominicana, S. A.</v>
      </c>
      <c r="B275" s="47">
        <f t="shared" si="18"/>
        <v>1</v>
      </c>
      <c r="C275" s="51" t="s">
        <v>118</v>
      </c>
      <c r="D275" s="49">
        <f>VLOOKUP(A275,'PNC Exon. &amp; no Exon.'!A:D,3,0)+VLOOKUP(A275,'PNC Exon. &amp; no Exon.'!A:D,4,0)</f>
        <v>0</v>
      </c>
      <c r="E275" s="146">
        <f t="shared" si="19"/>
        <v>0</v>
      </c>
      <c r="F275" s="146">
        <f t="shared" si="20"/>
        <v>0</v>
      </c>
      <c r="H275" s="137" t="s">
        <v>3</v>
      </c>
    </row>
    <row r="276" spans="1:8" ht="15" customHeight="1" x14ac:dyDescent="0.2">
      <c r="A276" s="137" t="str">
        <f t="shared" si="17"/>
        <v>AbrilAtlántica Seguros, S. A.</v>
      </c>
      <c r="B276" s="47">
        <f t="shared" si="18"/>
        <v>1</v>
      </c>
      <c r="C276" s="50" t="s">
        <v>120</v>
      </c>
      <c r="D276" s="49">
        <f>VLOOKUP(A276,'PNC Exon. &amp; no Exon.'!A:D,3,0)+VLOOKUP(A276,'PNC Exon. &amp; no Exon.'!A:D,4,0)</f>
        <v>0</v>
      </c>
      <c r="E276" s="146">
        <f t="shared" si="19"/>
        <v>0</v>
      </c>
      <c r="F276" s="146">
        <f t="shared" si="20"/>
        <v>0</v>
      </c>
      <c r="H276" s="137" t="s">
        <v>3</v>
      </c>
    </row>
    <row r="277" spans="1:8" ht="15" customHeight="1" x14ac:dyDescent="0.2">
      <c r="A277" s="137" t="str">
        <f t="shared" si="17"/>
        <v>AbrilSeguros La Internacional, S. A.</v>
      </c>
      <c r="B277" s="47">
        <f t="shared" si="18"/>
        <v>1</v>
      </c>
      <c r="C277" s="51" t="s">
        <v>80</v>
      </c>
      <c r="D277" s="49">
        <f>VLOOKUP(A277,'PNC Exon. &amp; no Exon.'!A:D,3,0)+VLOOKUP(A277,'PNC Exon. &amp; no Exon.'!A:D,4,0)</f>
        <v>0</v>
      </c>
      <c r="E277" s="146">
        <f t="shared" si="19"/>
        <v>0</v>
      </c>
      <c r="F277" s="146">
        <f t="shared" si="20"/>
        <v>0</v>
      </c>
      <c r="H277" s="137" t="s">
        <v>3</v>
      </c>
    </row>
    <row r="278" spans="1:8" ht="15" customHeight="1" x14ac:dyDescent="0.2">
      <c r="A278" s="137" t="str">
        <f t="shared" si="17"/>
        <v xml:space="preserve">AbrilCooperativa Nacional De Seguros, Inc </v>
      </c>
      <c r="B278" s="47">
        <f t="shared" si="18"/>
        <v>1</v>
      </c>
      <c r="C278" s="51" t="s">
        <v>121</v>
      </c>
      <c r="D278" s="49">
        <f>VLOOKUP(A278,'PNC Exon. &amp; no Exon.'!A:D,3,0)+VLOOKUP(A278,'PNC Exon. &amp; no Exon.'!A:D,4,0)</f>
        <v>0</v>
      </c>
      <c r="E278" s="146">
        <f t="shared" si="19"/>
        <v>0</v>
      </c>
      <c r="F278" s="146">
        <f t="shared" si="20"/>
        <v>0</v>
      </c>
      <c r="H278" s="137" t="s">
        <v>3</v>
      </c>
    </row>
    <row r="279" spans="1:8" ht="15" customHeight="1" x14ac:dyDescent="0.2">
      <c r="A279" s="137" t="str">
        <f t="shared" si="17"/>
        <v>AbrilCuna Mutual Insurance Society Dominicana</v>
      </c>
      <c r="B279" s="47">
        <f t="shared" si="18"/>
        <v>1</v>
      </c>
      <c r="C279" s="51" t="s">
        <v>123</v>
      </c>
      <c r="D279" s="49">
        <f>VLOOKUP(A279,'PNC Exon. &amp; no Exon.'!A:D,3,0)+VLOOKUP(A279,'PNC Exon. &amp; no Exon.'!A:D,4,0)</f>
        <v>0</v>
      </c>
      <c r="E279" s="146">
        <f t="shared" si="19"/>
        <v>0</v>
      </c>
      <c r="F279" s="146">
        <f t="shared" si="20"/>
        <v>0</v>
      </c>
      <c r="H279" s="137" t="s">
        <v>3</v>
      </c>
    </row>
    <row r="280" spans="1:8" ht="15" customHeight="1" x14ac:dyDescent="0.2">
      <c r="A280" s="137" t="str">
        <f t="shared" si="17"/>
        <v>AbrilAtrio Seguros S. A.</v>
      </c>
      <c r="B280" s="47">
        <f t="shared" si="18"/>
        <v>1</v>
      </c>
      <c r="C280" s="51" t="s">
        <v>122</v>
      </c>
      <c r="D280" s="49">
        <f>VLOOKUP(A280,'PNC Exon. &amp; no Exon.'!A:D,3,0)+VLOOKUP(A280,'PNC Exon. &amp; no Exon.'!A:D,4,0)</f>
        <v>0</v>
      </c>
      <c r="E280" s="146">
        <f t="shared" si="19"/>
        <v>0</v>
      </c>
      <c r="F280" s="146">
        <f t="shared" si="20"/>
        <v>0</v>
      </c>
      <c r="H280" s="137" t="s">
        <v>3</v>
      </c>
    </row>
    <row r="281" spans="1:8" ht="15" customHeight="1" x14ac:dyDescent="0.2">
      <c r="A281" s="137" t="str">
        <f t="shared" si="17"/>
        <v>AbrilBupa Dominicana, S. A.</v>
      </c>
      <c r="B281" s="47">
        <f t="shared" si="18"/>
        <v>1</v>
      </c>
      <c r="C281" s="50" t="s">
        <v>124</v>
      </c>
      <c r="D281" s="49">
        <f>VLOOKUP(A281,'PNC Exon. &amp; no Exon.'!A:D,3,0)+VLOOKUP(A281,'PNC Exon. &amp; no Exon.'!A:D,4,0)</f>
        <v>0</v>
      </c>
      <c r="E281" s="146">
        <f t="shared" si="19"/>
        <v>0</v>
      </c>
      <c r="F281" s="146">
        <f t="shared" si="20"/>
        <v>0</v>
      </c>
      <c r="H281" s="137" t="s">
        <v>3</v>
      </c>
    </row>
    <row r="282" spans="1:8" ht="15" customHeight="1" x14ac:dyDescent="0.2">
      <c r="A282" s="137" t="str">
        <f t="shared" si="17"/>
        <v>AbrilSeguros APS, S.R.L.</v>
      </c>
      <c r="B282" s="47">
        <f t="shared" si="18"/>
        <v>1</v>
      </c>
      <c r="C282" s="51" t="s">
        <v>125</v>
      </c>
      <c r="D282" s="49">
        <f>VLOOKUP(A282,'PNC Exon. &amp; no Exon.'!A:D,3,0)+VLOOKUP(A282,'PNC Exon. &amp; no Exon.'!A:D,4,0)</f>
        <v>0</v>
      </c>
      <c r="E282" s="146">
        <f t="shared" si="19"/>
        <v>0</v>
      </c>
      <c r="F282" s="146">
        <f t="shared" si="20"/>
        <v>0</v>
      </c>
      <c r="H282" s="137" t="s">
        <v>3</v>
      </c>
    </row>
    <row r="283" spans="1:8" ht="15" customHeight="1" x14ac:dyDescent="0.2">
      <c r="A283" s="137" t="str">
        <f t="shared" si="17"/>
        <v>AbrilBMI Compañía de Seguros, S. A.</v>
      </c>
      <c r="B283" s="47">
        <f t="shared" si="18"/>
        <v>1</v>
      </c>
      <c r="C283" s="51" t="s">
        <v>87</v>
      </c>
      <c r="D283" s="49">
        <f>VLOOKUP(A283,'PNC Exon. &amp; no Exon.'!A:D,3,0)+VLOOKUP(A283,'PNC Exon. &amp; no Exon.'!A:D,4,0)</f>
        <v>0</v>
      </c>
      <c r="E283" s="146">
        <f t="shared" si="19"/>
        <v>0</v>
      </c>
      <c r="F283" s="146">
        <f t="shared" si="20"/>
        <v>0</v>
      </c>
      <c r="H283" s="137" t="s">
        <v>3</v>
      </c>
    </row>
    <row r="284" spans="1:8" ht="15" customHeight="1" x14ac:dyDescent="0.2">
      <c r="A284" s="137" t="str">
        <f t="shared" si="17"/>
        <v>AbrilMultiseguros Su, S.A.</v>
      </c>
      <c r="B284" s="47">
        <f t="shared" si="18"/>
        <v>1</v>
      </c>
      <c r="C284" s="51" t="s">
        <v>126</v>
      </c>
      <c r="D284" s="49">
        <f>VLOOKUP(A284,'PNC Exon. &amp; no Exon.'!A:D,3,0)+VLOOKUP(A284,'PNC Exon. &amp; no Exon.'!A:D,4,0)</f>
        <v>0</v>
      </c>
      <c r="E284" s="146">
        <f t="shared" si="19"/>
        <v>0</v>
      </c>
      <c r="F284" s="146">
        <f t="shared" si="20"/>
        <v>0</v>
      </c>
      <c r="H284" s="137" t="s">
        <v>3</v>
      </c>
    </row>
    <row r="285" spans="1:8" ht="15" customHeight="1" x14ac:dyDescent="0.2">
      <c r="A285" s="137" t="str">
        <f t="shared" si="17"/>
        <v>AbrilSeguros Ademi, S.A.</v>
      </c>
      <c r="B285" s="47">
        <f t="shared" si="18"/>
        <v>1</v>
      </c>
      <c r="C285" s="51" t="s">
        <v>127</v>
      </c>
      <c r="D285" s="49">
        <f>VLOOKUP(A285,'PNC Exon. &amp; no Exon.'!A:D,3,0)+VLOOKUP(A285,'PNC Exon. &amp; no Exon.'!A:D,4,0)</f>
        <v>0</v>
      </c>
      <c r="E285" s="146">
        <f t="shared" si="19"/>
        <v>0</v>
      </c>
      <c r="F285" s="146">
        <f t="shared" si="20"/>
        <v>0</v>
      </c>
      <c r="H285" s="137" t="s">
        <v>3</v>
      </c>
    </row>
    <row r="286" spans="1:8" ht="15" customHeight="1" x14ac:dyDescent="0.2">
      <c r="A286" s="137" t="str">
        <f t="shared" si="17"/>
        <v>AbrilConfederación del Canadá Dominicana, S. A.</v>
      </c>
      <c r="B286" s="47">
        <f t="shared" si="18"/>
        <v>1</v>
      </c>
      <c r="C286" s="51" t="s">
        <v>128</v>
      </c>
      <c r="D286" s="49">
        <f>VLOOKUP(A286,'PNC Exon. &amp; no Exon.'!A:D,3,0)+VLOOKUP(A286,'PNC Exon. &amp; no Exon.'!A:D,4,0)</f>
        <v>0</v>
      </c>
      <c r="E286" s="146">
        <f t="shared" si="19"/>
        <v>0</v>
      </c>
      <c r="F286" s="146">
        <f t="shared" si="20"/>
        <v>0</v>
      </c>
      <c r="H286" s="137" t="s">
        <v>3</v>
      </c>
    </row>
    <row r="287" spans="1:8" ht="15" customHeight="1" x14ac:dyDescent="0.2">
      <c r="A287" s="137" t="str">
        <f t="shared" si="17"/>
        <v>AbrilFuturo Seguros</v>
      </c>
      <c r="B287" s="47">
        <f t="shared" si="18"/>
        <v>1</v>
      </c>
      <c r="C287" s="51" t="s">
        <v>110</v>
      </c>
      <c r="D287" s="49">
        <f>VLOOKUP(A287,'PNC Exon. &amp; no Exon.'!A:D,3,0)+VLOOKUP(A287,'PNC Exon. &amp; no Exon.'!A:D,4,0)</f>
        <v>0</v>
      </c>
      <c r="E287" s="146">
        <f t="shared" si="19"/>
        <v>0</v>
      </c>
      <c r="F287" s="146">
        <f t="shared" si="20"/>
        <v>0</v>
      </c>
      <c r="G287" s="4"/>
      <c r="H287" s="137" t="s">
        <v>3</v>
      </c>
    </row>
    <row r="288" spans="1:8" ht="15" customHeight="1" x14ac:dyDescent="0.2">
      <c r="A288" s="137" t="str">
        <f t="shared" si="17"/>
        <v>AbrilAutoseguro, S. A.</v>
      </c>
      <c r="B288" s="47">
        <f t="shared" si="18"/>
        <v>1</v>
      </c>
      <c r="C288" s="51" t="s">
        <v>79</v>
      </c>
      <c r="D288" s="49">
        <f>VLOOKUP(A288,'PNC Exon. &amp; no Exon.'!A:D,3,0)+VLOOKUP(A288,'PNC Exon. &amp; no Exon.'!A:D,4,0)</f>
        <v>0</v>
      </c>
      <c r="E288" s="146">
        <f t="shared" si="19"/>
        <v>0</v>
      </c>
      <c r="F288" s="146">
        <f t="shared" si="20"/>
        <v>0</v>
      </c>
      <c r="H288" s="137" t="s">
        <v>3</v>
      </c>
    </row>
    <row r="289" spans="1:8" ht="15" customHeight="1" x14ac:dyDescent="0.2">
      <c r="A289" s="137" t="str">
        <f t="shared" si="17"/>
        <v>AbrilSeguros Yunen, S.A.</v>
      </c>
      <c r="B289" s="47">
        <f t="shared" si="18"/>
        <v>1</v>
      </c>
      <c r="C289" s="51" t="s">
        <v>129</v>
      </c>
      <c r="D289" s="49">
        <f>VLOOKUP(A289,'PNC Exon. &amp; no Exon.'!A:D,3,0)+VLOOKUP(A289,'PNC Exon. &amp; no Exon.'!A:D,4,0)</f>
        <v>0</v>
      </c>
      <c r="E289" s="146">
        <f t="shared" si="19"/>
        <v>0</v>
      </c>
      <c r="F289" s="146">
        <f t="shared" si="20"/>
        <v>0</v>
      </c>
      <c r="H289" s="137" t="s">
        <v>3</v>
      </c>
    </row>
    <row r="290" spans="1:8" ht="15" customHeight="1" x14ac:dyDescent="0.2">
      <c r="A290" s="137" t="str">
        <f t="shared" si="17"/>
        <v>AbrilMidas Seguros, S.A.</v>
      </c>
      <c r="B290" s="47">
        <f t="shared" si="18"/>
        <v>1</v>
      </c>
      <c r="C290" s="51" t="s">
        <v>131</v>
      </c>
      <c r="D290" s="49">
        <f>VLOOKUP(A290,'PNC Exon. &amp; no Exon.'!A:D,3,0)+VLOOKUP(A290,'PNC Exon. &amp; no Exon.'!A:D,4,0)</f>
        <v>0</v>
      </c>
      <c r="E290" s="146">
        <f t="shared" si="19"/>
        <v>0</v>
      </c>
      <c r="F290" s="146">
        <f t="shared" si="20"/>
        <v>0</v>
      </c>
      <c r="H290" s="137" t="s">
        <v>3</v>
      </c>
    </row>
    <row r="291" spans="1:8" ht="15" customHeight="1" x14ac:dyDescent="0.2">
      <c r="A291" s="137" t="str">
        <f t="shared" si="17"/>
        <v>AbrilUnit, S.A.</v>
      </c>
      <c r="B291" s="47">
        <f t="shared" si="18"/>
        <v>1</v>
      </c>
      <c r="C291" s="51" t="s">
        <v>132</v>
      </c>
      <c r="D291" s="49">
        <f>VLOOKUP(A291,'PNC Exon. &amp; no Exon.'!A:D,3,0)+VLOOKUP(A291,'PNC Exon. &amp; no Exon.'!A:D,4,0)</f>
        <v>0</v>
      </c>
      <c r="E291" s="146">
        <f t="shared" si="19"/>
        <v>0</v>
      </c>
      <c r="F291" s="146">
        <f t="shared" si="20"/>
        <v>0</v>
      </c>
      <c r="H291" s="137" t="s">
        <v>3</v>
      </c>
    </row>
    <row r="292" spans="1:8" ht="15" customHeight="1" x14ac:dyDescent="0.2">
      <c r="A292" s="137" t="str">
        <f t="shared" si="17"/>
        <v>AbrilHylseg Seguros S.A</v>
      </c>
      <c r="B292" s="47">
        <f t="shared" si="18"/>
        <v>1</v>
      </c>
      <c r="C292" s="51" t="s">
        <v>130</v>
      </c>
      <c r="D292" s="49">
        <f>VLOOKUP(A292,'PNC Exon. &amp; no Exon.'!A:D,3,0)+VLOOKUP(A292,'PNC Exon. &amp; no Exon.'!A:D,4,0)</f>
        <v>0</v>
      </c>
      <c r="E292" s="146">
        <f t="shared" si="19"/>
        <v>0</v>
      </c>
      <c r="F292" s="146">
        <f t="shared" si="20"/>
        <v>0</v>
      </c>
      <c r="H292" s="137" t="s">
        <v>3</v>
      </c>
    </row>
    <row r="293" spans="1:8" ht="18" customHeight="1" x14ac:dyDescent="0.2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0</v>
      </c>
      <c r="E293" s="150">
        <f>SUM(E260:E292,0)</f>
        <v>0</v>
      </c>
      <c r="F293" s="151"/>
    </row>
    <row r="294" spans="1:8" x14ac:dyDescent="0.2">
      <c r="A294" s="137" t="str">
        <f t="shared" si="17"/>
        <v/>
      </c>
      <c r="B294" s="70" t="s">
        <v>108</v>
      </c>
      <c r="C294" s="28"/>
    </row>
    <row r="295" spans="1:8" x14ac:dyDescent="0.2">
      <c r="A295" s="137" t="str">
        <f t="shared" si="17"/>
        <v/>
      </c>
    </row>
    <row r="296" spans="1:8" x14ac:dyDescent="0.2">
      <c r="A296" s="137" t="str">
        <f t="shared" ref="A296:A359" si="21">H296&amp;C296</f>
        <v/>
      </c>
    </row>
    <row r="297" spans="1:8" x14ac:dyDescent="0.2">
      <c r="A297" s="137" t="str">
        <f t="shared" si="21"/>
        <v/>
      </c>
    </row>
    <row r="298" spans="1:8" x14ac:dyDescent="0.2">
      <c r="A298" s="137" t="str">
        <f t="shared" si="21"/>
        <v/>
      </c>
    </row>
    <row r="299" spans="1:8" x14ac:dyDescent="0.2">
      <c r="A299" s="137" t="str">
        <f t="shared" si="21"/>
        <v/>
      </c>
    </row>
    <row r="300" spans="1:8" x14ac:dyDescent="0.2">
      <c r="A300" s="137" t="str">
        <f t="shared" si="21"/>
        <v/>
      </c>
    </row>
    <row r="301" spans="1:8" x14ac:dyDescent="0.2">
      <c r="A301" s="137" t="str">
        <f t="shared" si="21"/>
        <v/>
      </c>
    </row>
    <row r="302" spans="1:8" x14ac:dyDescent="0.2">
      <c r="A302" s="137" t="str">
        <f t="shared" si="21"/>
        <v/>
      </c>
    </row>
    <row r="303" spans="1:8" x14ac:dyDescent="0.2">
      <c r="A303" s="137" t="str">
        <f t="shared" si="21"/>
        <v/>
      </c>
    </row>
    <row r="304" spans="1:8" x14ac:dyDescent="0.2">
      <c r="A304" s="137" t="str">
        <f t="shared" si="21"/>
        <v/>
      </c>
    </row>
    <row r="305" spans="1:6" x14ac:dyDescent="0.2">
      <c r="A305" s="137" t="str">
        <f t="shared" si="21"/>
        <v/>
      </c>
    </row>
    <row r="306" spans="1:6" x14ac:dyDescent="0.2">
      <c r="A306" s="137" t="str">
        <f t="shared" si="21"/>
        <v/>
      </c>
    </row>
    <row r="307" spans="1:6" x14ac:dyDescent="0.2">
      <c r="A307" s="137" t="str">
        <f t="shared" si="21"/>
        <v/>
      </c>
    </row>
    <row r="308" spans="1:6" x14ac:dyDescent="0.2">
      <c r="A308" s="137" t="str">
        <f t="shared" si="21"/>
        <v/>
      </c>
    </row>
    <row r="309" spans="1:6" x14ac:dyDescent="0.2">
      <c r="A309" s="137" t="str">
        <f t="shared" si="21"/>
        <v/>
      </c>
    </row>
    <row r="310" spans="1:6" x14ac:dyDescent="0.2">
      <c r="A310" s="137" t="str">
        <f t="shared" si="21"/>
        <v/>
      </c>
    </row>
    <row r="311" spans="1:6" x14ac:dyDescent="0.2">
      <c r="A311" s="137" t="str">
        <f t="shared" si="21"/>
        <v/>
      </c>
    </row>
    <row r="312" spans="1:6" x14ac:dyDescent="0.2">
      <c r="A312" s="137" t="str">
        <f t="shared" si="21"/>
        <v/>
      </c>
    </row>
    <row r="313" spans="1:6" x14ac:dyDescent="0.2">
      <c r="A313" s="137" t="str">
        <f t="shared" si="21"/>
        <v/>
      </c>
    </row>
    <row r="314" spans="1:6" x14ac:dyDescent="0.2">
      <c r="A314" s="137" t="str">
        <f t="shared" si="21"/>
        <v/>
      </c>
    </row>
    <row r="315" spans="1:6" x14ac:dyDescent="0.2">
      <c r="A315" s="137" t="str">
        <f t="shared" si="21"/>
        <v/>
      </c>
    </row>
    <row r="316" spans="1:6" x14ac:dyDescent="0.2">
      <c r="A316" s="137" t="str">
        <f t="shared" si="21"/>
        <v/>
      </c>
    </row>
    <row r="317" spans="1:6" ht="20.25" x14ac:dyDescent="0.3">
      <c r="A317" s="137" t="str">
        <f t="shared" si="21"/>
        <v/>
      </c>
      <c r="B317" s="167" t="s">
        <v>42</v>
      </c>
      <c r="C317" s="167"/>
      <c r="D317" s="167"/>
      <c r="E317" s="167"/>
      <c r="F317" s="167"/>
    </row>
    <row r="318" spans="1:6" x14ac:dyDescent="0.2">
      <c r="A318" s="137" t="str">
        <f t="shared" si="21"/>
        <v/>
      </c>
      <c r="B318" s="168" t="s">
        <v>86</v>
      </c>
      <c r="C318" s="168"/>
      <c r="D318" s="168"/>
      <c r="E318" s="168"/>
      <c r="F318" s="168"/>
    </row>
    <row r="319" spans="1:6" x14ac:dyDescent="0.2">
      <c r="A319" s="137" t="str">
        <f t="shared" si="21"/>
        <v/>
      </c>
      <c r="B319" s="170" t="s">
        <v>162</v>
      </c>
      <c r="C319" s="170"/>
      <c r="D319" s="170"/>
      <c r="E319" s="170"/>
      <c r="F319" s="170"/>
    </row>
    <row r="320" spans="1:6" x14ac:dyDescent="0.2">
      <c r="A320" s="137" t="str">
        <f t="shared" si="21"/>
        <v/>
      </c>
      <c r="B320" s="168" t="s">
        <v>91</v>
      </c>
      <c r="C320" s="168"/>
      <c r="D320" s="168"/>
      <c r="E320" s="168"/>
      <c r="F320" s="168"/>
    </row>
    <row r="321" spans="1:8" x14ac:dyDescent="0.2">
      <c r="A321" s="137" t="str">
        <f t="shared" si="21"/>
        <v/>
      </c>
    </row>
    <row r="322" spans="1:8" ht="20.25" customHeight="1" x14ac:dyDescent="0.2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2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0</v>
      </c>
      <c r="E323" s="146">
        <f t="shared" ref="E323:E355" si="23">IFERROR(D323/$D$356*100,0)</f>
        <v>0</v>
      </c>
      <c r="F323" s="146">
        <f>(E323)</f>
        <v>0</v>
      </c>
      <c r="H323" s="137" t="s">
        <v>4</v>
      </c>
    </row>
    <row r="324" spans="1:8" ht="15" customHeight="1" x14ac:dyDescent="0.2">
      <c r="A324" s="137" t="str">
        <f t="shared" si="21"/>
        <v>MayoHumano Seguros, S. A.</v>
      </c>
      <c r="B324" s="47">
        <f t="shared" si="22"/>
        <v>1</v>
      </c>
      <c r="C324" s="51" t="s">
        <v>92</v>
      </c>
      <c r="D324" s="49">
        <f>VLOOKUP(A324,'PNC Exon. &amp; no Exon.'!A:D,3,0)+VLOOKUP(A324,'PNC Exon. &amp; no Exon.'!A:D,4,0)</f>
        <v>0</v>
      </c>
      <c r="E324" s="146">
        <f t="shared" si="23"/>
        <v>0</v>
      </c>
      <c r="F324" s="146">
        <f t="shared" ref="F324:F355" si="24">(F323+E324)</f>
        <v>0</v>
      </c>
      <c r="H324" s="137" t="s">
        <v>4</v>
      </c>
    </row>
    <row r="325" spans="1:8" ht="15" customHeight="1" x14ac:dyDescent="0.2">
      <c r="A325" s="137" t="str">
        <f t="shared" si="21"/>
        <v>MayoSeguros Reservas, S. A.</v>
      </c>
      <c r="B325" s="47">
        <f t="shared" si="22"/>
        <v>1</v>
      </c>
      <c r="C325" s="51" t="s">
        <v>93</v>
      </c>
      <c r="D325" s="49">
        <f>VLOOKUP(A325,'PNC Exon. &amp; no Exon.'!A:D,3,0)+VLOOKUP(A325,'PNC Exon. &amp; no Exon.'!A:D,4,0)</f>
        <v>0</v>
      </c>
      <c r="E325" s="146">
        <f t="shared" si="23"/>
        <v>0</v>
      </c>
      <c r="F325" s="146">
        <f t="shared" si="24"/>
        <v>0</v>
      </c>
      <c r="H325" s="137" t="s">
        <v>4</v>
      </c>
    </row>
    <row r="326" spans="1:8" ht="15" customHeight="1" x14ac:dyDescent="0.2">
      <c r="A326" s="137" t="str">
        <f t="shared" si="21"/>
        <v>MayoMapfre BHD Compañía de Seguros</v>
      </c>
      <c r="B326" s="47">
        <f t="shared" si="22"/>
        <v>1</v>
      </c>
      <c r="C326" s="51" t="s">
        <v>111</v>
      </c>
      <c r="D326" s="49">
        <f>VLOOKUP(A326,'PNC Exon. &amp; no Exon.'!A:D,3,0)+VLOOKUP(A326,'PNC Exon. &amp; no Exon.'!A:D,4,0)</f>
        <v>0</v>
      </c>
      <c r="E326" s="146">
        <f t="shared" si="23"/>
        <v>0</v>
      </c>
      <c r="F326" s="146">
        <f t="shared" si="24"/>
        <v>0</v>
      </c>
      <c r="H326" s="137" t="s">
        <v>4</v>
      </c>
    </row>
    <row r="327" spans="1:8" ht="15" customHeight="1" x14ac:dyDescent="0.2">
      <c r="A327" s="137" t="str">
        <f t="shared" si="21"/>
        <v>MayoLa Colonial, S. A., Compañia De Seguros</v>
      </c>
      <c r="B327" s="47">
        <f t="shared" si="22"/>
        <v>1</v>
      </c>
      <c r="C327" s="51" t="s">
        <v>112</v>
      </c>
      <c r="D327" s="49">
        <f>VLOOKUP(A327,'PNC Exon. &amp; no Exon.'!A:D,3,0)+VLOOKUP(A327,'PNC Exon. &amp; no Exon.'!A:D,4,0)</f>
        <v>0</v>
      </c>
      <c r="E327" s="146">
        <f t="shared" si="23"/>
        <v>0</v>
      </c>
      <c r="F327" s="146">
        <f t="shared" si="24"/>
        <v>0</v>
      </c>
      <c r="H327" s="137" t="s">
        <v>4</v>
      </c>
    </row>
    <row r="328" spans="1:8" ht="15" customHeight="1" x14ac:dyDescent="0.2">
      <c r="A328" s="137" t="str">
        <f t="shared" si="21"/>
        <v>MayoSeguros Sura, S.A.</v>
      </c>
      <c r="B328" s="47">
        <f t="shared" si="22"/>
        <v>1</v>
      </c>
      <c r="C328" s="51" t="s">
        <v>113</v>
      </c>
      <c r="D328" s="49">
        <f>VLOOKUP(A328,'PNC Exon. &amp; no Exon.'!A:D,3,0)+VLOOKUP(A328,'PNC Exon. &amp; no Exon.'!A:D,4,0)</f>
        <v>0</v>
      </c>
      <c r="E328" s="146">
        <f t="shared" si="23"/>
        <v>0</v>
      </c>
      <c r="F328" s="146">
        <f t="shared" si="24"/>
        <v>0</v>
      </c>
      <c r="H328" s="137" t="s">
        <v>4</v>
      </c>
    </row>
    <row r="329" spans="1:8" ht="15" customHeight="1" x14ac:dyDescent="0.2">
      <c r="A329" s="137" t="str">
        <f t="shared" si="21"/>
        <v>MayoSeguros Crecer, S. A.</v>
      </c>
      <c r="B329" s="47">
        <f t="shared" si="22"/>
        <v>1</v>
      </c>
      <c r="C329" s="51" t="s">
        <v>94</v>
      </c>
      <c r="D329" s="49">
        <f>VLOOKUP(A329,'PNC Exon. &amp; no Exon.'!A:D,3,0)+VLOOKUP(A329,'PNC Exon. &amp; no Exon.'!A:D,4,0)</f>
        <v>0</v>
      </c>
      <c r="E329" s="146">
        <f t="shared" si="23"/>
        <v>0</v>
      </c>
      <c r="F329" s="146">
        <f t="shared" si="24"/>
        <v>0</v>
      </c>
      <c r="H329" s="137" t="s">
        <v>4</v>
      </c>
    </row>
    <row r="330" spans="1:8" ht="15" customHeight="1" x14ac:dyDescent="0.2">
      <c r="A330" s="137" t="str">
        <f t="shared" si="21"/>
        <v>MayoWorldwide Seguros, S. A.</v>
      </c>
      <c r="B330" s="47">
        <f t="shared" si="22"/>
        <v>1</v>
      </c>
      <c r="C330" s="51" t="s">
        <v>114</v>
      </c>
      <c r="D330" s="49">
        <f>VLOOKUP(A330,'PNC Exon. &amp; no Exon.'!A:D,3,0)+VLOOKUP(A330,'PNC Exon. &amp; no Exon.'!A:D,4,0)</f>
        <v>0</v>
      </c>
      <c r="E330" s="146">
        <f t="shared" si="23"/>
        <v>0</v>
      </c>
      <c r="F330" s="146">
        <f t="shared" si="24"/>
        <v>0</v>
      </c>
      <c r="H330" s="137" t="s">
        <v>4</v>
      </c>
    </row>
    <row r="331" spans="1:8" ht="15" customHeight="1" x14ac:dyDescent="0.2">
      <c r="A331" s="137" t="str">
        <f t="shared" si="21"/>
        <v>MayoGeneral de Seguros, S. A.</v>
      </c>
      <c r="B331" s="47">
        <f t="shared" si="22"/>
        <v>1</v>
      </c>
      <c r="C331" s="51" t="s">
        <v>77</v>
      </c>
      <c r="D331" s="49">
        <f>VLOOKUP(A331,'PNC Exon. &amp; no Exon.'!A:D,3,0)+VLOOKUP(A331,'PNC Exon. &amp; no Exon.'!A:D,4,0)</f>
        <v>0</v>
      </c>
      <c r="E331" s="146">
        <f t="shared" si="23"/>
        <v>0</v>
      </c>
      <c r="F331" s="146">
        <f t="shared" si="24"/>
        <v>0</v>
      </c>
      <c r="H331" s="137" t="s">
        <v>4</v>
      </c>
    </row>
    <row r="332" spans="1:8" ht="15" customHeight="1" x14ac:dyDescent="0.2">
      <c r="A332" s="137" t="str">
        <f t="shared" si="21"/>
        <v>MayoSeguros Pepín, S. A.</v>
      </c>
      <c r="B332" s="47">
        <f t="shared" si="22"/>
        <v>1</v>
      </c>
      <c r="C332" s="51" t="s">
        <v>115</v>
      </c>
      <c r="D332" s="49">
        <f>VLOOKUP(A332,'PNC Exon. &amp; no Exon.'!A:D,3,0)+VLOOKUP(A332,'PNC Exon. &amp; no Exon.'!A:D,4,0)</f>
        <v>0</v>
      </c>
      <c r="E332" s="146">
        <f t="shared" si="23"/>
        <v>0</v>
      </c>
      <c r="F332" s="146">
        <f t="shared" si="24"/>
        <v>0</v>
      </c>
      <c r="H332" s="137" t="s">
        <v>4</v>
      </c>
    </row>
    <row r="333" spans="1:8" ht="15" customHeight="1" x14ac:dyDescent="0.2">
      <c r="A333" s="137" t="str">
        <f t="shared" si="21"/>
        <v>MayoLa Monumental de Seguros, S. A.</v>
      </c>
      <c r="B333" s="47">
        <f t="shared" si="22"/>
        <v>1</v>
      </c>
      <c r="C333" s="51" t="s">
        <v>85</v>
      </c>
      <c r="D333" s="49">
        <f>VLOOKUP(A333,'PNC Exon. &amp; no Exon.'!A:D,3,0)+VLOOKUP(A333,'PNC Exon. &amp; no Exon.'!A:D,4,0)</f>
        <v>0</v>
      </c>
      <c r="E333" s="146">
        <f t="shared" si="23"/>
        <v>0</v>
      </c>
      <c r="F333" s="146">
        <f t="shared" si="24"/>
        <v>0</v>
      </c>
      <c r="H333" s="137" t="s">
        <v>4</v>
      </c>
    </row>
    <row r="334" spans="1:8" ht="15" customHeight="1" x14ac:dyDescent="0.2">
      <c r="A334" s="137" t="str">
        <f t="shared" si="21"/>
        <v>MayoCompañía Dominicana de Seguros, C. por A.</v>
      </c>
      <c r="B334" s="47">
        <f t="shared" si="22"/>
        <v>1</v>
      </c>
      <c r="C334" s="51" t="s">
        <v>116</v>
      </c>
      <c r="D334" s="49">
        <f>VLOOKUP(A334,'PNC Exon. &amp; no Exon.'!A:D,3,0)+VLOOKUP(A334,'PNC Exon. &amp; no Exon.'!A:D,4,0)</f>
        <v>0</v>
      </c>
      <c r="E334" s="146">
        <f t="shared" si="23"/>
        <v>0</v>
      </c>
      <c r="F334" s="146">
        <f t="shared" si="24"/>
        <v>0</v>
      </c>
      <c r="H334" s="137" t="s">
        <v>4</v>
      </c>
    </row>
    <row r="335" spans="1:8" ht="15" customHeight="1" x14ac:dyDescent="0.2">
      <c r="A335" s="137" t="str">
        <f t="shared" si="21"/>
        <v>MayoBanesco Seguros</v>
      </c>
      <c r="B335" s="47">
        <f t="shared" si="22"/>
        <v>1</v>
      </c>
      <c r="C335" s="51" t="s">
        <v>119</v>
      </c>
      <c r="D335" s="49">
        <f>VLOOKUP(A335,'PNC Exon. &amp; no Exon.'!A:D,3,0)+VLOOKUP(A335,'PNC Exon. &amp; no Exon.'!A:D,4,0)</f>
        <v>0</v>
      </c>
      <c r="E335" s="146">
        <f t="shared" si="23"/>
        <v>0</v>
      </c>
      <c r="F335" s="146">
        <f t="shared" si="24"/>
        <v>0</v>
      </c>
      <c r="H335" s="137" t="s">
        <v>4</v>
      </c>
    </row>
    <row r="336" spans="1:8" ht="15" customHeight="1" x14ac:dyDescent="0.2">
      <c r="A336" s="137" t="str">
        <f t="shared" si="21"/>
        <v>MayoPatria, S. A., Compañía de Seguros</v>
      </c>
      <c r="B336" s="47">
        <f t="shared" si="22"/>
        <v>1</v>
      </c>
      <c r="C336" s="51" t="s">
        <v>117</v>
      </c>
      <c r="D336" s="49">
        <f>VLOOKUP(A336,'PNC Exon. &amp; no Exon.'!A:D,3,0)+VLOOKUP(A336,'PNC Exon. &amp; no Exon.'!A:D,4,0)</f>
        <v>0</v>
      </c>
      <c r="E336" s="146">
        <f t="shared" si="23"/>
        <v>0</v>
      </c>
      <c r="F336" s="146">
        <f t="shared" si="24"/>
        <v>0</v>
      </c>
      <c r="H336" s="137" t="s">
        <v>4</v>
      </c>
    </row>
    <row r="337" spans="1:8" ht="15" customHeight="1" x14ac:dyDescent="0.2">
      <c r="A337" s="137" t="str">
        <f t="shared" si="21"/>
        <v>MayoAtlántica Seguros, S. A.</v>
      </c>
      <c r="B337" s="47">
        <f t="shared" si="22"/>
        <v>1</v>
      </c>
      <c r="C337" s="50" t="s">
        <v>120</v>
      </c>
      <c r="D337" s="49">
        <f>VLOOKUP(A337,'PNC Exon. &amp; no Exon.'!A:D,3,0)+VLOOKUP(A337,'PNC Exon. &amp; no Exon.'!A:D,4,0)</f>
        <v>0</v>
      </c>
      <c r="E337" s="146">
        <f t="shared" si="23"/>
        <v>0</v>
      </c>
      <c r="F337" s="146">
        <f t="shared" si="24"/>
        <v>0</v>
      </c>
      <c r="H337" s="137" t="s">
        <v>4</v>
      </c>
    </row>
    <row r="338" spans="1:8" ht="15" customHeight="1" x14ac:dyDescent="0.2">
      <c r="A338" s="137" t="str">
        <f t="shared" si="21"/>
        <v>MayoAtrio Seguros S. A.</v>
      </c>
      <c r="B338" s="47">
        <f t="shared" si="22"/>
        <v>1</v>
      </c>
      <c r="C338" s="51" t="s">
        <v>122</v>
      </c>
      <c r="D338" s="49">
        <f>VLOOKUP(A338,'PNC Exon. &amp; no Exon.'!A:D,3,0)+VLOOKUP(A338,'PNC Exon. &amp; no Exon.'!A:D,4,0)</f>
        <v>0</v>
      </c>
      <c r="E338" s="146">
        <f t="shared" si="23"/>
        <v>0</v>
      </c>
      <c r="F338" s="146">
        <f t="shared" si="24"/>
        <v>0</v>
      </c>
      <c r="H338" s="137" t="s">
        <v>4</v>
      </c>
    </row>
    <row r="339" spans="1:8" ht="15" customHeight="1" x14ac:dyDescent="0.2">
      <c r="A339" s="137" t="str">
        <f t="shared" si="21"/>
        <v xml:space="preserve">MayoCooperativa Nacional De Seguros, Inc </v>
      </c>
      <c r="B339" s="47">
        <f t="shared" si="22"/>
        <v>1</v>
      </c>
      <c r="C339" s="51" t="s">
        <v>121</v>
      </c>
      <c r="D339" s="49">
        <f>VLOOKUP(A339,'PNC Exon. &amp; no Exon.'!A:D,3,0)+VLOOKUP(A339,'PNC Exon. &amp; no Exon.'!A:D,4,0)</f>
        <v>0</v>
      </c>
      <c r="E339" s="146">
        <f t="shared" si="23"/>
        <v>0</v>
      </c>
      <c r="F339" s="146">
        <f t="shared" si="24"/>
        <v>0</v>
      </c>
      <c r="H339" s="137" t="s">
        <v>4</v>
      </c>
    </row>
    <row r="340" spans="1:8" ht="15" customHeight="1" x14ac:dyDescent="0.2">
      <c r="A340" s="137" t="str">
        <f t="shared" si="21"/>
        <v>MayoCuna Mutual Insurance Society Dominicana</v>
      </c>
      <c r="B340" s="47">
        <f t="shared" si="22"/>
        <v>1</v>
      </c>
      <c r="C340" s="51" t="s">
        <v>123</v>
      </c>
      <c r="D340" s="49">
        <f>VLOOKUP(A340,'PNC Exon. &amp; no Exon.'!A:D,3,0)+VLOOKUP(A340,'PNC Exon. &amp; no Exon.'!A:D,4,0)</f>
        <v>0</v>
      </c>
      <c r="E340" s="146">
        <f t="shared" si="23"/>
        <v>0</v>
      </c>
      <c r="F340" s="146">
        <f t="shared" si="24"/>
        <v>0</v>
      </c>
      <c r="H340" s="137" t="s">
        <v>4</v>
      </c>
    </row>
    <row r="341" spans="1:8" ht="15" customHeight="1" x14ac:dyDescent="0.2">
      <c r="A341" s="137" t="str">
        <f t="shared" si="21"/>
        <v>MayoSeguros La Internacional, S. A.</v>
      </c>
      <c r="B341" s="47">
        <f t="shared" si="22"/>
        <v>1</v>
      </c>
      <c r="C341" s="51" t="s">
        <v>80</v>
      </c>
      <c r="D341" s="49">
        <f>VLOOKUP(A341,'PNC Exon. &amp; no Exon.'!A:D,3,0)+VLOOKUP(A341,'PNC Exon. &amp; no Exon.'!A:D,4,0)</f>
        <v>0</v>
      </c>
      <c r="E341" s="146">
        <f t="shared" si="23"/>
        <v>0</v>
      </c>
      <c r="F341" s="146">
        <f t="shared" si="24"/>
        <v>0</v>
      </c>
      <c r="H341" s="137" t="s">
        <v>4</v>
      </c>
    </row>
    <row r="342" spans="1:8" ht="15" customHeight="1" x14ac:dyDescent="0.2">
      <c r="A342" s="137" t="str">
        <f t="shared" si="21"/>
        <v>MayoAseguradora Agropecuaria Dominicana, S. A.</v>
      </c>
      <c r="B342" s="47">
        <f t="shared" si="22"/>
        <v>1</v>
      </c>
      <c r="C342" s="51" t="s">
        <v>118</v>
      </c>
      <c r="D342" s="49">
        <f>VLOOKUP(A342,'PNC Exon. &amp; no Exon.'!A:D,3,0)+VLOOKUP(A342,'PNC Exon. &amp; no Exon.'!A:D,4,0)</f>
        <v>0</v>
      </c>
      <c r="E342" s="146">
        <f t="shared" si="23"/>
        <v>0</v>
      </c>
      <c r="F342" s="146">
        <f t="shared" si="24"/>
        <v>0</v>
      </c>
      <c r="H342" s="137" t="s">
        <v>4</v>
      </c>
    </row>
    <row r="343" spans="1:8" ht="15" customHeight="1" x14ac:dyDescent="0.2">
      <c r="A343" s="137" t="str">
        <f t="shared" si="21"/>
        <v>MayoBupa Dominicana, S. A.</v>
      </c>
      <c r="B343" s="47">
        <f t="shared" si="22"/>
        <v>1</v>
      </c>
      <c r="C343" s="50" t="s">
        <v>124</v>
      </c>
      <c r="D343" s="49">
        <f>VLOOKUP(A343,'PNC Exon. &amp; no Exon.'!A:D,3,0)+VLOOKUP(A343,'PNC Exon. &amp; no Exon.'!A:D,4,0)</f>
        <v>0</v>
      </c>
      <c r="E343" s="146">
        <f t="shared" si="23"/>
        <v>0</v>
      </c>
      <c r="F343" s="146">
        <f t="shared" si="24"/>
        <v>0</v>
      </c>
      <c r="H343" s="137" t="s">
        <v>4</v>
      </c>
    </row>
    <row r="344" spans="1:8" ht="15" customHeight="1" x14ac:dyDescent="0.2">
      <c r="A344" s="137" t="str">
        <f t="shared" si="21"/>
        <v>MayoSeguros APS, S.R.L.</v>
      </c>
      <c r="B344" s="47">
        <f t="shared" si="22"/>
        <v>1</v>
      </c>
      <c r="C344" s="51" t="s">
        <v>125</v>
      </c>
      <c r="D344" s="49">
        <f>VLOOKUP(A344,'PNC Exon. &amp; no Exon.'!A:D,3,0)+VLOOKUP(A344,'PNC Exon. &amp; no Exon.'!A:D,4,0)</f>
        <v>0</v>
      </c>
      <c r="E344" s="146">
        <f t="shared" si="23"/>
        <v>0</v>
      </c>
      <c r="F344" s="146">
        <f t="shared" si="24"/>
        <v>0</v>
      </c>
      <c r="H344" s="137" t="s">
        <v>4</v>
      </c>
    </row>
    <row r="345" spans="1:8" ht="15" customHeight="1" x14ac:dyDescent="0.2">
      <c r="A345" s="137" t="str">
        <f t="shared" si="21"/>
        <v>MayoBMI Compañía de Seguros, S. A.</v>
      </c>
      <c r="B345" s="47">
        <f t="shared" si="22"/>
        <v>1</v>
      </c>
      <c r="C345" s="51" t="s">
        <v>87</v>
      </c>
      <c r="D345" s="49">
        <f>VLOOKUP(A345,'PNC Exon. &amp; no Exon.'!A:D,3,0)+VLOOKUP(A345,'PNC Exon. &amp; no Exon.'!A:D,4,0)</f>
        <v>0</v>
      </c>
      <c r="E345" s="146">
        <f t="shared" si="23"/>
        <v>0</v>
      </c>
      <c r="F345" s="146">
        <f t="shared" si="24"/>
        <v>0</v>
      </c>
      <c r="H345" s="137" t="s">
        <v>4</v>
      </c>
    </row>
    <row r="346" spans="1:8" ht="15" customHeight="1" x14ac:dyDescent="0.2">
      <c r="A346" s="137" t="str">
        <f t="shared" si="21"/>
        <v>MayoAngloamericana de Seguros, S. A.</v>
      </c>
      <c r="B346" s="47">
        <f t="shared" si="22"/>
        <v>1</v>
      </c>
      <c r="C346" s="51" t="s">
        <v>78</v>
      </c>
      <c r="D346" s="49">
        <f>VLOOKUP(A346,'PNC Exon. &amp; no Exon.'!A:D,3,0)+VLOOKUP(A346,'PNC Exon. &amp; no Exon.'!A:D,4,0)</f>
        <v>0</v>
      </c>
      <c r="E346" s="146">
        <f t="shared" si="23"/>
        <v>0</v>
      </c>
      <c r="F346" s="146">
        <f t="shared" si="24"/>
        <v>0</v>
      </c>
      <c r="H346" s="137" t="s">
        <v>4</v>
      </c>
    </row>
    <row r="347" spans="1:8" ht="15" customHeight="1" x14ac:dyDescent="0.2">
      <c r="A347" s="137" t="str">
        <f t="shared" si="21"/>
        <v>MayoMultiseguros Su, S.A.</v>
      </c>
      <c r="B347" s="47">
        <f t="shared" si="22"/>
        <v>1</v>
      </c>
      <c r="C347" s="51" t="s">
        <v>126</v>
      </c>
      <c r="D347" s="49">
        <f>VLOOKUP(A347,'PNC Exon. &amp; no Exon.'!A:D,3,0)+VLOOKUP(A347,'PNC Exon. &amp; no Exon.'!A:D,4,0)</f>
        <v>0</v>
      </c>
      <c r="E347" s="146">
        <f t="shared" si="23"/>
        <v>0</v>
      </c>
      <c r="F347" s="146">
        <f t="shared" si="24"/>
        <v>0</v>
      </c>
      <c r="H347" s="137" t="s">
        <v>4</v>
      </c>
    </row>
    <row r="348" spans="1:8" ht="15" customHeight="1" x14ac:dyDescent="0.2">
      <c r="A348" s="137" t="str">
        <f t="shared" si="21"/>
        <v>MayoSeguros Ademi, S.A.</v>
      </c>
      <c r="B348" s="47">
        <f t="shared" si="22"/>
        <v>1</v>
      </c>
      <c r="C348" s="51" t="s">
        <v>127</v>
      </c>
      <c r="D348" s="49">
        <f>VLOOKUP(A348,'PNC Exon. &amp; no Exon.'!A:D,3,0)+VLOOKUP(A348,'PNC Exon. &amp; no Exon.'!A:D,4,0)</f>
        <v>0</v>
      </c>
      <c r="E348" s="146">
        <f t="shared" si="23"/>
        <v>0</v>
      </c>
      <c r="F348" s="146">
        <f t="shared" si="24"/>
        <v>0</v>
      </c>
      <c r="H348" s="137" t="s">
        <v>4</v>
      </c>
    </row>
    <row r="349" spans="1:8" ht="15" customHeight="1" x14ac:dyDescent="0.2">
      <c r="A349" s="137" t="str">
        <f t="shared" si="21"/>
        <v>MayoConfederación del Canadá Dominicana, S. A.</v>
      </c>
      <c r="B349" s="47">
        <f t="shared" si="22"/>
        <v>1</v>
      </c>
      <c r="C349" s="51" t="s">
        <v>128</v>
      </c>
      <c r="D349" s="49">
        <f>VLOOKUP(A349,'PNC Exon. &amp; no Exon.'!A:D,3,0)+VLOOKUP(A349,'PNC Exon. &amp; no Exon.'!A:D,4,0)</f>
        <v>0</v>
      </c>
      <c r="E349" s="146">
        <f t="shared" si="23"/>
        <v>0</v>
      </c>
      <c r="F349" s="146">
        <f t="shared" si="24"/>
        <v>0</v>
      </c>
      <c r="H349" s="137" t="s">
        <v>4</v>
      </c>
    </row>
    <row r="350" spans="1:8" ht="15" customHeight="1" x14ac:dyDescent="0.2">
      <c r="A350" s="137" t="str">
        <f t="shared" si="21"/>
        <v>MayoFuturo Seguros</v>
      </c>
      <c r="B350" s="47">
        <f t="shared" si="22"/>
        <v>1</v>
      </c>
      <c r="C350" s="51" t="s">
        <v>110</v>
      </c>
      <c r="D350" s="49">
        <f>VLOOKUP(A350,'PNC Exon. &amp; no Exon.'!A:D,3,0)+VLOOKUP(A350,'PNC Exon. &amp; no Exon.'!A:D,4,0)</f>
        <v>0</v>
      </c>
      <c r="E350" s="146">
        <f t="shared" si="23"/>
        <v>0</v>
      </c>
      <c r="F350" s="146">
        <f t="shared" si="24"/>
        <v>0</v>
      </c>
      <c r="G350" s="4"/>
      <c r="H350" s="137" t="s">
        <v>4</v>
      </c>
    </row>
    <row r="351" spans="1:8" ht="15" customHeight="1" x14ac:dyDescent="0.2">
      <c r="A351" s="137" t="str">
        <f t="shared" si="21"/>
        <v>MayoAutoseguro, S. A.</v>
      </c>
      <c r="B351" s="47">
        <f t="shared" si="22"/>
        <v>1</v>
      </c>
      <c r="C351" s="51" t="s">
        <v>79</v>
      </c>
      <c r="D351" s="49">
        <f>VLOOKUP(A351,'PNC Exon. &amp; no Exon.'!A:D,3,0)+VLOOKUP(A351,'PNC Exon. &amp; no Exon.'!A:D,4,0)</f>
        <v>0</v>
      </c>
      <c r="E351" s="146">
        <f t="shared" si="23"/>
        <v>0</v>
      </c>
      <c r="F351" s="146">
        <f t="shared" si="24"/>
        <v>0</v>
      </c>
      <c r="H351" s="137" t="s">
        <v>4</v>
      </c>
    </row>
    <row r="352" spans="1:8" ht="15" customHeight="1" x14ac:dyDescent="0.2">
      <c r="A352" s="137" t="str">
        <f t="shared" si="21"/>
        <v>MayoSeguros Yunen, S.A.</v>
      </c>
      <c r="B352" s="47">
        <f t="shared" si="22"/>
        <v>1</v>
      </c>
      <c r="C352" s="51" t="s">
        <v>129</v>
      </c>
      <c r="D352" s="49">
        <f>VLOOKUP(A352,'PNC Exon. &amp; no Exon.'!A:D,3,0)+VLOOKUP(A352,'PNC Exon. &amp; no Exon.'!A:D,4,0)</f>
        <v>0</v>
      </c>
      <c r="E352" s="146">
        <f t="shared" si="23"/>
        <v>0</v>
      </c>
      <c r="F352" s="146">
        <f t="shared" si="24"/>
        <v>0</v>
      </c>
      <c r="H352" s="137" t="s">
        <v>4</v>
      </c>
    </row>
    <row r="353" spans="1:8" ht="15" customHeight="1" x14ac:dyDescent="0.2">
      <c r="A353" s="137" t="str">
        <f t="shared" si="21"/>
        <v>MayoMidas Seguros, S.A.</v>
      </c>
      <c r="B353" s="47">
        <f t="shared" si="22"/>
        <v>1</v>
      </c>
      <c r="C353" s="51" t="s">
        <v>131</v>
      </c>
      <c r="D353" s="49">
        <f>VLOOKUP(A353,'PNC Exon. &amp; no Exon.'!A:D,3,0)+VLOOKUP(A353,'PNC Exon. &amp; no Exon.'!A:D,4,0)</f>
        <v>0</v>
      </c>
      <c r="E353" s="146">
        <f t="shared" si="23"/>
        <v>0</v>
      </c>
      <c r="F353" s="146">
        <f t="shared" si="24"/>
        <v>0</v>
      </c>
      <c r="H353" s="137" t="s">
        <v>4</v>
      </c>
    </row>
    <row r="354" spans="1:8" ht="15" customHeight="1" x14ac:dyDescent="0.2">
      <c r="A354" s="137" t="str">
        <f t="shared" si="21"/>
        <v>MayoHylseg Seguros S.A</v>
      </c>
      <c r="B354" s="47">
        <f t="shared" si="22"/>
        <v>1</v>
      </c>
      <c r="C354" s="51" t="s">
        <v>130</v>
      </c>
      <c r="D354" s="49">
        <f>VLOOKUP(A354,'PNC Exon. &amp; no Exon.'!A:D,3,0)+VLOOKUP(A354,'PNC Exon. &amp; no Exon.'!A:D,4,0)</f>
        <v>0</v>
      </c>
      <c r="E354" s="146">
        <f t="shared" si="23"/>
        <v>0</v>
      </c>
      <c r="F354" s="146">
        <f t="shared" si="24"/>
        <v>0</v>
      </c>
      <c r="H354" s="137" t="s">
        <v>4</v>
      </c>
    </row>
    <row r="355" spans="1:8" ht="15" customHeight="1" x14ac:dyDescent="0.2">
      <c r="A355" s="137" t="str">
        <f t="shared" si="21"/>
        <v>MayoUnit, S.A.</v>
      </c>
      <c r="B355" s="47">
        <f t="shared" si="22"/>
        <v>1</v>
      </c>
      <c r="C355" s="51" t="s">
        <v>132</v>
      </c>
      <c r="D355" s="49">
        <f>VLOOKUP(A355,'PNC Exon. &amp; no Exon.'!A:D,3,0)+VLOOKUP(A355,'PNC Exon. &amp; no Exon.'!A:D,4,0)</f>
        <v>0</v>
      </c>
      <c r="E355" s="146">
        <f t="shared" si="23"/>
        <v>0</v>
      </c>
      <c r="F355" s="146">
        <f t="shared" si="24"/>
        <v>0</v>
      </c>
      <c r="H355" s="137" t="s">
        <v>4</v>
      </c>
    </row>
    <row r="356" spans="1:8" ht="17.25" customHeight="1" x14ac:dyDescent="0.2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0</v>
      </c>
      <c r="E356" s="150">
        <f>SUM(E323:E355,0)</f>
        <v>0</v>
      </c>
      <c r="F356" s="152"/>
    </row>
    <row r="357" spans="1:8" x14ac:dyDescent="0.2">
      <c r="A357" s="137" t="str">
        <f t="shared" si="21"/>
        <v/>
      </c>
      <c r="B357" s="70" t="s">
        <v>108</v>
      </c>
      <c r="C357" s="28"/>
    </row>
    <row r="358" spans="1:8" x14ac:dyDescent="0.2">
      <c r="A358" s="137" t="str">
        <f t="shared" si="21"/>
        <v/>
      </c>
    </row>
    <row r="359" spans="1:8" x14ac:dyDescent="0.2">
      <c r="A359" s="137" t="str">
        <f t="shared" si="21"/>
        <v/>
      </c>
    </row>
    <row r="360" spans="1:8" x14ac:dyDescent="0.2">
      <c r="A360" s="137" t="str">
        <f t="shared" ref="A360:A423" si="25">H360&amp;C360</f>
        <v/>
      </c>
    </row>
    <row r="361" spans="1:8" x14ac:dyDescent="0.2">
      <c r="A361" s="137" t="str">
        <f t="shared" si="25"/>
        <v/>
      </c>
    </row>
    <row r="362" spans="1:8" x14ac:dyDescent="0.2">
      <c r="A362" s="137" t="str">
        <f t="shared" si="25"/>
        <v/>
      </c>
    </row>
    <row r="363" spans="1:8" x14ac:dyDescent="0.2">
      <c r="A363" s="137" t="str">
        <f t="shared" si="25"/>
        <v/>
      </c>
    </row>
    <row r="364" spans="1:8" x14ac:dyDescent="0.2">
      <c r="A364" s="137" t="str">
        <f t="shared" si="25"/>
        <v/>
      </c>
    </row>
    <row r="365" spans="1:8" x14ac:dyDescent="0.2">
      <c r="A365" s="137" t="str">
        <f t="shared" si="25"/>
        <v/>
      </c>
    </row>
    <row r="366" spans="1:8" x14ac:dyDescent="0.2">
      <c r="A366" s="137" t="str">
        <f t="shared" si="25"/>
        <v/>
      </c>
    </row>
    <row r="367" spans="1:8" x14ac:dyDescent="0.2">
      <c r="A367" s="137" t="str">
        <f t="shared" si="25"/>
        <v/>
      </c>
    </row>
    <row r="368" spans="1:8" x14ac:dyDescent="0.2">
      <c r="A368" s="137" t="str">
        <f t="shared" si="25"/>
        <v/>
      </c>
    </row>
    <row r="369" spans="1:6" x14ac:dyDescent="0.2">
      <c r="A369" s="137" t="str">
        <f t="shared" si="25"/>
        <v/>
      </c>
    </row>
    <row r="370" spans="1:6" x14ac:dyDescent="0.2">
      <c r="A370" s="137" t="str">
        <f t="shared" si="25"/>
        <v/>
      </c>
    </row>
    <row r="371" spans="1:6" x14ac:dyDescent="0.2">
      <c r="A371" s="137" t="str">
        <f t="shared" si="25"/>
        <v/>
      </c>
    </row>
    <row r="372" spans="1:6" x14ac:dyDescent="0.2">
      <c r="A372" s="137" t="str">
        <f t="shared" si="25"/>
        <v/>
      </c>
    </row>
    <row r="373" spans="1:6" x14ac:dyDescent="0.2">
      <c r="A373" s="137" t="str">
        <f t="shared" si="25"/>
        <v/>
      </c>
    </row>
    <row r="374" spans="1:6" x14ac:dyDescent="0.2">
      <c r="A374" s="137" t="str">
        <f t="shared" si="25"/>
        <v/>
      </c>
    </row>
    <row r="375" spans="1:6" x14ac:dyDescent="0.2">
      <c r="A375" s="137" t="str">
        <f t="shared" si="25"/>
        <v/>
      </c>
    </row>
    <row r="376" spans="1:6" x14ac:dyDescent="0.2">
      <c r="A376" s="137" t="str">
        <f t="shared" si="25"/>
        <v/>
      </c>
    </row>
    <row r="377" spans="1:6" x14ac:dyDescent="0.2">
      <c r="A377" s="137" t="str">
        <f t="shared" si="25"/>
        <v/>
      </c>
    </row>
    <row r="378" spans="1:6" x14ac:dyDescent="0.2">
      <c r="A378" s="137" t="str">
        <f t="shared" si="25"/>
        <v/>
      </c>
    </row>
    <row r="379" spans="1:6" x14ac:dyDescent="0.2">
      <c r="A379" s="137" t="str">
        <f t="shared" si="25"/>
        <v/>
      </c>
    </row>
    <row r="380" spans="1:6" x14ac:dyDescent="0.2">
      <c r="A380" s="137" t="str">
        <f t="shared" si="25"/>
        <v/>
      </c>
    </row>
    <row r="381" spans="1:6" ht="20.25" x14ac:dyDescent="0.3">
      <c r="A381" s="137" t="str">
        <f t="shared" si="25"/>
        <v/>
      </c>
      <c r="B381" s="167" t="s">
        <v>42</v>
      </c>
      <c r="C381" s="167"/>
      <c r="D381" s="167"/>
      <c r="E381" s="167"/>
      <c r="F381" s="167"/>
    </row>
    <row r="382" spans="1:6" x14ac:dyDescent="0.2">
      <c r="A382" s="137" t="str">
        <f t="shared" si="25"/>
        <v/>
      </c>
      <c r="B382" s="168" t="s">
        <v>86</v>
      </c>
      <c r="C382" s="168"/>
      <c r="D382" s="168"/>
      <c r="E382" s="168"/>
      <c r="F382" s="168"/>
    </row>
    <row r="383" spans="1:6" x14ac:dyDescent="0.2">
      <c r="A383" s="137" t="str">
        <f t="shared" si="25"/>
        <v/>
      </c>
      <c r="B383" s="170" t="s">
        <v>163</v>
      </c>
      <c r="C383" s="170"/>
      <c r="D383" s="170"/>
      <c r="E383" s="170"/>
      <c r="F383" s="170"/>
    </row>
    <row r="384" spans="1:6" x14ac:dyDescent="0.2">
      <c r="A384" s="137" t="str">
        <f t="shared" si="25"/>
        <v/>
      </c>
      <c r="B384" s="168" t="s">
        <v>91</v>
      </c>
      <c r="C384" s="168"/>
      <c r="D384" s="168"/>
      <c r="E384" s="168"/>
      <c r="F384" s="168"/>
    </row>
    <row r="385" spans="1:8" x14ac:dyDescent="0.2">
      <c r="A385" s="137" t="str">
        <f t="shared" si="25"/>
        <v/>
      </c>
    </row>
    <row r="386" spans="1:8" ht="15" customHeight="1" x14ac:dyDescent="0.2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2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0</v>
      </c>
      <c r="E387" s="146">
        <f t="shared" ref="E387:E419" si="27">IFERROR(D387/$D$420*100,0)</f>
        <v>0</v>
      </c>
      <c r="F387" s="146">
        <f>(E387)</f>
        <v>0</v>
      </c>
      <c r="H387" s="137" t="s">
        <v>5</v>
      </c>
    </row>
    <row r="388" spans="1:8" ht="15" customHeight="1" x14ac:dyDescent="0.2">
      <c r="A388" s="137" t="str">
        <f t="shared" si="25"/>
        <v>JunioHumano Seguros, S. A.</v>
      </c>
      <c r="B388" s="47">
        <f t="shared" si="26"/>
        <v>1</v>
      </c>
      <c r="C388" s="51" t="s">
        <v>92</v>
      </c>
      <c r="D388" s="49">
        <f>VLOOKUP(A388,'PNC Exon. &amp; no Exon.'!A:D,3,0)+VLOOKUP(A388,'PNC Exon. &amp; no Exon.'!A:D,4,0)</f>
        <v>0</v>
      </c>
      <c r="E388" s="146">
        <f t="shared" si="27"/>
        <v>0</v>
      </c>
      <c r="F388" s="146">
        <f t="shared" ref="F388:F419" si="28">(F387+E388)</f>
        <v>0</v>
      </c>
      <c r="H388" s="137" t="s">
        <v>5</v>
      </c>
    </row>
    <row r="389" spans="1:8" ht="15" customHeight="1" x14ac:dyDescent="0.2">
      <c r="A389" s="137" t="str">
        <f t="shared" si="25"/>
        <v>JunioSeguros Reservas, S. A.</v>
      </c>
      <c r="B389" s="47">
        <f t="shared" si="26"/>
        <v>1</v>
      </c>
      <c r="C389" s="51" t="s">
        <v>93</v>
      </c>
      <c r="D389" s="49">
        <f>VLOOKUP(A389,'PNC Exon. &amp; no Exon.'!A:D,3,0)+VLOOKUP(A389,'PNC Exon. &amp; no Exon.'!A:D,4,0)</f>
        <v>0</v>
      </c>
      <c r="E389" s="146">
        <f t="shared" si="27"/>
        <v>0</v>
      </c>
      <c r="F389" s="146">
        <f t="shared" si="28"/>
        <v>0</v>
      </c>
      <c r="H389" s="137" t="s">
        <v>5</v>
      </c>
    </row>
    <row r="390" spans="1:8" ht="15" customHeight="1" x14ac:dyDescent="0.2">
      <c r="A390" s="137" t="str">
        <f t="shared" si="25"/>
        <v>JunioMapfre BHD Compañía de Seguros</v>
      </c>
      <c r="B390" s="47">
        <f t="shared" si="26"/>
        <v>1</v>
      </c>
      <c r="C390" s="51" t="s">
        <v>111</v>
      </c>
      <c r="D390" s="49">
        <f>VLOOKUP(A390,'PNC Exon. &amp; no Exon.'!A:D,3,0)+VLOOKUP(A390,'PNC Exon. &amp; no Exon.'!A:D,4,0)</f>
        <v>0</v>
      </c>
      <c r="E390" s="146">
        <f t="shared" si="27"/>
        <v>0</v>
      </c>
      <c r="F390" s="146">
        <f t="shared" si="28"/>
        <v>0</v>
      </c>
      <c r="H390" s="137" t="s">
        <v>5</v>
      </c>
    </row>
    <row r="391" spans="1:8" ht="15" customHeight="1" x14ac:dyDescent="0.2">
      <c r="A391" s="137" t="str">
        <f t="shared" si="25"/>
        <v>JunioLa Colonial, S. A., Compañia De Seguros</v>
      </c>
      <c r="B391" s="47">
        <f t="shared" si="26"/>
        <v>1</v>
      </c>
      <c r="C391" s="51" t="s">
        <v>112</v>
      </c>
      <c r="D391" s="49">
        <f>VLOOKUP(A391,'PNC Exon. &amp; no Exon.'!A:D,3,0)+VLOOKUP(A391,'PNC Exon. &amp; no Exon.'!A:D,4,0)</f>
        <v>0</v>
      </c>
      <c r="E391" s="146">
        <f t="shared" si="27"/>
        <v>0</v>
      </c>
      <c r="F391" s="146">
        <f t="shared" si="28"/>
        <v>0</v>
      </c>
      <c r="H391" s="137" t="s">
        <v>5</v>
      </c>
    </row>
    <row r="392" spans="1:8" ht="15" customHeight="1" x14ac:dyDescent="0.2">
      <c r="A392" s="137" t="str">
        <f t="shared" si="25"/>
        <v>JunioSeguros Sura, S.A.</v>
      </c>
      <c r="B392" s="47">
        <f t="shared" si="26"/>
        <v>1</v>
      </c>
      <c r="C392" s="51" t="s">
        <v>113</v>
      </c>
      <c r="D392" s="49">
        <f>VLOOKUP(A392,'PNC Exon. &amp; no Exon.'!A:D,3,0)+VLOOKUP(A392,'PNC Exon. &amp; no Exon.'!A:D,4,0)</f>
        <v>0</v>
      </c>
      <c r="E392" s="146">
        <f t="shared" si="27"/>
        <v>0</v>
      </c>
      <c r="F392" s="146">
        <f t="shared" si="28"/>
        <v>0</v>
      </c>
      <c r="H392" s="137" t="s">
        <v>5</v>
      </c>
    </row>
    <row r="393" spans="1:8" ht="15" customHeight="1" x14ac:dyDescent="0.2">
      <c r="A393" s="137" t="str">
        <f t="shared" si="25"/>
        <v>JunioSeguros Crecer, S. A.</v>
      </c>
      <c r="B393" s="47">
        <f t="shared" si="26"/>
        <v>1</v>
      </c>
      <c r="C393" s="51" t="s">
        <v>94</v>
      </c>
      <c r="D393" s="49">
        <f>VLOOKUP(A393,'PNC Exon. &amp; no Exon.'!A:D,3,0)+VLOOKUP(A393,'PNC Exon. &amp; no Exon.'!A:D,4,0)</f>
        <v>0</v>
      </c>
      <c r="E393" s="146">
        <f t="shared" si="27"/>
        <v>0</v>
      </c>
      <c r="F393" s="146">
        <f t="shared" si="28"/>
        <v>0</v>
      </c>
      <c r="H393" s="137" t="s">
        <v>5</v>
      </c>
    </row>
    <row r="394" spans="1:8" ht="15" customHeight="1" x14ac:dyDescent="0.2">
      <c r="A394" s="137" t="str">
        <f t="shared" si="25"/>
        <v>JunioWorldwide Seguros, S. A.</v>
      </c>
      <c r="B394" s="47">
        <f t="shared" si="26"/>
        <v>1</v>
      </c>
      <c r="C394" s="51" t="s">
        <v>114</v>
      </c>
      <c r="D394" s="49">
        <f>VLOOKUP(A394,'PNC Exon. &amp; no Exon.'!A:D,3,0)+VLOOKUP(A394,'PNC Exon. &amp; no Exon.'!A:D,4,0)</f>
        <v>0</v>
      </c>
      <c r="E394" s="146">
        <f t="shared" si="27"/>
        <v>0</v>
      </c>
      <c r="F394" s="146">
        <f t="shared" si="28"/>
        <v>0</v>
      </c>
      <c r="H394" s="137" t="s">
        <v>5</v>
      </c>
    </row>
    <row r="395" spans="1:8" ht="15" customHeight="1" x14ac:dyDescent="0.2">
      <c r="A395" s="137" t="str">
        <f t="shared" si="25"/>
        <v>JunioAseguradora Agropecuaria Dominicana, S. A.</v>
      </c>
      <c r="B395" s="47">
        <f t="shared" si="26"/>
        <v>1</v>
      </c>
      <c r="C395" s="51" t="s">
        <v>118</v>
      </c>
      <c r="D395" s="49">
        <f>VLOOKUP(A395,'PNC Exon. &amp; no Exon.'!A:D,3,0)+VLOOKUP(A395,'PNC Exon. &amp; no Exon.'!A:D,4,0)</f>
        <v>0</v>
      </c>
      <c r="E395" s="146">
        <f t="shared" si="27"/>
        <v>0</v>
      </c>
      <c r="F395" s="146">
        <f t="shared" si="28"/>
        <v>0</v>
      </c>
      <c r="H395" s="137" t="s">
        <v>5</v>
      </c>
    </row>
    <row r="396" spans="1:8" ht="15" customHeight="1" x14ac:dyDescent="0.2">
      <c r="A396" s="137" t="str">
        <f t="shared" si="25"/>
        <v>JunioGeneral de Seguros, S. A.</v>
      </c>
      <c r="B396" s="47">
        <f t="shared" si="26"/>
        <v>1</v>
      </c>
      <c r="C396" s="51" t="s">
        <v>77</v>
      </c>
      <c r="D396" s="49">
        <f>VLOOKUP(A396,'PNC Exon. &amp; no Exon.'!A:D,3,0)+VLOOKUP(A396,'PNC Exon. &amp; no Exon.'!A:D,4,0)</f>
        <v>0</v>
      </c>
      <c r="E396" s="146">
        <f t="shared" si="27"/>
        <v>0</v>
      </c>
      <c r="F396" s="146">
        <f t="shared" si="28"/>
        <v>0</v>
      </c>
      <c r="H396" s="137" t="s">
        <v>5</v>
      </c>
    </row>
    <row r="397" spans="1:8" ht="15" customHeight="1" x14ac:dyDescent="0.2">
      <c r="A397" s="137" t="str">
        <f t="shared" si="25"/>
        <v>JunioSeguros Pepín, S. A.</v>
      </c>
      <c r="B397" s="47">
        <f t="shared" si="26"/>
        <v>1</v>
      </c>
      <c r="C397" s="51" t="s">
        <v>115</v>
      </c>
      <c r="D397" s="49">
        <f>VLOOKUP(A397,'PNC Exon. &amp; no Exon.'!A:D,3,0)+VLOOKUP(A397,'PNC Exon. &amp; no Exon.'!A:D,4,0)</f>
        <v>0</v>
      </c>
      <c r="E397" s="146">
        <f t="shared" si="27"/>
        <v>0</v>
      </c>
      <c r="F397" s="146">
        <f t="shared" si="28"/>
        <v>0</v>
      </c>
      <c r="H397" s="137" t="s">
        <v>5</v>
      </c>
    </row>
    <row r="398" spans="1:8" ht="15" customHeight="1" x14ac:dyDescent="0.2">
      <c r="A398" s="137" t="str">
        <f t="shared" si="25"/>
        <v>JunioLa Monumental de Seguros, S. A.</v>
      </c>
      <c r="B398" s="47">
        <f t="shared" si="26"/>
        <v>1</v>
      </c>
      <c r="C398" s="51" t="s">
        <v>85</v>
      </c>
      <c r="D398" s="49">
        <f>VLOOKUP(A398,'PNC Exon. &amp; no Exon.'!A:D,3,0)+VLOOKUP(A398,'PNC Exon. &amp; no Exon.'!A:D,4,0)</f>
        <v>0</v>
      </c>
      <c r="E398" s="146">
        <f t="shared" si="27"/>
        <v>0</v>
      </c>
      <c r="F398" s="146">
        <f t="shared" si="28"/>
        <v>0</v>
      </c>
      <c r="H398" s="137" t="s">
        <v>5</v>
      </c>
    </row>
    <row r="399" spans="1:8" ht="15" customHeight="1" x14ac:dyDescent="0.2">
      <c r="A399" s="137" t="str">
        <f t="shared" si="25"/>
        <v>JunioCompañía Dominicana de Seguros, C. por A.</v>
      </c>
      <c r="B399" s="47">
        <f t="shared" si="26"/>
        <v>1</v>
      </c>
      <c r="C399" s="51" t="s">
        <v>116</v>
      </c>
      <c r="D399" s="49">
        <f>VLOOKUP(A399,'PNC Exon. &amp; no Exon.'!A:D,3,0)+VLOOKUP(A399,'PNC Exon. &amp; no Exon.'!A:D,4,0)</f>
        <v>0</v>
      </c>
      <c r="E399" s="146">
        <f t="shared" si="27"/>
        <v>0</v>
      </c>
      <c r="F399" s="146">
        <f t="shared" si="28"/>
        <v>0</v>
      </c>
      <c r="H399" s="137" t="s">
        <v>5</v>
      </c>
    </row>
    <row r="400" spans="1:8" ht="15" customHeight="1" x14ac:dyDescent="0.2">
      <c r="A400" s="137" t="str">
        <f t="shared" si="25"/>
        <v>JunioPatria, S. A., Compañía de Seguros</v>
      </c>
      <c r="B400" s="47">
        <f t="shared" si="26"/>
        <v>1</v>
      </c>
      <c r="C400" s="51" t="s">
        <v>117</v>
      </c>
      <c r="D400" s="49">
        <f>VLOOKUP(A400,'PNC Exon. &amp; no Exon.'!A:D,3,0)+VLOOKUP(A400,'PNC Exon. &amp; no Exon.'!A:D,4,0)</f>
        <v>0</v>
      </c>
      <c r="E400" s="146">
        <f t="shared" si="27"/>
        <v>0</v>
      </c>
      <c r="F400" s="146">
        <f t="shared" si="28"/>
        <v>0</v>
      </c>
      <c r="H400" s="137" t="s">
        <v>5</v>
      </c>
    </row>
    <row r="401" spans="1:8" ht="15" customHeight="1" x14ac:dyDescent="0.2">
      <c r="A401" s="137" t="str">
        <f t="shared" si="25"/>
        <v>JunioBanesco Seguros</v>
      </c>
      <c r="B401" s="47">
        <f t="shared" si="26"/>
        <v>1</v>
      </c>
      <c r="C401" s="51" t="s">
        <v>119</v>
      </c>
      <c r="D401" s="49">
        <f>VLOOKUP(A401,'PNC Exon. &amp; no Exon.'!A:D,3,0)+VLOOKUP(A401,'PNC Exon. &amp; no Exon.'!A:D,4,0)</f>
        <v>0</v>
      </c>
      <c r="E401" s="146">
        <f t="shared" si="27"/>
        <v>0</v>
      </c>
      <c r="F401" s="146">
        <f t="shared" si="28"/>
        <v>0</v>
      </c>
      <c r="H401" s="137" t="s">
        <v>5</v>
      </c>
    </row>
    <row r="402" spans="1:8" ht="15" customHeight="1" x14ac:dyDescent="0.2">
      <c r="A402" s="137" t="str">
        <f t="shared" si="25"/>
        <v>JunioAtlántica Seguros, S. A.</v>
      </c>
      <c r="B402" s="47">
        <f t="shared" si="26"/>
        <v>1</v>
      </c>
      <c r="C402" s="50" t="s">
        <v>120</v>
      </c>
      <c r="D402" s="49">
        <f>VLOOKUP(A402,'PNC Exon. &amp; no Exon.'!A:D,3,0)+VLOOKUP(A402,'PNC Exon. &amp; no Exon.'!A:D,4,0)</f>
        <v>0</v>
      </c>
      <c r="E402" s="146">
        <f t="shared" si="27"/>
        <v>0</v>
      </c>
      <c r="F402" s="146">
        <f t="shared" si="28"/>
        <v>0</v>
      </c>
      <c r="H402" s="137" t="s">
        <v>5</v>
      </c>
    </row>
    <row r="403" spans="1:8" ht="15" customHeight="1" x14ac:dyDescent="0.2">
      <c r="A403" s="137" t="str">
        <f t="shared" si="25"/>
        <v>JunioAtrio Seguros S. A.</v>
      </c>
      <c r="B403" s="47">
        <f t="shared" si="26"/>
        <v>1</v>
      </c>
      <c r="C403" s="51" t="s">
        <v>122</v>
      </c>
      <c r="D403" s="49">
        <f>VLOOKUP(A403,'PNC Exon. &amp; no Exon.'!A:D,3,0)+VLOOKUP(A403,'PNC Exon. &amp; no Exon.'!A:D,4,0)</f>
        <v>0</v>
      </c>
      <c r="E403" s="146">
        <f t="shared" si="27"/>
        <v>0</v>
      </c>
      <c r="F403" s="146">
        <f t="shared" si="28"/>
        <v>0</v>
      </c>
      <c r="H403" s="137" t="s">
        <v>5</v>
      </c>
    </row>
    <row r="404" spans="1:8" ht="15" customHeight="1" x14ac:dyDescent="0.2">
      <c r="A404" s="137" t="str">
        <f t="shared" si="25"/>
        <v>JunioSeguros La Internacional, S. A.</v>
      </c>
      <c r="B404" s="47">
        <f t="shared" si="26"/>
        <v>1</v>
      </c>
      <c r="C404" s="51" t="s">
        <v>80</v>
      </c>
      <c r="D404" s="49">
        <f>VLOOKUP(A404,'PNC Exon. &amp; no Exon.'!A:D,3,0)+VLOOKUP(A404,'PNC Exon. &amp; no Exon.'!A:D,4,0)</f>
        <v>0</v>
      </c>
      <c r="E404" s="146">
        <f t="shared" si="27"/>
        <v>0</v>
      </c>
      <c r="F404" s="146">
        <f t="shared" si="28"/>
        <v>0</v>
      </c>
      <c r="H404" s="137" t="s">
        <v>5</v>
      </c>
    </row>
    <row r="405" spans="1:8" ht="15" customHeight="1" x14ac:dyDescent="0.2">
      <c r="A405" s="137" t="str">
        <f t="shared" si="25"/>
        <v xml:space="preserve">JunioCooperativa Nacional De Seguros, Inc </v>
      </c>
      <c r="B405" s="47">
        <f t="shared" si="26"/>
        <v>1</v>
      </c>
      <c r="C405" s="51" t="s">
        <v>121</v>
      </c>
      <c r="D405" s="49">
        <f>VLOOKUP(A405,'PNC Exon. &amp; no Exon.'!A:D,3,0)+VLOOKUP(A405,'PNC Exon. &amp; no Exon.'!A:D,4,0)</f>
        <v>0</v>
      </c>
      <c r="E405" s="146">
        <f t="shared" si="27"/>
        <v>0</v>
      </c>
      <c r="F405" s="146">
        <f t="shared" si="28"/>
        <v>0</v>
      </c>
      <c r="H405" s="137" t="s">
        <v>5</v>
      </c>
    </row>
    <row r="406" spans="1:8" ht="15" customHeight="1" x14ac:dyDescent="0.2">
      <c r="A406" s="137" t="str">
        <f t="shared" si="25"/>
        <v>JunioBMI Compañía de Seguros, S. A.</v>
      </c>
      <c r="B406" s="47">
        <f t="shared" si="26"/>
        <v>1</v>
      </c>
      <c r="C406" s="51" t="s">
        <v>87</v>
      </c>
      <c r="D406" s="49">
        <f>VLOOKUP(A406,'PNC Exon. &amp; no Exon.'!A:D,3,0)+VLOOKUP(A406,'PNC Exon. &amp; no Exon.'!A:D,4,0)</f>
        <v>0</v>
      </c>
      <c r="E406" s="146">
        <f t="shared" si="27"/>
        <v>0</v>
      </c>
      <c r="F406" s="146">
        <f t="shared" si="28"/>
        <v>0</v>
      </c>
      <c r="H406" s="137" t="s">
        <v>5</v>
      </c>
    </row>
    <row r="407" spans="1:8" ht="15" customHeight="1" x14ac:dyDescent="0.2">
      <c r="A407" s="137" t="str">
        <f t="shared" si="25"/>
        <v>JunioCuna Mutual Insurance Society Dominicana</v>
      </c>
      <c r="B407" s="47">
        <f t="shared" si="26"/>
        <v>1</v>
      </c>
      <c r="C407" s="51" t="s">
        <v>123</v>
      </c>
      <c r="D407" s="49">
        <f>VLOOKUP(A407,'PNC Exon. &amp; no Exon.'!A:D,3,0)+VLOOKUP(A407,'PNC Exon. &amp; no Exon.'!A:D,4,0)</f>
        <v>0</v>
      </c>
      <c r="E407" s="146">
        <f t="shared" si="27"/>
        <v>0</v>
      </c>
      <c r="F407" s="146">
        <f t="shared" si="28"/>
        <v>0</v>
      </c>
      <c r="H407" s="137" t="s">
        <v>5</v>
      </c>
    </row>
    <row r="408" spans="1:8" ht="15" customHeight="1" x14ac:dyDescent="0.2">
      <c r="A408" s="137" t="str">
        <f t="shared" si="25"/>
        <v>JunioBupa Dominicana, S. A.</v>
      </c>
      <c r="B408" s="47">
        <f t="shared" si="26"/>
        <v>1</v>
      </c>
      <c r="C408" s="50" t="s">
        <v>124</v>
      </c>
      <c r="D408" s="49">
        <f>VLOOKUP(A408,'PNC Exon. &amp; no Exon.'!A:D,3,0)+VLOOKUP(A408,'PNC Exon. &amp; no Exon.'!A:D,4,0)</f>
        <v>0</v>
      </c>
      <c r="E408" s="146">
        <f t="shared" si="27"/>
        <v>0</v>
      </c>
      <c r="F408" s="146">
        <f t="shared" si="28"/>
        <v>0</v>
      </c>
      <c r="H408" s="137" t="s">
        <v>5</v>
      </c>
    </row>
    <row r="409" spans="1:8" ht="15" customHeight="1" x14ac:dyDescent="0.2">
      <c r="A409" s="137" t="str">
        <f t="shared" si="25"/>
        <v>JunioAngloamericana de Seguros, S. A.</v>
      </c>
      <c r="B409" s="47">
        <f t="shared" si="26"/>
        <v>1</v>
      </c>
      <c r="C409" s="51" t="s">
        <v>78</v>
      </c>
      <c r="D409" s="49">
        <f>VLOOKUP(A409,'PNC Exon. &amp; no Exon.'!A:D,3,0)+VLOOKUP(A409,'PNC Exon. &amp; no Exon.'!A:D,4,0)</f>
        <v>0</v>
      </c>
      <c r="E409" s="146">
        <f t="shared" si="27"/>
        <v>0</v>
      </c>
      <c r="F409" s="146">
        <f t="shared" si="28"/>
        <v>0</v>
      </c>
      <c r="H409" s="137" t="s">
        <v>5</v>
      </c>
    </row>
    <row r="410" spans="1:8" ht="15" customHeight="1" x14ac:dyDescent="0.2">
      <c r="A410" s="137" t="str">
        <f t="shared" si="25"/>
        <v>JunioSeguros APS, S.R.L.</v>
      </c>
      <c r="B410" s="47">
        <f t="shared" si="26"/>
        <v>1</v>
      </c>
      <c r="C410" s="51" t="s">
        <v>125</v>
      </c>
      <c r="D410" s="49">
        <f>VLOOKUP(A410,'PNC Exon. &amp; no Exon.'!A:D,3,0)+VLOOKUP(A410,'PNC Exon. &amp; no Exon.'!A:D,4,0)</f>
        <v>0</v>
      </c>
      <c r="E410" s="146">
        <f t="shared" si="27"/>
        <v>0</v>
      </c>
      <c r="F410" s="146">
        <f t="shared" si="28"/>
        <v>0</v>
      </c>
      <c r="H410" s="137" t="s">
        <v>5</v>
      </c>
    </row>
    <row r="411" spans="1:8" ht="15" customHeight="1" x14ac:dyDescent="0.2">
      <c r="A411" s="137" t="str">
        <f t="shared" si="25"/>
        <v>JunioMultiseguros Su, S.A.</v>
      </c>
      <c r="B411" s="47">
        <f t="shared" si="26"/>
        <v>1</v>
      </c>
      <c r="C411" s="51" t="s">
        <v>126</v>
      </c>
      <c r="D411" s="49">
        <f>VLOOKUP(A411,'PNC Exon. &amp; no Exon.'!A:D,3,0)+VLOOKUP(A411,'PNC Exon. &amp; no Exon.'!A:D,4,0)</f>
        <v>0</v>
      </c>
      <c r="E411" s="146">
        <f t="shared" si="27"/>
        <v>0</v>
      </c>
      <c r="F411" s="146">
        <f t="shared" si="28"/>
        <v>0</v>
      </c>
      <c r="H411" s="137" t="s">
        <v>5</v>
      </c>
    </row>
    <row r="412" spans="1:8" ht="15" customHeight="1" x14ac:dyDescent="0.2">
      <c r="A412" s="137" t="str">
        <f t="shared" si="25"/>
        <v>JunioSeguros Ademi, S.A.</v>
      </c>
      <c r="B412" s="47">
        <f t="shared" si="26"/>
        <v>1</v>
      </c>
      <c r="C412" s="51" t="s">
        <v>127</v>
      </c>
      <c r="D412" s="49">
        <f>VLOOKUP(A412,'PNC Exon. &amp; no Exon.'!A:D,3,0)+VLOOKUP(A412,'PNC Exon. &amp; no Exon.'!A:D,4,0)</f>
        <v>0</v>
      </c>
      <c r="E412" s="146">
        <f t="shared" si="27"/>
        <v>0</v>
      </c>
      <c r="F412" s="146">
        <f t="shared" si="28"/>
        <v>0</v>
      </c>
      <c r="H412" s="137" t="s">
        <v>5</v>
      </c>
    </row>
    <row r="413" spans="1:8" ht="15" customHeight="1" x14ac:dyDescent="0.2">
      <c r="A413" s="137" t="str">
        <f t="shared" si="25"/>
        <v>JunioConfederación del Canadá Dominicana, S. A.</v>
      </c>
      <c r="B413" s="47">
        <f t="shared" si="26"/>
        <v>1</v>
      </c>
      <c r="C413" s="51" t="s">
        <v>128</v>
      </c>
      <c r="D413" s="49">
        <f>VLOOKUP(A413,'PNC Exon. &amp; no Exon.'!A:D,3,0)+VLOOKUP(A413,'PNC Exon. &amp; no Exon.'!A:D,4,0)</f>
        <v>0</v>
      </c>
      <c r="E413" s="146">
        <f t="shared" si="27"/>
        <v>0</v>
      </c>
      <c r="F413" s="146">
        <f t="shared" si="28"/>
        <v>0</v>
      </c>
      <c r="H413" s="137" t="s">
        <v>5</v>
      </c>
    </row>
    <row r="414" spans="1:8" ht="15" customHeight="1" x14ac:dyDescent="0.2">
      <c r="A414" s="137" t="str">
        <f t="shared" si="25"/>
        <v>JunioFuturo Seguros</v>
      </c>
      <c r="B414" s="47">
        <f t="shared" si="26"/>
        <v>1</v>
      </c>
      <c r="C414" s="51" t="s">
        <v>110</v>
      </c>
      <c r="D414" s="49">
        <f>VLOOKUP(A414,'PNC Exon. &amp; no Exon.'!A:D,3,0)+VLOOKUP(A414,'PNC Exon. &amp; no Exon.'!A:D,4,0)</f>
        <v>0</v>
      </c>
      <c r="E414" s="146">
        <f t="shared" si="27"/>
        <v>0</v>
      </c>
      <c r="F414" s="146">
        <f t="shared" si="28"/>
        <v>0</v>
      </c>
      <c r="G414" s="4"/>
      <c r="H414" s="137" t="s">
        <v>5</v>
      </c>
    </row>
    <row r="415" spans="1:8" ht="15" customHeight="1" x14ac:dyDescent="0.2">
      <c r="A415" s="137" t="str">
        <f t="shared" si="25"/>
        <v>JunioAutoseguro, S. A.</v>
      </c>
      <c r="B415" s="47">
        <f t="shared" si="26"/>
        <v>1</v>
      </c>
      <c r="C415" s="51" t="s">
        <v>79</v>
      </c>
      <c r="D415" s="49">
        <f>VLOOKUP(A415,'PNC Exon. &amp; no Exon.'!A:D,3,0)+VLOOKUP(A415,'PNC Exon. &amp; no Exon.'!A:D,4,0)</f>
        <v>0</v>
      </c>
      <c r="E415" s="146">
        <f t="shared" si="27"/>
        <v>0</v>
      </c>
      <c r="F415" s="146">
        <f t="shared" si="28"/>
        <v>0</v>
      </c>
      <c r="H415" s="137" t="s">
        <v>5</v>
      </c>
    </row>
    <row r="416" spans="1:8" ht="15" customHeight="1" x14ac:dyDescent="0.2">
      <c r="A416" s="137" t="str">
        <f t="shared" si="25"/>
        <v>JunioSeguros Yunen, S.A.</v>
      </c>
      <c r="B416" s="47">
        <f t="shared" si="26"/>
        <v>1</v>
      </c>
      <c r="C416" s="51" t="s">
        <v>129</v>
      </c>
      <c r="D416" s="49">
        <f>VLOOKUP(A416,'PNC Exon. &amp; no Exon.'!A:D,3,0)+VLOOKUP(A416,'PNC Exon. &amp; no Exon.'!A:D,4,0)</f>
        <v>0</v>
      </c>
      <c r="E416" s="146">
        <f t="shared" si="27"/>
        <v>0</v>
      </c>
      <c r="F416" s="146">
        <f t="shared" si="28"/>
        <v>0</v>
      </c>
      <c r="H416" s="137" t="s">
        <v>5</v>
      </c>
    </row>
    <row r="417" spans="1:8" ht="15" customHeight="1" x14ac:dyDescent="0.2">
      <c r="A417" s="137" t="str">
        <f t="shared" si="25"/>
        <v>JunioHylseg Seguros S.A</v>
      </c>
      <c r="B417" s="47">
        <f t="shared" si="26"/>
        <v>1</v>
      </c>
      <c r="C417" s="51" t="s">
        <v>130</v>
      </c>
      <c r="D417" s="49">
        <f>VLOOKUP(A417,'PNC Exon. &amp; no Exon.'!A:D,3,0)+VLOOKUP(A417,'PNC Exon. &amp; no Exon.'!A:D,4,0)</f>
        <v>0</v>
      </c>
      <c r="E417" s="146">
        <f t="shared" si="27"/>
        <v>0</v>
      </c>
      <c r="F417" s="146">
        <f t="shared" si="28"/>
        <v>0</v>
      </c>
      <c r="H417" s="137" t="s">
        <v>5</v>
      </c>
    </row>
    <row r="418" spans="1:8" ht="15" customHeight="1" x14ac:dyDescent="0.2">
      <c r="A418" s="137" t="str">
        <f t="shared" si="25"/>
        <v>JunioMidas Seguros, S.A.</v>
      </c>
      <c r="B418" s="47">
        <f t="shared" si="26"/>
        <v>1</v>
      </c>
      <c r="C418" s="51" t="s">
        <v>131</v>
      </c>
      <c r="D418" s="49">
        <f>VLOOKUP(A418,'PNC Exon. &amp; no Exon.'!A:D,3,0)+VLOOKUP(A418,'PNC Exon. &amp; no Exon.'!A:D,4,0)</f>
        <v>0</v>
      </c>
      <c r="E418" s="146">
        <f t="shared" si="27"/>
        <v>0</v>
      </c>
      <c r="F418" s="146">
        <f t="shared" si="28"/>
        <v>0</v>
      </c>
      <c r="H418" s="137" t="s">
        <v>5</v>
      </c>
    </row>
    <row r="419" spans="1:8" ht="15" customHeight="1" x14ac:dyDescent="0.2">
      <c r="A419" s="137" t="str">
        <f t="shared" si="25"/>
        <v>JunioUnit, S.A.</v>
      </c>
      <c r="B419" s="47">
        <f t="shared" si="26"/>
        <v>1</v>
      </c>
      <c r="C419" s="51" t="s">
        <v>132</v>
      </c>
      <c r="D419" s="49">
        <f>VLOOKUP(A419,'PNC Exon. &amp; no Exon.'!A:D,3,0)+VLOOKUP(A419,'PNC Exon. &amp; no Exon.'!A:D,4,0)</f>
        <v>0</v>
      </c>
      <c r="E419" s="146">
        <f t="shared" si="27"/>
        <v>0</v>
      </c>
      <c r="F419" s="146">
        <f t="shared" si="28"/>
        <v>0</v>
      </c>
      <c r="H419" s="137" t="s">
        <v>5</v>
      </c>
    </row>
    <row r="420" spans="1:8" ht="21" customHeight="1" x14ac:dyDescent="0.2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0</v>
      </c>
      <c r="E420" s="150">
        <f>SUM(E387:E419,0)</f>
        <v>0</v>
      </c>
      <c r="F420" s="151"/>
    </row>
    <row r="421" spans="1:8" x14ac:dyDescent="0.2">
      <c r="A421" s="137" t="str">
        <f t="shared" si="25"/>
        <v/>
      </c>
      <c r="B421" s="70" t="s">
        <v>108</v>
      </c>
      <c r="C421" s="28"/>
    </row>
    <row r="422" spans="1:8" x14ac:dyDescent="0.2">
      <c r="A422" s="137" t="str">
        <f t="shared" si="25"/>
        <v/>
      </c>
    </row>
    <row r="423" spans="1:8" x14ac:dyDescent="0.2">
      <c r="A423" s="137" t="str">
        <f t="shared" si="25"/>
        <v/>
      </c>
    </row>
    <row r="424" spans="1:8" x14ac:dyDescent="0.2">
      <c r="A424" s="137" t="str">
        <f t="shared" ref="A424:A487" si="29">H424&amp;C424</f>
        <v/>
      </c>
    </row>
    <row r="425" spans="1:8" x14ac:dyDescent="0.2">
      <c r="A425" s="137" t="str">
        <f t="shared" si="29"/>
        <v/>
      </c>
    </row>
    <row r="426" spans="1:8" x14ac:dyDescent="0.2">
      <c r="A426" s="137" t="str">
        <f t="shared" si="29"/>
        <v/>
      </c>
    </row>
    <row r="427" spans="1:8" x14ac:dyDescent="0.2">
      <c r="A427" s="137" t="str">
        <f t="shared" si="29"/>
        <v/>
      </c>
    </row>
    <row r="428" spans="1:8" x14ac:dyDescent="0.2">
      <c r="A428" s="137" t="str">
        <f t="shared" si="29"/>
        <v/>
      </c>
    </row>
    <row r="429" spans="1:8" x14ac:dyDescent="0.2">
      <c r="A429" s="137" t="str">
        <f t="shared" si="29"/>
        <v/>
      </c>
    </row>
    <row r="430" spans="1:8" x14ac:dyDescent="0.2">
      <c r="A430" s="137" t="str">
        <f t="shared" si="29"/>
        <v/>
      </c>
    </row>
    <row r="431" spans="1:8" x14ac:dyDescent="0.2">
      <c r="A431" s="137" t="str">
        <f t="shared" si="29"/>
        <v/>
      </c>
    </row>
    <row r="432" spans="1:8" x14ac:dyDescent="0.2">
      <c r="A432" s="137" t="str">
        <f t="shared" si="29"/>
        <v/>
      </c>
    </row>
    <row r="433" spans="1:6" x14ac:dyDescent="0.2">
      <c r="A433" s="137" t="str">
        <f t="shared" si="29"/>
        <v/>
      </c>
    </row>
    <row r="434" spans="1:6" x14ac:dyDescent="0.2">
      <c r="A434" s="137" t="str">
        <f t="shared" si="29"/>
        <v/>
      </c>
    </row>
    <row r="435" spans="1:6" x14ac:dyDescent="0.2">
      <c r="A435" s="137" t="str">
        <f t="shared" si="29"/>
        <v/>
      </c>
    </row>
    <row r="436" spans="1:6" x14ac:dyDescent="0.2">
      <c r="A436" s="137" t="str">
        <f t="shared" si="29"/>
        <v/>
      </c>
    </row>
    <row r="437" spans="1:6" x14ac:dyDescent="0.2">
      <c r="A437" s="137" t="str">
        <f t="shared" si="29"/>
        <v/>
      </c>
    </row>
    <row r="438" spans="1:6" x14ac:dyDescent="0.2">
      <c r="A438" s="137" t="str">
        <f t="shared" si="29"/>
        <v/>
      </c>
    </row>
    <row r="439" spans="1:6" x14ac:dyDescent="0.2">
      <c r="A439" s="137" t="str">
        <f t="shared" si="29"/>
        <v/>
      </c>
    </row>
    <row r="440" spans="1:6" x14ac:dyDescent="0.2">
      <c r="A440" s="137" t="str">
        <f t="shared" si="29"/>
        <v/>
      </c>
    </row>
    <row r="441" spans="1:6" x14ac:dyDescent="0.2">
      <c r="A441" s="137" t="str">
        <f t="shared" si="29"/>
        <v/>
      </c>
    </row>
    <row r="442" spans="1:6" x14ac:dyDescent="0.2">
      <c r="A442" s="137" t="str">
        <f t="shared" si="29"/>
        <v/>
      </c>
    </row>
    <row r="443" spans="1:6" x14ac:dyDescent="0.2">
      <c r="A443" s="137" t="str">
        <f t="shared" si="29"/>
        <v/>
      </c>
    </row>
    <row r="444" spans="1:6" ht="20.25" x14ac:dyDescent="0.3">
      <c r="A444" s="137" t="str">
        <f t="shared" si="29"/>
        <v/>
      </c>
      <c r="B444" s="167" t="s">
        <v>42</v>
      </c>
      <c r="C444" s="167"/>
      <c r="D444" s="167"/>
      <c r="E444" s="167"/>
      <c r="F444" s="167"/>
    </row>
    <row r="445" spans="1:6" x14ac:dyDescent="0.2">
      <c r="A445" s="137" t="str">
        <f t="shared" si="29"/>
        <v/>
      </c>
      <c r="B445" s="168" t="s">
        <v>86</v>
      </c>
      <c r="C445" s="168"/>
      <c r="D445" s="168"/>
      <c r="E445" s="168"/>
      <c r="F445" s="168"/>
    </row>
    <row r="446" spans="1:6" x14ac:dyDescent="0.2">
      <c r="A446" s="137" t="str">
        <f t="shared" si="29"/>
        <v/>
      </c>
      <c r="B446" s="170" t="s">
        <v>164</v>
      </c>
      <c r="C446" s="170"/>
      <c r="D446" s="170"/>
      <c r="E446" s="170"/>
      <c r="F446" s="170"/>
    </row>
    <row r="447" spans="1:6" x14ac:dyDescent="0.2">
      <c r="A447" s="137" t="str">
        <f t="shared" si="29"/>
        <v/>
      </c>
      <c r="B447" s="168" t="s">
        <v>91</v>
      </c>
      <c r="C447" s="168"/>
      <c r="D447" s="168"/>
      <c r="E447" s="168"/>
      <c r="F447" s="168"/>
    </row>
    <row r="448" spans="1:6" x14ac:dyDescent="0.2">
      <c r="A448" s="137" t="str">
        <f t="shared" si="29"/>
        <v/>
      </c>
    </row>
    <row r="449" spans="1:8" ht="22.5" customHeight="1" x14ac:dyDescent="0.2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2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31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2">
      <c r="A451" s="137" t="str">
        <f t="shared" si="29"/>
        <v>JulioHumano Seguros, S. A.</v>
      </c>
      <c r="B451" s="47">
        <f t="shared" si="30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31"/>
        <v>0</v>
      </c>
      <c r="F451" s="146">
        <f t="shared" ref="F451:F482" si="32">(F450+E451)</f>
        <v>0</v>
      </c>
      <c r="H451" s="137" t="s">
        <v>6</v>
      </c>
    </row>
    <row r="452" spans="1:8" ht="15" customHeight="1" x14ac:dyDescent="0.2">
      <c r="A452" s="137" t="str">
        <f t="shared" si="29"/>
        <v>JulioSeguros Reservas, S. A.</v>
      </c>
      <c r="B452" s="47">
        <f t="shared" si="30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31"/>
        <v>0</v>
      </c>
      <c r="F452" s="146">
        <f t="shared" si="32"/>
        <v>0</v>
      </c>
      <c r="H452" s="137" t="s">
        <v>6</v>
      </c>
    </row>
    <row r="453" spans="1:8" ht="15" customHeight="1" x14ac:dyDescent="0.2">
      <c r="A453" s="137" t="str">
        <f t="shared" si="29"/>
        <v>JulioLa Colonial, S. A., Compañia De Seguros</v>
      </c>
      <c r="B453" s="47">
        <f t="shared" si="30"/>
        <v>1</v>
      </c>
      <c r="C453" s="51" t="s">
        <v>112</v>
      </c>
      <c r="D453" s="49">
        <f>VLOOKUP(A453,'PNC Exon. &amp; no Exon.'!A:D,3,0)+VLOOKUP(A453,'PNC Exon. &amp; no Exon.'!A:D,4,0)</f>
        <v>0</v>
      </c>
      <c r="E453" s="146">
        <f t="shared" si="31"/>
        <v>0</v>
      </c>
      <c r="F453" s="146">
        <f t="shared" si="32"/>
        <v>0</v>
      </c>
      <c r="H453" s="137" t="s">
        <v>6</v>
      </c>
    </row>
    <row r="454" spans="1:8" ht="15" customHeight="1" x14ac:dyDescent="0.2">
      <c r="A454" s="137" t="str">
        <f t="shared" si="29"/>
        <v>JulioMapfre BHD Compañía de Seguros</v>
      </c>
      <c r="B454" s="47">
        <f t="shared" si="30"/>
        <v>1</v>
      </c>
      <c r="C454" s="51" t="s">
        <v>111</v>
      </c>
      <c r="D454" s="49">
        <f>VLOOKUP(A454,'PNC Exon. &amp; no Exon.'!A:D,3,0)+VLOOKUP(A454,'PNC Exon. &amp; no Exon.'!A:D,4,0)</f>
        <v>0</v>
      </c>
      <c r="E454" s="146">
        <f t="shared" si="31"/>
        <v>0</v>
      </c>
      <c r="F454" s="146">
        <f t="shared" si="32"/>
        <v>0</v>
      </c>
      <c r="H454" s="137" t="s">
        <v>6</v>
      </c>
    </row>
    <row r="455" spans="1:8" ht="15" customHeight="1" x14ac:dyDescent="0.2">
      <c r="A455" s="137" t="str">
        <f t="shared" si="29"/>
        <v>JulioSeguros Sura, S.A.</v>
      </c>
      <c r="B455" s="47">
        <f t="shared" si="30"/>
        <v>1</v>
      </c>
      <c r="C455" s="51" t="s">
        <v>113</v>
      </c>
      <c r="D455" s="49">
        <f>VLOOKUP(A455,'PNC Exon. &amp; no Exon.'!A:D,3,0)+VLOOKUP(A455,'PNC Exon. &amp; no Exon.'!A:D,4,0)</f>
        <v>0</v>
      </c>
      <c r="E455" s="146">
        <f t="shared" si="31"/>
        <v>0</v>
      </c>
      <c r="F455" s="146">
        <f t="shared" si="32"/>
        <v>0</v>
      </c>
      <c r="H455" s="137" t="s">
        <v>6</v>
      </c>
    </row>
    <row r="456" spans="1:8" ht="15" customHeight="1" x14ac:dyDescent="0.2">
      <c r="A456" s="137" t="str">
        <f t="shared" si="29"/>
        <v>JulioSeguros Crecer, S. A.</v>
      </c>
      <c r="B456" s="47">
        <f t="shared" si="30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31"/>
        <v>0</v>
      </c>
      <c r="F456" s="146">
        <f t="shared" si="32"/>
        <v>0</v>
      </c>
      <c r="H456" s="137" t="s">
        <v>6</v>
      </c>
    </row>
    <row r="457" spans="1:8" ht="15" customHeight="1" x14ac:dyDescent="0.2">
      <c r="A457" s="137" t="str">
        <f t="shared" si="29"/>
        <v>JulioWorldwide Seguros, S. A.</v>
      </c>
      <c r="B457" s="47">
        <f t="shared" si="30"/>
        <v>1</v>
      </c>
      <c r="C457" s="51" t="s">
        <v>114</v>
      </c>
      <c r="D457" s="49">
        <f>VLOOKUP(A457,'PNC Exon. &amp; no Exon.'!A:D,3,0)+VLOOKUP(A457,'PNC Exon. &amp; no Exon.'!A:D,4,0)</f>
        <v>0</v>
      </c>
      <c r="E457" s="146">
        <f t="shared" si="31"/>
        <v>0</v>
      </c>
      <c r="F457" s="146">
        <f t="shared" si="32"/>
        <v>0</v>
      </c>
      <c r="H457" s="137" t="s">
        <v>6</v>
      </c>
    </row>
    <row r="458" spans="1:8" ht="15" customHeight="1" x14ac:dyDescent="0.2">
      <c r="A458" s="137" t="str">
        <f t="shared" si="29"/>
        <v>JulioGeneral de Seguros, S. A.</v>
      </c>
      <c r="B458" s="47">
        <f t="shared" si="30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31"/>
        <v>0</v>
      </c>
      <c r="F458" s="146">
        <f t="shared" si="32"/>
        <v>0</v>
      </c>
      <c r="H458" s="137" t="s">
        <v>6</v>
      </c>
    </row>
    <row r="459" spans="1:8" ht="15" customHeight="1" x14ac:dyDescent="0.2">
      <c r="A459" s="137" t="str">
        <f t="shared" si="29"/>
        <v>JulioAseguradora Agropecuaria Dominicana, S. A.</v>
      </c>
      <c r="B459" s="47">
        <f t="shared" si="30"/>
        <v>1</v>
      </c>
      <c r="C459" s="51" t="s">
        <v>118</v>
      </c>
      <c r="D459" s="49">
        <f>VLOOKUP(A459,'PNC Exon. &amp; no Exon.'!A:D,3,0)+VLOOKUP(A459,'PNC Exon. &amp; no Exon.'!A:D,4,0)</f>
        <v>0</v>
      </c>
      <c r="E459" s="146">
        <f t="shared" si="31"/>
        <v>0</v>
      </c>
      <c r="F459" s="146">
        <f t="shared" si="32"/>
        <v>0</v>
      </c>
      <c r="H459" s="137" t="s">
        <v>6</v>
      </c>
    </row>
    <row r="460" spans="1:8" ht="15" customHeight="1" x14ac:dyDescent="0.2">
      <c r="A460" s="137" t="str">
        <f t="shared" si="29"/>
        <v>JulioLa Monumental de Seguros, S. A.</v>
      </c>
      <c r="B460" s="47">
        <f t="shared" si="30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31"/>
        <v>0</v>
      </c>
      <c r="F460" s="146">
        <f t="shared" si="32"/>
        <v>0</v>
      </c>
      <c r="H460" s="137" t="s">
        <v>6</v>
      </c>
    </row>
    <row r="461" spans="1:8" ht="15" customHeight="1" x14ac:dyDescent="0.2">
      <c r="A461" s="137" t="str">
        <f t="shared" si="29"/>
        <v>JulioSeguros Pepín, S. A.</v>
      </c>
      <c r="B461" s="47">
        <f t="shared" si="30"/>
        <v>1</v>
      </c>
      <c r="C461" s="51" t="s">
        <v>115</v>
      </c>
      <c r="D461" s="49">
        <f>VLOOKUP(A461,'PNC Exon. &amp; no Exon.'!A:D,3,0)+VLOOKUP(A461,'PNC Exon. &amp; no Exon.'!A:D,4,0)</f>
        <v>0</v>
      </c>
      <c r="E461" s="146">
        <f t="shared" si="31"/>
        <v>0</v>
      </c>
      <c r="F461" s="146">
        <f t="shared" si="32"/>
        <v>0</v>
      </c>
      <c r="H461" s="137" t="s">
        <v>6</v>
      </c>
    </row>
    <row r="462" spans="1:8" ht="15" customHeight="1" x14ac:dyDescent="0.2">
      <c r="A462" s="137" t="str">
        <f t="shared" si="29"/>
        <v>JulioCompañía Dominicana de Seguros, C. por A.</v>
      </c>
      <c r="B462" s="47">
        <f t="shared" si="30"/>
        <v>1</v>
      </c>
      <c r="C462" s="51" t="s">
        <v>116</v>
      </c>
      <c r="D462" s="49">
        <f>VLOOKUP(A462,'PNC Exon. &amp; no Exon.'!A:D,3,0)+VLOOKUP(A462,'PNC Exon. &amp; no Exon.'!A:D,4,0)</f>
        <v>0</v>
      </c>
      <c r="E462" s="146">
        <f t="shared" si="31"/>
        <v>0</v>
      </c>
      <c r="F462" s="146">
        <f t="shared" si="32"/>
        <v>0</v>
      </c>
      <c r="H462" s="137" t="s">
        <v>6</v>
      </c>
    </row>
    <row r="463" spans="1:8" ht="15" customHeight="1" x14ac:dyDescent="0.2">
      <c r="A463" s="137" t="str">
        <f t="shared" si="29"/>
        <v>JulioPatria, S. A., Compañía de Seguros</v>
      </c>
      <c r="B463" s="47">
        <f t="shared" si="30"/>
        <v>1</v>
      </c>
      <c r="C463" s="51" t="s">
        <v>117</v>
      </c>
      <c r="D463" s="49">
        <f>VLOOKUP(A463,'PNC Exon. &amp; no Exon.'!A:D,3,0)+VLOOKUP(A463,'PNC Exon. &amp; no Exon.'!A:D,4,0)</f>
        <v>0</v>
      </c>
      <c r="E463" s="146">
        <f t="shared" si="31"/>
        <v>0</v>
      </c>
      <c r="F463" s="146">
        <f t="shared" si="32"/>
        <v>0</v>
      </c>
      <c r="H463" s="137" t="s">
        <v>6</v>
      </c>
    </row>
    <row r="464" spans="1:8" ht="15" customHeight="1" x14ac:dyDescent="0.2">
      <c r="A464" s="137" t="str">
        <f t="shared" si="29"/>
        <v>JulioAtlántica Seguros, S. A.</v>
      </c>
      <c r="B464" s="47">
        <f t="shared" si="30"/>
        <v>1</v>
      </c>
      <c r="C464" s="50" t="s">
        <v>120</v>
      </c>
      <c r="D464" s="49">
        <f>VLOOKUP(A464,'PNC Exon. &amp; no Exon.'!A:D,3,0)+VLOOKUP(A464,'PNC Exon. &amp; no Exon.'!A:D,4,0)</f>
        <v>0</v>
      </c>
      <c r="E464" s="146">
        <f t="shared" si="31"/>
        <v>0</v>
      </c>
      <c r="F464" s="146">
        <f t="shared" si="32"/>
        <v>0</v>
      </c>
      <c r="H464" s="137" t="s">
        <v>6</v>
      </c>
    </row>
    <row r="465" spans="1:8" ht="15" customHeight="1" x14ac:dyDescent="0.2">
      <c r="A465" s="137" t="str">
        <f t="shared" si="29"/>
        <v>JulioBanesco Seguros</v>
      </c>
      <c r="B465" s="47">
        <f t="shared" si="30"/>
        <v>1</v>
      </c>
      <c r="C465" s="51" t="s">
        <v>119</v>
      </c>
      <c r="D465" s="49">
        <f>VLOOKUP(A465,'PNC Exon. &amp; no Exon.'!A:D,3,0)+VLOOKUP(A465,'PNC Exon. &amp; no Exon.'!A:D,4,0)</f>
        <v>0</v>
      </c>
      <c r="E465" s="146">
        <f t="shared" si="31"/>
        <v>0</v>
      </c>
      <c r="F465" s="146">
        <f t="shared" si="32"/>
        <v>0</v>
      </c>
      <c r="H465" s="137" t="s">
        <v>6</v>
      </c>
    </row>
    <row r="466" spans="1:8" ht="15" customHeight="1" x14ac:dyDescent="0.2">
      <c r="A466" s="137" t="str">
        <f t="shared" si="29"/>
        <v xml:space="preserve">JulioCooperativa Nacional De Seguros, Inc </v>
      </c>
      <c r="B466" s="47">
        <f t="shared" si="30"/>
        <v>1</v>
      </c>
      <c r="C466" s="51" t="s">
        <v>121</v>
      </c>
      <c r="D466" s="49">
        <f>VLOOKUP(A466,'PNC Exon. &amp; no Exon.'!A:D,3,0)+VLOOKUP(A466,'PNC Exon. &amp; no Exon.'!A:D,4,0)</f>
        <v>0</v>
      </c>
      <c r="E466" s="146">
        <f t="shared" si="31"/>
        <v>0</v>
      </c>
      <c r="F466" s="146">
        <f t="shared" si="32"/>
        <v>0</v>
      </c>
      <c r="H466" s="137" t="s">
        <v>6</v>
      </c>
    </row>
    <row r="467" spans="1:8" ht="15" customHeight="1" x14ac:dyDescent="0.2">
      <c r="A467" s="137" t="str">
        <f t="shared" si="29"/>
        <v>JulioSeguros La Internacional, S. A.</v>
      </c>
      <c r="B467" s="47">
        <f t="shared" si="30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31"/>
        <v>0</v>
      </c>
      <c r="F467" s="146">
        <f t="shared" si="32"/>
        <v>0</v>
      </c>
      <c r="H467" s="137" t="s">
        <v>6</v>
      </c>
    </row>
    <row r="468" spans="1:8" ht="15" customHeight="1" x14ac:dyDescent="0.2">
      <c r="A468" s="137" t="str">
        <f t="shared" si="29"/>
        <v>JulioBMI Compañía de Seguros, S. A.</v>
      </c>
      <c r="B468" s="47">
        <f t="shared" si="30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31"/>
        <v>0</v>
      </c>
      <c r="F468" s="146">
        <f t="shared" si="32"/>
        <v>0</v>
      </c>
      <c r="H468" s="137" t="s">
        <v>6</v>
      </c>
    </row>
    <row r="469" spans="1:8" ht="15" customHeight="1" x14ac:dyDescent="0.2">
      <c r="A469" s="137" t="str">
        <f t="shared" si="29"/>
        <v>JulioCuna Mutual Insurance Society Dominicana</v>
      </c>
      <c r="B469" s="47">
        <f t="shared" si="30"/>
        <v>1</v>
      </c>
      <c r="C469" s="51" t="s">
        <v>123</v>
      </c>
      <c r="D469" s="49">
        <f>VLOOKUP(A469,'PNC Exon. &amp; no Exon.'!A:D,3,0)+VLOOKUP(A469,'PNC Exon. &amp; no Exon.'!A:D,4,0)</f>
        <v>0</v>
      </c>
      <c r="E469" s="146">
        <f t="shared" si="31"/>
        <v>0</v>
      </c>
      <c r="F469" s="146">
        <f t="shared" si="32"/>
        <v>0</v>
      </c>
      <c r="H469" s="137" t="s">
        <v>6</v>
      </c>
    </row>
    <row r="470" spans="1:8" ht="15" customHeight="1" x14ac:dyDescent="0.2">
      <c r="A470" s="137" t="str">
        <f t="shared" si="29"/>
        <v>JulioAtrio Seguros S. A.</v>
      </c>
      <c r="B470" s="47">
        <f t="shared" si="30"/>
        <v>1</v>
      </c>
      <c r="C470" s="51" t="s">
        <v>122</v>
      </c>
      <c r="D470" s="49">
        <f>VLOOKUP(A470,'PNC Exon. &amp; no Exon.'!A:D,3,0)+VLOOKUP(A470,'PNC Exon. &amp; no Exon.'!A:D,4,0)</f>
        <v>0</v>
      </c>
      <c r="E470" s="146">
        <f t="shared" si="31"/>
        <v>0</v>
      </c>
      <c r="F470" s="146">
        <f t="shared" si="32"/>
        <v>0</v>
      </c>
      <c r="H470" s="137" t="s">
        <v>6</v>
      </c>
    </row>
    <row r="471" spans="1:8" ht="15" customHeight="1" x14ac:dyDescent="0.2">
      <c r="A471" s="137" t="str">
        <f t="shared" si="29"/>
        <v>JulioBupa Dominicana, S. A.</v>
      </c>
      <c r="B471" s="47">
        <f t="shared" si="30"/>
        <v>1</v>
      </c>
      <c r="C471" s="50" t="s">
        <v>124</v>
      </c>
      <c r="D471" s="49">
        <f>VLOOKUP(A471,'PNC Exon. &amp; no Exon.'!A:D,3,0)+VLOOKUP(A471,'PNC Exon. &amp; no Exon.'!A:D,4,0)</f>
        <v>0</v>
      </c>
      <c r="E471" s="146">
        <f t="shared" si="31"/>
        <v>0</v>
      </c>
      <c r="F471" s="146">
        <f t="shared" si="32"/>
        <v>0</v>
      </c>
      <c r="H471" s="137" t="s">
        <v>6</v>
      </c>
    </row>
    <row r="472" spans="1:8" ht="15" customHeight="1" x14ac:dyDescent="0.2">
      <c r="A472" s="137" t="str">
        <f t="shared" si="29"/>
        <v>JulioAngloamericana de Seguros, S. A.</v>
      </c>
      <c r="B472" s="47">
        <f t="shared" si="30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31"/>
        <v>0</v>
      </c>
      <c r="F472" s="146">
        <f t="shared" si="32"/>
        <v>0</v>
      </c>
      <c r="H472" s="137" t="s">
        <v>6</v>
      </c>
    </row>
    <row r="473" spans="1:8" ht="15" customHeight="1" x14ac:dyDescent="0.2">
      <c r="A473" s="137" t="str">
        <f t="shared" si="29"/>
        <v>JulioSeguros APS, S.R.L.</v>
      </c>
      <c r="B473" s="47">
        <f t="shared" si="30"/>
        <v>1</v>
      </c>
      <c r="C473" s="51" t="s">
        <v>125</v>
      </c>
      <c r="D473" s="49">
        <f>VLOOKUP(A473,'PNC Exon. &amp; no Exon.'!A:D,3,0)+VLOOKUP(A473,'PNC Exon. &amp; no Exon.'!A:D,4,0)</f>
        <v>0</v>
      </c>
      <c r="E473" s="146">
        <f t="shared" si="31"/>
        <v>0</v>
      </c>
      <c r="F473" s="146">
        <f t="shared" si="32"/>
        <v>0</v>
      </c>
      <c r="H473" s="137" t="s">
        <v>6</v>
      </c>
    </row>
    <row r="474" spans="1:8" ht="15" customHeight="1" x14ac:dyDescent="0.2">
      <c r="A474" s="137" t="str">
        <f t="shared" si="29"/>
        <v>JulioMultiseguros Su, S.A.</v>
      </c>
      <c r="B474" s="47">
        <f t="shared" si="30"/>
        <v>1</v>
      </c>
      <c r="C474" s="51" t="s">
        <v>126</v>
      </c>
      <c r="D474" s="49">
        <f>VLOOKUP(A474,'PNC Exon. &amp; no Exon.'!A:D,3,0)+VLOOKUP(A474,'PNC Exon. &amp; no Exon.'!A:D,4,0)</f>
        <v>0</v>
      </c>
      <c r="E474" s="146">
        <f t="shared" si="31"/>
        <v>0</v>
      </c>
      <c r="F474" s="146">
        <f t="shared" si="32"/>
        <v>0</v>
      </c>
      <c r="H474" s="137" t="s">
        <v>6</v>
      </c>
    </row>
    <row r="475" spans="1:8" ht="15" customHeight="1" x14ac:dyDescent="0.2">
      <c r="A475" s="137" t="str">
        <f t="shared" si="29"/>
        <v>JulioSeguros Ademi, S.A.</v>
      </c>
      <c r="B475" s="47">
        <f t="shared" si="30"/>
        <v>1</v>
      </c>
      <c r="C475" s="51" t="s">
        <v>127</v>
      </c>
      <c r="D475" s="49">
        <f>VLOOKUP(A475,'PNC Exon. &amp; no Exon.'!A:D,3,0)+VLOOKUP(A475,'PNC Exon. &amp; no Exon.'!A:D,4,0)</f>
        <v>0</v>
      </c>
      <c r="E475" s="146">
        <f t="shared" si="31"/>
        <v>0</v>
      </c>
      <c r="F475" s="146">
        <f t="shared" si="32"/>
        <v>0</v>
      </c>
      <c r="H475" s="137" t="s">
        <v>6</v>
      </c>
    </row>
    <row r="476" spans="1:8" ht="15" customHeight="1" x14ac:dyDescent="0.2">
      <c r="A476" s="137" t="str">
        <f t="shared" si="29"/>
        <v>JulioFuturo Seguros</v>
      </c>
      <c r="B476" s="47">
        <f t="shared" si="30"/>
        <v>1</v>
      </c>
      <c r="C476" s="51" t="s">
        <v>110</v>
      </c>
      <c r="D476" s="49">
        <f>VLOOKUP(A476,'PNC Exon. &amp; no Exon.'!A:D,3,0)+VLOOKUP(A476,'PNC Exon. &amp; no Exon.'!A:D,4,0)</f>
        <v>0</v>
      </c>
      <c r="E476" s="146">
        <f t="shared" si="31"/>
        <v>0</v>
      </c>
      <c r="F476" s="146">
        <f t="shared" si="32"/>
        <v>0</v>
      </c>
      <c r="G476" s="4"/>
      <c r="H476" s="137" t="s">
        <v>6</v>
      </c>
    </row>
    <row r="477" spans="1:8" ht="15" customHeight="1" x14ac:dyDescent="0.2">
      <c r="A477" s="137" t="str">
        <f t="shared" si="29"/>
        <v>JulioConfederación del Canadá Dominicana, S. A.</v>
      </c>
      <c r="B477" s="47">
        <f t="shared" si="30"/>
        <v>1</v>
      </c>
      <c r="C477" s="51" t="s">
        <v>128</v>
      </c>
      <c r="D477" s="49">
        <f>VLOOKUP(A477,'PNC Exon. &amp; no Exon.'!A:D,3,0)+VLOOKUP(A477,'PNC Exon. &amp; no Exon.'!A:D,4,0)</f>
        <v>0</v>
      </c>
      <c r="E477" s="146">
        <f t="shared" si="31"/>
        <v>0</v>
      </c>
      <c r="F477" s="146">
        <f t="shared" si="32"/>
        <v>0</v>
      </c>
      <c r="H477" s="137" t="s">
        <v>6</v>
      </c>
    </row>
    <row r="478" spans="1:8" ht="15" customHeight="1" x14ac:dyDescent="0.2">
      <c r="A478" s="137" t="str">
        <f t="shared" si="29"/>
        <v>JulioAutoseguro, S. A.</v>
      </c>
      <c r="B478" s="47">
        <f t="shared" si="30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31"/>
        <v>0</v>
      </c>
      <c r="F478" s="146">
        <f t="shared" si="32"/>
        <v>0</v>
      </c>
      <c r="H478" s="137" t="s">
        <v>6</v>
      </c>
    </row>
    <row r="479" spans="1:8" ht="15" customHeight="1" x14ac:dyDescent="0.2">
      <c r="A479" s="137" t="str">
        <f t="shared" si="29"/>
        <v>JulioSeguros Yunen, S.A.</v>
      </c>
      <c r="B479" s="47">
        <f t="shared" si="30"/>
        <v>1</v>
      </c>
      <c r="C479" s="51" t="s">
        <v>129</v>
      </c>
      <c r="D479" s="49">
        <f>VLOOKUP(A479,'PNC Exon. &amp; no Exon.'!A:D,3,0)+VLOOKUP(A479,'PNC Exon. &amp; no Exon.'!A:D,4,0)</f>
        <v>0</v>
      </c>
      <c r="E479" s="146">
        <f t="shared" si="31"/>
        <v>0</v>
      </c>
      <c r="F479" s="146">
        <f t="shared" si="32"/>
        <v>0</v>
      </c>
      <c r="H479" s="137" t="s">
        <v>6</v>
      </c>
    </row>
    <row r="480" spans="1:8" ht="15" customHeight="1" x14ac:dyDescent="0.2">
      <c r="A480" s="137" t="str">
        <f t="shared" si="29"/>
        <v>JulioMidas Seguros, S.A.</v>
      </c>
      <c r="B480" s="47">
        <f t="shared" si="30"/>
        <v>1</v>
      </c>
      <c r="C480" s="51" t="s">
        <v>131</v>
      </c>
      <c r="D480" s="49">
        <f>VLOOKUP(A480,'PNC Exon. &amp; no Exon.'!A:D,3,0)+VLOOKUP(A480,'PNC Exon. &amp; no Exon.'!A:D,4,0)</f>
        <v>0</v>
      </c>
      <c r="E480" s="146">
        <f t="shared" si="31"/>
        <v>0</v>
      </c>
      <c r="F480" s="146">
        <f t="shared" si="32"/>
        <v>0</v>
      </c>
      <c r="H480" s="137" t="s">
        <v>6</v>
      </c>
    </row>
    <row r="481" spans="1:8" ht="15" customHeight="1" x14ac:dyDescent="0.2">
      <c r="A481" s="137" t="str">
        <f t="shared" si="29"/>
        <v>JulioHylseg Seguros S.A</v>
      </c>
      <c r="B481" s="47">
        <f t="shared" si="30"/>
        <v>1</v>
      </c>
      <c r="C481" s="51" t="s">
        <v>130</v>
      </c>
      <c r="D481" s="49">
        <f>VLOOKUP(A481,'PNC Exon. &amp; no Exon.'!A:D,3,0)+VLOOKUP(A481,'PNC Exon. &amp; no Exon.'!A:D,4,0)</f>
        <v>0</v>
      </c>
      <c r="E481" s="146">
        <f t="shared" si="31"/>
        <v>0</v>
      </c>
      <c r="F481" s="146">
        <f t="shared" si="32"/>
        <v>0</v>
      </c>
      <c r="H481" s="137" t="s">
        <v>6</v>
      </c>
    </row>
    <row r="482" spans="1:8" ht="15" customHeight="1" x14ac:dyDescent="0.2">
      <c r="A482" s="137" t="str">
        <f t="shared" si="29"/>
        <v>JulioUnit, S.A.</v>
      </c>
      <c r="B482" s="47">
        <f t="shared" si="30"/>
        <v>1</v>
      </c>
      <c r="C482" s="51" t="s">
        <v>132</v>
      </c>
      <c r="D482" s="49">
        <f>VLOOKUP(A482,'PNC Exon. &amp; no Exon.'!A:D,3,0)+VLOOKUP(A482,'PNC Exon. &amp; no Exon.'!A:D,4,0)</f>
        <v>0</v>
      </c>
      <c r="E482" s="146">
        <f t="shared" si="31"/>
        <v>0</v>
      </c>
      <c r="F482" s="146">
        <f t="shared" si="32"/>
        <v>0</v>
      </c>
      <c r="H482" s="137" t="s">
        <v>6</v>
      </c>
    </row>
    <row r="483" spans="1:8" ht="18.75" customHeight="1" x14ac:dyDescent="0.2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2">
      <c r="A484" s="137" t="str">
        <f t="shared" si="29"/>
        <v/>
      </c>
      <c r="B484" s="70" t="s">
        <v>108</v>
      </c>
    </row>
    <row r="485" spans="1:8" x14ac:dyDescent="0.2">
      <c r="A485" s="137" t="str">
        <f t="shared" si="29"/>
        <v/>
      </c>
    </row>
    <row r="486" spans="1:8" x14ac:dyDescent="0.2">
      <c r="A486" s="137" t="str">
        <f t="shared" si="29"/>
        <v/>
      </c>
    </row>
    <row r="487" spans="1:8" x14ac:dyDescent="0.2">
      <c r="A487" s="137" t="str">
        <f t="shared" si="29"/>
        <v/>
      </c>
    </row>
    <row r="488" spans="1:8" x14ac:dyDescent="0.2">
      <c r="A488" s="137" t="str">
        <f t="shared" ref="A488:A551" si="33">H488&amp;C488</f>
        <v/>
      </c>
    </row>
    <row r="489" spans="1:8" x14ac:dyDescent="0.2">
      <c r="A489" s="137" t="str">
        <f t="shared" si="33"/>
        <v/>
      </c>
    </row>
    <row r="490" spans="1:8" x14ac:dyDescent="0.2">
      <c r="A490" s="137" t="str">
        <f t="shared" si="33"/>
        <v/>
      </c>
    </row>
    <row r="491" spans="1:8" x14ac:dyDescent="0.2">
      <c r="A491" s="137" t="str">
        <f t="shared" si="33"/>
        <v/>
      </c>
    </row>
    <row r="492" spans="1:8" x14ac:dyDescent="0.2">
      <c r="A492" s="137" t="str">
        <f t="shared" si="33"/>
        <v/>
      </c>
    </row>
    <row r="493" spans="1:8" x14ac:dyDescent="0.2">
      <c r="A493" s="137" t="str">
        <f t="shared" si="33"/>
        <v/>
      </c>
    </row>
    <row r="494" spans="1:8" x14ac:dyDescent="0.2">
      <c r="A494" s="137" t="str">
        <f t="shared" si="33"/>
        <v/>
      </c>
    </row>
    <row r="495" spans="1:8" x14ac:dyDescent="0.2">
      <c r="A495" s="137" t="str">
        <f t="shared" si="33"/>
        <v/>
      </c>
    </row>
    <row r="496" spans="1:8" x14ac:dyDescent="0.2">
      <c r="A496" s="137" t="str">
        <f t="shared" si="33"/>
        <v/>
      </c>
    </row>
    <row r="497" spans="1:6" x14ac:dyDescent="0.2">
      <c r="A497" s="137" t="str">
        <f t="shared" si="33"/>
        <v/>
      </c>
    </row>
    <row r="498" spans="1:6" x14ac:dyDescent="0.2">
      <c r="A498" s="137" t="str">
        <f t="shared" si="33"/>
        <v/>
      </c>
    </row>
    <row r="499" spans="1:6" x14ac:dyDescent="0.2">
      <c r="A499" s="137" t="str">
        <f t="shared" si="33"/>
        <v/>
      </c>
    </row>
    <row r="500" spans="1:6" x14ac:dyDescent="0.2">
      <c r="A500" s="137" t="str">
        <f t="shared" si="33"/>
        <v/>
      </c>
    </row>
    <row r="501" spans="1:6" x14ac:dyDescent="0.2">
      <c r="A501" s="137" t="str">
        <f t="shared" si="33"/>
        <v/>
      </c>
    </row>
    <row r="502" spans="1:6" x14ac:dyDescent="0.2">
      <c r="A502" s="137" t="str">
        <f t="shared" si="33"/>
        <v/>
      </c>
    </row>
    <row r="503" spans="1:6" x14ac:dyDescent="0.2">
      <c r="A503" s="137" t="str">
        <f t="shared" si="33"/>
        <v/>
      </c>
    </row>
    <row r="504" spans="1:6" x14ac:dyDescent="0.2">
      <c r="A504" s="137" t="str">
        <f t="shared" si="33"/>
        <v/>
      </c>
    </row>
    <row r="505" spans="1:6" x14ac:dyDescent="0.2">
      <c r="A505" s="137" t="str">
        <f t="shared" si="33"/>
        <v/>
      </c>
    </row>
    <row r="506" spans="1:6" x14ac:dyDescent="0.2">
      <c r="A506" s="137" t="str">
        <f t="shared" si="33"/>
        <v/>
      </c>
    </row>
    <row r="507" spans="1:6" ht="20.25" x14ac:dyDescent="0.3">
      <c r="A507" s="137" t="str">
        <f t="shared" si="33"/>
        <v/>
      </c>
      <c r="B507" s="167" t="s">
        <v>42</v>
      </c>
      <c r="C507" s="167"/>
      <c r="D507" s="167"/>
      <c r="E507" s="167"/>
      <c r="F507" s="167"/>
    </row>
    <row r="508" spans="1:6" x14ac:dyDescent="0.2">
      <c r="A508" s="137" t="str">
        <f t="shared" si="33"/>
        <v/>
      </c>
      <c r="B508" s="168" t="s">
        <v>86</v>
      </c>
      <c r="C508" s="168"/>
      <c r="D508" s="168"/>
      <c r="E508" s="168"/>
      <c r="F508" s="168"/>
    </row>
    <row r="509" spans="1:6" x14ac:dyDescent="0.2">
      <c r="A509" s="137" t="str">
        <f t="shared" si="33"/>
        <v/>
      </c>
      <c r="B509" s="170" t="s">
        <v>165</v>
      </c>
      <c r="C509" s="170"/>
      <c r="D509" s="170"/>
      <c r="E509" s="170"/>
      <c r="F509" s="170"/>
    </row>
    <row r="510" spans="1:6" x14ac:dyDescent="0.2">
      <c r="A510" s="137" t="str">
        <f t="shared" si="33"/>
        <v/>
      </c>
      <c r="B510" s="168" t="s">
        <v>91</v>
      </c>
      <c r="C510" s="168"/>
      <c r="D510" s="168"/>
      <c r="E510" s="168"/>
      <c r="F510" s="168"/>
    </row>
    <row r="511" spans="1:6" x14ac:dyDescent="0.2">
      <c r="A511" s="137" t="str">
        <f t="shared" si="33"/>
        <v/>
      </c>
    </row>
    <row r="512" spans="1:6" ht="20.25" customHeight="1" x14ac:dyDescent="0.2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2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2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2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2">
      <c r="A516" s="137" t="str">
        <f t="shared" si="33"/>
        <v>AgostoMapfre BHD Compañía de Seguros</v>
      </c>
      <c r="B516" s="47">
        <f t="shared" si="34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2">
      <c r="A517" s="137" t="str">
        <f t="shared" si="33"/>
        <v>AgostoLa Colonial, S. A., Compañia De Seguros</v>
      </c>
      <c r="B517" s="47">
        <f t="shared" si="34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2">
      <c r="A518" s="137" t="str">
        <f t="shared" si="33"/>
        <v>AgostoSeguros Sura, S.A.</v>
      </c>
      <c r="B518" s="47">
        <f t="shared" si="34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2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2">
      <c r="A520" s="137" t="str">
        <f t="shared" si="33"/>
        <v>AgostoWorldwide Seguros, S. A.</v>
      </c>
      <c r="B520" s="47">
        <f t="shared" si="34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2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2">
      <c r="A522" s="137" t="str">
        <f t="shared" si="33"/>
        <v>AgostoSeguros Pepín, S. A.</v>
      </c>
      <c r="B522" s="47">
        <f t="shared" si="34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2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2">
      <c r="A524" s="137" t="str">
        <f t="shared" si="33"/>
        <v>AgostoCompañía Dominicana de Seguros, C. por A.</v>
      </c>
      <c r="B524" s="47">
        <f t="shared" si="34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2">
      <c r="A525" s="137" t="str">
        <f t="shared" si="33"/>
        <v>AgostoPatria, S. A., Compañía de Seguros</v>
      </c>
      <c r="B525" s="47">
        <f t="shared" si="34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2">
      <c r="A526" s="137" t="str">
        <f t="shared" si="33"/>
        <v>AgostoAseguradora Agropecuaria Dominicana, S. A.</v>
      </c>
      <c r="B526" s="47">
        <f t="shared" si="34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2">
      <c r="A527" s="137" t="str">
        <f t="shared" si="33"/>
        <v>AgostoAtlántica Seguros, S. A.</v>
      </c>
      <c r="B527" s="47">
        <f t="shared" si="34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2">
      <c r="A528" s="137" t="str">
        <f t="shared" si="33"/>
        <v>AgostoBanesco Seguros</v>
      </c>
      <c r="B528" s="47">
        <f t="shared" si="34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2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2">
      <c r="A530" s="137" t="str">
        <f t="shared" si="33"/>
        <v>AgostoAtrio Seguros S. A.</v>
      </c>
      <c r="B530" s="47">
        <f t="shared" si="34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2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2">
      <c r="A532" s="137" t="str">
        <f t="shared" si="33"/>
        <v>AgostoBupa Dominicana, S. A.</v>
      </c>
      <c r="B532" s="47">
        <f t="shared" si="34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2">
      <c r="A533" s="137" t="str">
        <f t="shared" si="33"/>
        <v>AgostoCuna Mutual Insurance Society Dominicana</v>
      </c>
      <c r="B533" s="47">
        <f t="shared" si="34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2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2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2">
      <c r="A536" s="137" t="str">
        <f t="shared" si="33"/>
        <v>AgostoMultiseguros Su, S.A.</v>
      </c>
      <c r="B536" s="47">
        <f t="shared" si="34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2">
      <c r="A537" s="137" t="str">
        <f t="shared" si="33"/>
        <v>AgostoSeguros APS, S.R.L.</v>
      </c>
      <c r="B537" s="47">
        <f t="shared" si="34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2">
      <c r="A538" s="137" t="str">
        <f t="shared" si="33"/>
        <v>AgostoFuturo Seguros</v>
      </c>
      <c r="B538" s="47">
        <f t="shared" si="34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2">
      <c r="A539" s="137" t="str">
        <f t="shared" si="33"/>
        <v>AgostoSeguros Ademi, S.A.</v>
      </c>
      <c r="B539" s="47">
        <f t="shared" si="34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2">
      <c r="A540" s="137" t="str">
        <f t="shared" si="33"/>
        <v>AgostoConfederación del Canadá Dominicana, S. A.</v>
      </c>
      <c r="B540" s="47">
        <f t="shared" si="34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2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2">
      <c r="A542" s="137" t="str">
        <f t="shared" si="33"/>
        <v>AgostoSeguros Yunen, S.A.</v>
      </c>
      <c r="B542" s="47">
        <f t="shared" si="34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2">
      <c r="A543" s="137" t="str">
        <f t="shared" si="33"/>
        <v>AgostoHylseg Seguros S.A</v>
      </c>
      <c r="B543" s="47">
        <f t="shared" si="34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2">
      <c r="A544" s="137" t="str">
        <f t="shared" si="33"/>
        <v>AgostoUnit, S.A.</v>
      </c>
      <c r="B544" s="47">
        <f t="shared" si="34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2">
      <c r="A545" s="137" t="str">
        <f t="shared" si="33"/>
        <v>AgostoMidas Seguros, S.A.</v>
      </c>
      <c r="B545" s="47">
        <f t="shared" si="34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2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2">
      <c r="A547" s="137" t="str">
        <f t="shared" si="33"/>
        <v/>
      </c>
      <c r="B547" s="70" t="s">
        <v>108</v>
      </c>
    </row>
    <row r="548" spans="1:8" x14ac:dyDescent="0.2">
      <c r="A548" s="137" t="str">
        <f t="shared" si="33"/>
        <v/>
      </c>
    </row>
    <row r="549" spans="1:8" x14ac:dyDescent="0.2">
      <c r="A549" s="137" t="str">
        <f t="shared" si="33"/>
        <v/>
      </c>
    </row>
    <row r="550" spans="1:8" x14ac:dyDescent="0.2">
      <c r="A550" s="137" t="str">
        <f t="shared" si="33"/>
        <v/>
      </c>
    </row>
    <row r="551" spans="1:8" x14ac:dyDescent="0.2">
      <c r="A551" s="137" t="str">
        <f t="shared" si="33"/>
        <v/>
      </c>
    </row>
    <row r="552" spans="1:8" x14ac:dyDescent="0.2">
      <c r="A552" s="137" t="str">
        <f t="shared" ref="A552:A615" si="37">H552&amp;C552</f>
        <v/>
      </c>
    </row>
    <row r="553" spans="1:8" x14ac:dyDescent="0.2">
      <c r="A553" s="137" t="str">
        <f t="shared" si="37"/>
        <v/>
      </c>
    </row>
    <row r="554" spans="1:8" x14ac:dyDescent="0.2">
      <c r="A554" s="137" t="str">
        <f t="shared" si="37"/>
        <v/>
      </c>
    </row>
    <row r="555" spans="1:8" x14ac:dyDescent="0.2">
      <c r="A555" s="137" t="str">
        <f t="shared" si="37"/>
        <v/>
      </c>
    </row>
    <row r="556" spans="1:8" x14ac:dyDescent="0.2">
      <c r="A556" s="137" t="str">
        <f t="shared" si="37"/>
        <v/>
      </c>
    </row>
    <row r="557" spans="1:8" x14ac:dyDescent="0.2">
      <c r="A557" s="137" t="str">
        <f t="shared" si="37"/>
        <v/>
      </c>
    </row>
    <row r="558" spans="1:8" x14ac:dyDescent="0.2">
      <c r="A558" s="137" t="str">
        <f t="shared" si="37"/>
        <v/>
      </c>
    </row>
    <row r="559" spans="1:8" x14ac:dyDescent="0.2">
      <c r="A559" s="137" t="str">
        <f t="shared" si="37"/>
        <v/>
      </c>
    </row>
    <row r="560" spans="1:8" x14ac:dyDescent="0.2">
      <c r="A560" s="137" t="str">
        <f t="shared" si="37"/>
        <v/>
      </c>
    </row>
    <row r="561" spans="1:8" x14ac:dyDescent="0.2">
      <c r="A561" s="137" t="str">
        <f t="shared" si="37"/>
        <v/>
      </c>
    </row>
    <row r="562" spans="1:8" x14ac:dyDescent="0.2">
      <c r="A562" s="137" t="str">
        <f t="shared" si="37"/>
        <v/>
      </c>
    </row>
    <row r="563" spans="1:8" x14ac:dyDescent="0.2">
      <c r="A563" s="137" t="str">
        <f t="shared" si="37"/>
        <v/>
      </c>
    </row>
    <row r="564" spans="1:8" x14ac:dyDescent="0.2">
      <c r="A564" s="137" t="str">
        <f t="shared" si="37"/>
        <v/>
      </c>
    </row>
    <row r="565" spans="1:8" x14ac:dyDescent="0.2">
      <c r="A565" s="137" t="str">
        <f t="shared" si="37"/>
        <v/>
      </c>
    </row>
    <row r="566" spans="1:8" x14ac:dyDescent="0.2">
      <c r="A566" s="137" t="str">
        <f t="shared" si="37"/>
        <v/>
      </c>
    </row>
    <row r="567" spans="1:8" x14ac:dyDescent="0.2">
      <c r="A567" s="137" t="str">
        <f t="shared" si="37"/>
        <v/>
      </c>
    </row>
    <row r="568" spans="1:8" x14ac:dyDescent="0.2">
      <c r="A568" s="137" t="str">
        <f t="shared" si="37"/>
        <v/>
      </c>
    </row>
    <row r="569" spans="1:8" x14ac:dyDescent="0.2">
      <c r="A569" s="137" t="str">
        <f t="shared" si="37"/>
        <v/>
      </c>
    </row>
    <row r="570" spans="1:8" ht="20.25" x14ac:dyDescent="0.3">
      <c r="A570" s="137" t="str">
        <f t="shared" si="37"/>
        <v/>
      </c>
      <c r="B570" s="167" t="s">
        <v>42</v>
      </c>
      <c r="C570" s="167"/>
      <c r="D570" s="167"/>
      <c r="E570" s="167"/>
      <c r="F570" s="167"/>
    </row>
    <row r="571" spans="1:8" x14ac:dyDescent="0.2">
      <c r="A571" s="137" t="str">
        <f t="shared" si="37"/>
        <v/>
      </c>
      <c r="B571" s="168" t="s">
        <v>86</v>
      </c>
      <c r="C571" s="168"/>
      <c r="D571" s="168"/>
      <c r="E571" s="168"/>
      <c r="F571" s="168"/>
    </row>
    <row r="572" spans="1:8" x14ac:dyDescent="0.2">
      <c r="A572" s="137" t="str">
        <f t="shared" si="37"/>
        <v/>
      </c>
      <c r="B572" s="170" t="s">
        <v>166</v>
      </c>
      <c r="C572" s="170"/>
      <c r="D572" s="170"/>
      <c r="E572" s="170"/>
      <c r="F572" s="170"/>
    </row>
    <row r="573" spans="1:8" x14ac:dyDescent="0.2">
      <c r="A573" s="137" t="str">
        <f t="shared" si="37"/>
        <v/>
      </c>
      <c r="B573" s="168" t="s">
        <v>91</v>
      </c>
      <c r="C573" s="168"/>
      <c r="D573" s="168"/>
      <c r="E573" s="168"/>
      <c r="F573" s="168"/>
    </row>
    <row r="574" spans="1:8" x14ac:dyDescent="0.2">
      <c r="A574" s="137" t="str">
        <f t="shared" si="37"/>
        <v/>
      </c>
    </row>
    <row r="575" spans="1:8" ht="22.5" customHeight="1" x14ac:dyDescent="0.2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2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2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2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2">
      <c r="A579" s="137" t="str">
        <f t="shared" si="37"/>
        <v>SeptiembreMapfre BHD Compañía de Seguros</v>
      </c>
      <c r="B579" s="47">
        <f t="shared" si="38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2">
      <c r="A580" s="137" t="str">
        <f t="shared" si="37"/>
        <v>SeptiembreLa Colonial, S. A., Compañia De Seguros</v>
      </c>
      <c r="B580" s="47">
        <f t="shared" si="38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2">
      <c r="A581" s="137" t="str">
        <f t="shared" si="37"/>
        <v>SeptiembreSeguros Sura, S.A.</v>
      </c>
      <c r="B581" s="47">
        <f t="shared" si="38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2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2">
      <c r="A583" s="137" t="str">
        <f t="shared" si="37"/>
        <v>SeptiembreWorldwide Seguros, S. A.</v>
      </c>
      <c r="B583" s="47">
        <f t="shared" si="38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2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2">
      <c r="A585" s="137" t="str">
        <f t="shared" si="37"/>
        <v>SeptiembreSeguros Pepín, S. A.</v>
      </c>
      <c r="B585" s="47">
        <f t="shared" si="38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2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2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2">
      <c r="A588" s="137" t="str">
        <f t="shared" si="37"/>
        <v>SeptiembrePatria, S. A., Compañía de Seguros</v>
      </c>
      <c r="B588" s="47">
        <f t="shared" si="38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2">
      <c r="A589" s="137" t="str">
        <f t="shared" si="37"/>
        <v>SeptiembreBanesco Seguros</v>
      </c>
      <c r="B589" s="47">
        <f t="shared" si="38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2">
      <c r="A590" s="137" t="str">
        <f t="shared" si="37"/>
        <v>SeptiembreAtlántica Seguros, S. A.</v>
      </c>
      <c r="B590" s="47">
        <f t="shared" si="38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2">
      <c r="A591" s="137" t="str">
        <f t="shared" si="37"/>
        <v>SeptiembreAtrio Seguros S. A.</v>
      </c>
      <c r="B591" s="47">
        <f t="shared" si="38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2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2">
      <c r="A593" s="137" t="str">
        <f t="shared" si="37"/>
        <v>SeptiembreCuna Mutual Insurance Society Dominicana</v>
      </c>
      <c r="B593" s="47">
        <f t="shared" si="38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2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2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2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2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2">
      <c r="A598" s="137" t="str">
        <f t="shared" si="37"/>
        <v>SeptiembreBupa Dominicana, S. A.</v>
      </c>
      <c r="B598" s="47">
        <f t="shared" si="38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2">
      <c r="A599" s="137" t="str">
        <f t="shared" si="37"/>
        <v>SeptiembreMultiseguros Su, S.A.</v>
      </c>
      <c r="B599" s="47">
        <f t="shared" si="38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2">
      <c r="A600" s="137" t="str">
        <f t="shared" si="37"/>
        <v>SeptiembreSeguros APS, S.R.L.</v>
      </c>
      <c r="B600" s="47">
        <f t="shared" si="38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2">
      <c r="A601" s="137" t="str">
        <f t="shared" si="37"/>
        <v>SeptiembreSeguros Ademi, S.A.</v>
      </c>
      <c r="B601" s="47">
        <f t="shared" si="38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2">
      <c r="A602" s="137" t="str">
        <f t="shared" si="37"/>
        <v>SeptiembreFuturo Seguros</v>
      </c>
      <c r="B602" s="47">
        <f t="shared" si="38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2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2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2">
      <c r="A605" s="137" t="str">
        <f t="shared" si="37"/>
        <v>SeptiembreSeguros Yunen, S.A.</v>
      </c>
      <c r="B605" s="47">
        <f t="shared" si="38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2">
      <c r="A606" s="137" t="str">
        <f t="shared" si="37"/>
        <v>SeptiembreUnit, S.A.</v>
      </c>
      <c r="B606" s="47">
        <f t="shared" si="38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2">
      <c r="A607" s="137" t="str">
        <f t="shared" si="37"/>
        <v>SeptiembreHylseg Seguros S.A</v>
      </c>
      <c r="B607" s="47">
        <f t="shared" si="38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2">
      <c r="A608" s="137" t="str">
        <f t="shared" si="37"/>
        <v>SeptiembreMidas Seguros, S.A.</v>
      </c>
      <c r="B608" s="47">
        <f t="shared" si="38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2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2">
      <c r="A610" s="137" t="str">
        <f t="shared" si="37"/>
        <v/>
      </c>
      <c r="B610" s="70" t="s">
        <v>108</v>
      </c>
    </row>
    <row r="611" spans="1:6" x14ac:dyDescent="0.2">
      <c r="A611" s="137" t="str">
        <f t="shared" si="37"/>
        <v/>
      </c>
    </row>
    <row r="612" spans="1:6" x14ac:dyDescent="0.2">
      <c r="A612" s="137" t="str">
        <f t="shared" si="37"/>
        <v/>
      </c>
    </row>
    <row r="613" spans="1:6" x14ac:dyDescent="0.2">
      <c r="A613" s="137" t="str">
        <f t="shared" si="37"/>
        <v/>
      </c>
    </row>
    <row r="614" spans="1:6" x14ac:dyDescent="0.2">
      <c r="A614" s="137" t="str">
        <f t="shared" si="37"/>
        <v/>
      </c>
    </row>
    <row r="615" spans="1:6" x14ac:dyDescent="0.2">
      <c r="A615" s="137" t="str">
        <f t="shared" si="37"/>
        <v/>
      </c>
    </row>
    <row r="616" spans="1:6" x14ac:dyDescent="0.2">
      <c r="A616" s="137" t="str">
        <f t="shared" ref="A616:A679" si="41">H616&amp;C616</f>
        <v/>
      </c>
    </row>
    <row r="617" spans="1:6" x14ac:dyDescent="0.2">
      <c r="A617" s="137" t="str">
        <f t="shared" si="41"/>
        <v/>
      </c>
    </row>
    <row r="618" spans="1:6" x14ac:dyDescent="0.2">
      <c r="A618" s="137" t="str">
        <f t="shared" si="41"/>
        <v/>
      </c>
    </row>
    <row r="619" spans="1:6" x14ac:dyDescent="0.2">
      <c r="A619" s="137" t="str">
        <f t="shared" si="41"/>
        <v/>
      </c>
    </row>
    <row r="620" spans="1:6" x14ac:dyDescent="0.2">
      <c r="A620" s="137" t="str">
        <f t="shared" si="41"/>
        <v/>
      </c>
    </row>
    <row r="621" spans="1:6" x14ac:dyDescent="0.2">
      <c r="A621" s="137" t="str">
        <f t="shared" si="41"/>
        <v/>
      </c>
    </row>
    <row r="622" spans="1:6" x14ac:dyDescent="0.2">
      <c r="A622" s="137" t="str">
        <f t="shared" si="41"/>
        <v/>
      </c>
    </row>
    <row r="623" spans="1:6" x14ac:dyDescent="0.2">
      <c r="A623" s="137" t="str">
        <f t="shared" si="41"/>
        <v/>
      </c>
    </row>
    <row r="624" spans="1:6" x14ac:dyDescent="0.2">
      <c r="A624" s="137" t="str">
        <f t="shared" si="41"/>
        <v/>
      </c>
    </row>
    <row r="625" spans="1:8" x14ac:dyDescent="0.2">
      <c r="A625" s="137" t="str">
        <f t="shared" si="41"/>
        <v/>
      </c>
    </row>
    <row r="626" spans="1:8" x14ac:dyDescent="0.2">
      <c r="A626" s="137" t="str">
        <f t="shared" si="41"/>
        <v/>
      </c>
    </row>
    <row r="627" spans="1:8" x14ac:dyDescent="0.2">
      <c r="A627" s="137" t="str">
        <f t="shared" si="41"/>
        <v/>
      </c>
    </row>
    <row r="628" spans="1:8" x14ac:dyDescent="0.2">
      <c r="A628" s="137" t="str">
        <f t="shared" si="41"/>
        <v/>
      </c>
    </row>
    <row r="629" spans="1:8" x14ac:dyDescent="0.2">
      <c r="A629" s="137" t="str">
        <f t="shared" si="41"/>
        <v/>
      </c>
    </row>
    <row r="630" spans="1:8" x14ac:dyDescent="0.2">
      <c r="A630" s="137" t="str">
        <f t="shared" si="41"/>
        <v/>
      </c>
    </row>
    <row r="631" spans="1:8" x14ac:dyDescent="0.2">
      <c r="A631" s="137" t="str">
        <f t="shared" si="41"/>
        <v/>
      </c>
    </row>
    <row r="632" spans="1:8" x14ac:dyDescent="0.2">
      <c r="A632" s="137" t="str">
        <f t="shared" si="41"/>
        <v/>
      </c>
    </row>
    <row r="633" spans="1:8" ht="20.25" x14ac:dyDescent="0.3">
      <c r="A633" s="137" t="str">
        <f t="shared" si="41"/>
        <v/>
      </c>
      <c r="B633" s="167" t="s">
        <v>42</v>
      </c>
      <c r="C633" s="167"/>
      <c r="D633" s="167"/>
      <c r="E633" s="167"/>
      <c r="F633" s="167"/>
    </row>
    <row r="634" spans="1:8" x14ac:dyDescent="0.2">
      <c r="A634" s="137" t="str">
        <f t="shared" si="41"/>
        <v/>
      </c>
      <c r="B634" s="168" t="s">
        <v>86</v>
      </c>
      <c r="C634" s="168"/>
      <c r="D634" s="168"/>
      <c r="E634" s="168"/>
      <c r="F634" s="168"/>
    </row>
    <row r="635" spans="1:8" x14ac:dyDescent="0.2">
      <c r="A635" s="137" t="str">
        <f t="shared" si="41"/>
        <v/>
      </c>
      <c r="B635" s="170" t="s">
        <v>167</v>
      </c>
      <c r="C635" s="170"/>
      <c r="D635" s="170"/>
      <c r="E635" s="170"/>
      <c r="F635" s="170"/>
    </row>
    <row r="636" spans="1:8" x14ac:dyDescent="0.2">
      <c r="A636" s="137" t="str">
        <f t="shared" si="41"/>
        <v/>
      </c>
      <c r="B636" s="168" t="s">
        <v>91</v>
      </c>
      <c r="C636" s="168"/>
      <c r="D636" s="168"/>
      <c r="E636" s="168"/>
      <c r="F636" s="168"/>
    </row>
    <row r="637" spans="1:8" x14ac:dyDescent="0.2">
      <c r="A637" s="137" t="str">
        <f t="shared" si="41"/>
        <v/>
      </c>
    </row>
    <row r="638" spans="1:8" ht="21" customHeight="1" x14ac:dyDescent="0.2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2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2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2">
      <c r="A641" s="137" t="str">
        <f t="shared" si="41"/>
        <v>OctubreMapfre BHD Compañía de Seguros</v>
      </c>
      <c r="B641" s="47">
        <f t="shared" si="42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2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2">
      <c r="A643" s="137" t="str">
        <f t="shared" si="41"/>
        <v>OctubreLa Colonial, S. A., Compañia De Seguros</v>
      </c>
      <c r="B643" s="47">
        <f t="shared" si="42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2">
      <c r="A644" s="137" t="str">
        <f t="shared" si="41"/>
        <v>OctubreSeguros Sura, S.A.</v>
      </c>
      <c r="B644" s="47">
        <f t="shared" si="42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2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2">
      <c r="A646" s="137" t="str">
        <f t="shared" si="41"/>
        <v>OctubreWorldwide Seguros, S. A.</v>
      </c>
      <c r="B646" s="47">
        <f t="shared" si="42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2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2">
      <c r="A648" s="137" t="str">
        <f t="shared" si="41"/>
        <v>OctubreSeguros Pepín, S. A.</v>
      </c>
      <c r="B648" s="47">
        <f t="shared" si="42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2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2">
      <c r="A650" s="137" t="str">
        <f t="shared" si="41"/>
        <v>OctubreCompañía Dominicana de Seguros, C. por A.</v>
      </c>
      <c r="B650" s="47">
        <f t="shared" si="42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2">
      <c r="A651" s="137" t="str">
        <f t="shared" si="41"/>
        <v>OctubreBanesco Seguros</v>
      </c>
      <c r="B651" s="47">
        <f t="shared" si="42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2">
      <c r="A652" s="137" t="str">
        <f t="shared" si="41"/>
        <v>OctubrePatria, S. A., Compañía de Seguros</v>
      </c>
      <c r="B652" s="47">
        <f t="shared" si="42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2">
      <c r="A653" s="137" t="str">
        <f t="shared" si="41"/>
        <v>OctubreAtlántica Seguros, S. A.</v>
      </c>
      <c r="B653" s="47">
        <f t="shared" si="42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2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2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2">
      <c r="A656" s="137" t="str">
        <f t="shared" si="41"/>
        <v>OctubreAtrio Seguros S. A.</v>
      </c>
      <c r="B656" s="47">
        <f t="shared" si="42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2">
      <c r="A657" s="137" t="str">
        <f t="shared" si="41"/>
        <v>OctubreBupa Dominicana, S. A.</v>
      </c>
      <c r="B657" s="47">
        <f t="shared" si="42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2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2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2">
      <c r="A660" s="137" t="str">
        <f t="shared" si="41"/>
        <v>OctubreCuna Mutual Insurance Society Dominicana</v>
      </c>
      <c r="B660" s="47">
        <f t="shared" si="42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2">
      <c r="A661" s="137" t="str">
        <f t="shared" si="41"/>
        <v>OctubreSeguros APS, S.R.L.</v>
      </c>
      <c r="B661" s="47">
        <f t="shared" si="42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2">
      <c r="A662" s="137" t="str">
        <f t="shared" si="41"/>
        <v>OctubreMultiseguros Su, S.A.</v>
      </c>
      <c r="B662" s="47">
        <f t="shared" si="42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2">
      <c r="A663" s="137" t="str">
        <f t="shared" si="41"/>
        <v>OctubreSeguros Ademi, S.A.</v>
      </c>
      <c r="B663" s="47">
        <f t="shared" si="42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2">
      <c r="A664" s="137" t="str">
        <f t="shared" si="41"/>
        <v>OctubreAseguradora Agropecuaria Dominicana, S. A.</v>
      </c>
      <c r="B664" s="47">
        <f t="shared" si="42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2">
      <c r="A665" s="137" t="str">
        <f t="shared" si="41"/>
        <v>OctubreFuturo Seguros</v>
      </c>
      <c r="B665" s="47">
        <f t="shared" si="42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2">
      <c r="A666" s="137" t="str">
        <f t="shared" si="41"/>
        <v>OctubreConfederación del Canadá Dominicana, S. A.</v>
      </c>
      <c r="B666" s="47">
        <f t="shared" si="42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2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2">
      <c r="A668" s="137" t="str">
        <f t="shared" si="41"/>
        <v>OctubreSeguros Yunen, S.A.</v>
      </c>
      <c r="B668" s="47">
        <f t="shared" si="42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2">
      <c r="A669" s="137" t="str">
        <f t="shared" si="41"/>
        <v>OctubreHylseg Seguros S.A</v>
      </c>
      <c r="B669" s="47">
        <f t="shared" si="42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2">
      <c r="A670" s="137" t="str">
        <f t="shared" si="41"/>
        <v>OctubreUnit, S.A.</v>
      </c>
      <c r="B670" s="47">
        <f t="shared" si="42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2">
      <c r="A671" s="137" t="str">
        <f t="shared" si="41"/>
        <v>OctubreMidas Seguros, S.A.</v>
      </c>
      <c r="B671" s="47">
        <f t="shared" si="42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2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2">
      <c r="A673" s="137" t="str">
        <f t="shared" si="41"/>
        <v/>
      </c>
      <c r="B673" s="70" t="s">
        <v>108</v>
      </c>
    </row>
    <row r="674" spans="1:2" x14ac:dyDescent="0.2">
      <c r="A674" s="137" t="str">
        <f t="shared" si="41"/>
        <v/>
      </c>
    </row>
    <row r="675" spans="1:2" x14ac:dyDescent="0.2">
      <c r="A675" s="137" t="str">
        <f t="shared" si="41"/>
        <v/>
      </c>
    </row>
    <row r="676" spans="1:2" x14ac:dyDescent="0.2">
      <c r="A676" s="137" t="str">
        <f t="shared" si="41"/>
        <v/>
      </c>
    </row>
    <row r="677" spans="1:2" x14ac:dyDescent="0.2">
      <c r="A677" s="137" t="str">
        <f t="shared" si="41"/>
        <v/>
      </c>
    </row>
    <row r="678" spans="1:2" x14ac:dyDescent="0.2">
      <c r="A678" s="137" t="str">
        <f t="shared" si="41"/>
        <v/>
      </c>
    </row>
    <row r="679" spans="1:2" x14ac:dyDescent="0.2">
      <c r="A679" s="137" t="str">
        <f t="shared" si="41"/>
        <v/>
      </c>
    </row>
    <row r="680" spans="1:2" x14ac:dyDescent="0.2">
      <c r="A680" s="137" t="str">
        <f t="shared" ref="A680:A743" si="45">H680&amp;C680</f>
        <v/>
      </c>
    </row>
    <row r="681" spans="1:2" x14ac:dyDescent="0.2">
      <c r="A681" s="137" t="str">
        <f t="shared" si="45"/>
        <v/>
      </c>
    </row>
    <row r="682" spans="1:2" x14ac:dyDescent="0.2">
      <c r="A682" s="137" t="str">
        <f t="shared" si="45"/>
        <v/>
      </c>
    </row>
    <row r="683" spans="1:2" x14ac:dyDescent="0.2">
      <c r="A683" s="137" t="str">
        <f t="shared" si="45"/>
        <v/>
      </c>
    </row>
    <row r="684" spans="1:2" x14ac:dyDescent="0.2">
      <c r="A684" s="137" t="str">
        <f t="shared" si="45"/>
        <v/>
      </c>
    </row>
    <row r="685" spans="1:2" x14ac:dyDescent="0.2">
      <c r="A685" s="137" t="str">
        <f t="shared" si="45"/>
        <v/>
      </c>
    </row>
    <row r="686" spans="1:2" x14ac:dyDescent="0.2">
      <c r="A686" s="137" t="str">
        <f t="shared" si="45"/>
        <v/>
      </c>
    </row>
    <row r="687" spans="1:2" x14ac:dyDescent="0.2">
      <c r="A687" s="137" t="str">
        <f t="shared" si="45"/>
        <v/>
      </c>
    </row>
    <row r="688" spans="1:2" x14ac:dyDescent="0.2">
      <c r="A688" s="137" t="str">
        <f t="shared" si="45"/>
        <v/>
      </c>
    </row>
    <row r="689" spans="1:8" x14ac:dyDescent="0.2">
      <c r="A689" s="137" t="str">
        <f t="shared" si="45"/>
        <v/>
      </c>
    </row>
    <row r="690" spans="1:8" x14ac:dyDescent="0.2">
      <c r="A690" s="137" t="str">
        <f t="shared" si="45"/>
        <v/>
      </c>
    </row>
    <row r="691" spans="1:8" x14ac:dyDescent="0.2">
      <c r="A691" s="137" t="str">
        <f t="shared" si="45"/>
        <v/>
      </c>
    </row>
    <row r="692" spans="1:8" x14ac:dyDescent="0.2">
      <c r="A692" s="137" t="str">
        <f t="shared" si="45"/>
        <v/>
      </c>
    </row>
    <row r="693" spans="1:8" x14ac:dyDescent="0.2">
      <c r="A693" s="137" t="str">
        <f t="shared" si="45"/>
        <v/>
      </c>
    </row>
    <row r="694" spans="1:8" x14ac:dyDescent="0.2">
      <c r="A694" s="137" t="str">
        <f t="shared" si="45"/>
        <v/>
      </c>
    </row>
    <row r="695" spans="1:8" x14ac:dyDescent="0.2">
      <c r="A695" s="137" t="str">
        <f t="shared" si="45"/>
        <v/>
      </c>
    </row>
    <row r="696" spans="1:8" x14ac:dyDescent="0.2">
      <c r="A696" s="137" t="str">
        <f t="shared" si="45"/>
        <v/>
      </c>
    </row>
    <row r="697" spans="1:8" ht="20.25" x14ac:dyDescent="0.3">
      <c r="A697" s="137" t="str">
        <f t="shared" si="45"/>
        <v/>
      </c>
      <c r="B697" s="167" t="s">
        <v>42</v>
      </c>
      <c r="C697" s="167"/>
      <c r="D697" s="167"/>
      <c r="E697" s="167"/>
      <c r="F697" s="167"/>
    </row>
    <row r="698" spans="1:8" x14ac:dyDescent="0.2">
      <c r="A698" s="137" t="str">
        <f t="shared" si="45"/>
        <v/>
      </c>
      <c r="B698" s="168" t="s">
        <v>86</v>
      </c>
      <c r="C698" s="168"/>
      <c r="D698" s="168"/>
      <c r="E698" s="168"/>
      <c r="F698" s="168"/>
    </row>
    <row r="699" spans="1:8" x14ac:dyDescent="0.2">
      <c r="A699" s="137" t="str">
        <f t="shared" si="45"/>
        <v/>
      </c>
      <c r="B699" s="170" t="s">
        <v>168</v>
      </c>
      <c r="C699" s="170"/>
      <c r="D699" s="170"/>
      <c r="E699" s="170"/>
      <c r="F699" s="170"/>
    </row>
    <row r="700" spans="1:8" x14ac:dyDescent="0.2">
      <c r="A700" s="137" t="str">
        <f t="shared" si="45"/>
        <v/>
      </c>
      <c r="B700" s="168" t="s">
        <v>91</v>
      </c>
      <c r="C700" s="168"/>
      <c r="D700" s="168"/>
      <c r="E700" s="168"/>
      <c r="F700" s="168"/>
    </row>
    <row r="701" spans="1:8" x14ac:dyDescent="0.2">
      <c r="A701" s="137" t="str">
        <f t="shared" si="45"/>
        <v/>
      </c>
    </row>
    <row r="702" spans="1:8" ht="20.25" customHeight="1" x14ac:dyDescent="0.2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2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2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2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2">
      <c r="A706" s="137" t="str">
        <f t="shared" si="45"/>
        <v>NoviembreMapfre BHD Compañía de Seguros</v>
      </c>
      <c r="B706" s="47">
        <f t="shared" si="46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2">
      <c r="A707" s="137" t="str">
        <f t="shared" si="45"/>
        <v>NoviembreLa Colonial, S. A., Compañia De Seguros</v>
      </c>
      <c r="B707" s="47">
        <f t="shared" si="46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2">
      <c r="A708" s="137" t="str">
        <f t="shared" si="45"/>
        <v>NoviembreSeguros Sura, S.A.</v>
      </c>
      <c r="B708" s="47">
        <f t="shared" si="46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2">
      <c r="A709" s="137" t="str">
        <f t="shared" si="45"/>
        <v>NoviembreWorldwide Seguros, S. A.</v>
      </c>
      <c r="B709" s="47">
        <f t="shared" si="46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2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2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2">
      <c r="A712" s="137" t="str">
        <f t="shared" si="45"/>
        <v>NoviembreSeguros Pepín, S. A.</v>
      </c>
      <c r="B712" s="47">
        <f t="shared" si="46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2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2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2">
      <c r="A715" s="137" t="str">
        <f t="shared" si="45"/>
        <v>NoviembreAseguradora Agropecuaria Dominicana, S. A.</v>
      </c>
      <c r="B715" s="47">
        <f t="shared" si="46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2">
      <c r="A716" s="137" t="str">
        <f t="shared" si="45"/>
        <v>NoviembrePatria, S. A., Compañía de Seguros</v>
      </c>
      <c r="B716" s="47">
        <f t="shared" si="46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2">
      <c r="A717" s="137" t="str">
        <f t="shared" si="45"/>
        <v>NoviembreBanesco Seguros</v>
      </c>
      <c r="B717" s="47">
        <f t="shared" si="46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2">
      <c r="A718" s="137" t="str">
        <f t="shared" si="45"/>
        <v>NoviembreAtlántica Seguros, S. A.</v>
      </c>
      <c r="B718" s="47">
        <f t="shared" si="46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2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2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2">
      <c r="A721" s="137" t="str">
        <f t="shared" si="45"/>
        <v>NoviembreCuna Mutual Insurance Society Dominicana</v>
      </c>
      <c r="B721" s="47">
        <f t="shared" si="46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2">
      <c r="A722" s="137" t="str">
        <f t="shared" si="45"/>
        <v>NoviembreBupa Dominicana, S. A.</v>
      </c>
      <c r="B722" s="47">
        <f t="shared" si="46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2">
      <c r="A723" s="137" t="str">
        <f t="shared" si="45"/>
        <v>NoviembreAtrio Seguros S. A.</v>
      </c>
      <c r="B723" s="47">
        <f t="shared" si="46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2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2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2">
      <c r="A726" s="137" t="str">
        <f t="shared" si="45"/>
        <v>NoviembreSeguros APS, S.R.L.</v>
      </c>
      <c r="B726" s="47">
        <f t="shared" si="46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2">
      <c r="A727" s="137" t="str">
        <f t="shared" si="45"/>
        <v>NoviembreSeguros Ademi, S.A.</v>
      </c>
      <c r="B727" s="47">
        <f t="shared" si="46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2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2">
      <c r="A729" s="137" t="str">
        <f t="shared" si="45"/>
        <v>NoviembreMultiseguros Su, S.A.</v>
      </c>
      <c r="B729" s="47">
        <f t="shared" si="46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2">
      <c r="A730" s="137" t="str">
        <f t="shared" si="45"/>
        <v>NoviembreFuturo Seguros</v>
      </c>
      <c r="B730" s="47">
        <f t="shared" si="46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2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2">
      <c r="A732" s="137" t="str">
        <f t="shared" si="45"/>
        <v>NoviembreSeguros Yunen, S.A.</v>
      </c>
      <c r="B732" s="47">
        <f t="shared" si="46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2">
      <c r="A733" s="137" t="str">
        <f t="shared" si="45"/>
        <v>NoviembreMidas Seguros, S.A.</v>
      </c>
      <c r="B733" s="47">
        <f t="shared" si="46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2">
      <c r="A734" s="137" t="str">
        <f t="shared" si="45"/>
        <v>NoviembreHylseg Seguros S.A</v>
      </c>
      <c r="B734" s="47">
        <f t="shared" si="46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2">
      <c r="A735" s="137" t="str">
        <f t="shared" si="45"/>
        <v>NoviembreUnit, S.A.</v>
      </c>
      <c r="B735" s="47">
        <f t="shared" si="46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2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2">
      <c r="A737" s="137" t="str">
        <f t="shared" si="45"/>
        <v/>
      </c>
      <c r="B737" s="70" t="s">
        <v>108</v>
      </c>
    </row>
    <row r="738" spans="1:3" x14ac:dyDescent="0.2">
      <c r="A738" s="137" t="str">
        <f t="shared" si="45"/>
        <v/>
      </c>
    </row>
    <row r="739" spans="1:3" x14ac:dyDescent="0.2">
      <c r="A739" s="137" t="str">
        <f t="shared" si="45"/>
        <v/>
      </c>
    </row>
    <row r="740" spans="1:3" x14ac:dyDescent="0.2">
      <c r="A740" s="137" t="str">
        <f t="shared" si="45"/>
        <v/>
      </c>
    </row>
    <row r="741" spans="1:3" x14ac:dyDescent="0.2">
      <c r="A741" s="137" t="str">
        <f t="shared" si="45"/>
        <v/>
      </c>
    </row>
    <row r="742" spans="1:3" x14ac:dyDescent="0.2">
      <c r="A742" s="137" t="str">
        <f t="shared" si="45"/>
        <v/>
      </c>
      <c r="C742" s="12"/>
    </row>
    <row r="743" spans="1:3" x14ac:dyDescent="0.2">
      <c r="A743" s="137" t="str">
        <f t="shared" si="45"/>
        <v/>
      </c>
    </row>
    <row r="744" spans="1:3" x14ac:dyDescent="0.2">
      <c r="A744" s="137" t="str">
        <f t="shared" ref="A744:A799" si="51">H744&amp;C744</f>
        <v/>
      </c>
    </row>
    <row r="745" spans="1:3" x14ac:dyDescent="0.2">
      <c r="A745" s="137" t="str">
        <f t="shared" si="51"/>
        <v/>
      </c>
    </row>
    <row r="746" spans="1:3" x14ac:dyDescent="0.2">
      <c r="A746" s="137" t="str">
        <f t="shared" si="51"/>
        <v/>
      </c>
    </row>
    <row r="747" spans="1:3" x14ac:dyDescent="0.2">
      <c r="A747" s="137" t="str">
        <f t="shared" si="51"/>
        <v/>
      </c>
    </row>
    <row r="748" spans="1:3" x14ac:dyDescent="0.2">
      <c r="A748" s="137" t="str">
        <f t="shared" si="51"/>
        <v/>
      </c>
    </row>
    <row r="749" spans="1:3" x14ac:dyDescent="0.2">
      <c r="A749" s="137" t="str">
        <f t="shared" si="51"/>
        <v/>
      </c>
    </row>
    <row r="750" spans="1:3" x14ac:dyDescent="0.2">
      <c r="A750" s="137" t="str">
        <f t="shared" si="51"/>
        <v/>
      </c>
    </row>
    <row r="751" spans="1:3" x14ac:dyDescent="0.2">
      <c r="A751" s="137" t="str">
        <f t="shared" si="51"/>
        <v/>
      </c>
    </row>
    <row r="752" spans="1:3" x14ac:dyDescent="0.2">
      <c r="A752" s="137" t="str">
        <f t="shared" si="51"/>
        <v/>
      </c>
    </row>
    <row r="753" spans="1:8" x14ac:dyDescent="0.2">
      <c r="A753" s="137" t="str">
        <f t="shared" si="51"/>
        <v/>
      </c>
    </row>
    <row r="754" spans="1:8" x14ac:dyDescent="0.2">
      <c r="A754" s="137" t="str">
        <f t="shared" si="51"/>
        <v/>
      </c>
    </row>
    <row r="755" spans="1:8" x14ac:dyDescent="0.2">
      <c r="A755" s="137" t="str">
        <f t="shared" si="51"/>
        <v/>
      </c>
    </row>
    <row r="756" spans="1:8" x14ac:dyDescent="0.2">
      <c r="A756" s="137" t="str">
        <f t="shared" si="51"/>
        <v/>
      </c>
    </row>
    <row r="757" spans="1:8" x14ac:dyDescent="0.2">
      <c r="A757" s="137" t="str">
        <f t="shared" si="51"/>
        <v/>
      </c>
    </row>
    <row r="758" spans="1:8" x14ac:dyDescent="0.2">
      <c r="A758" s="137" t="str">
        <f t="shared" si="51"/>
        <v/>
      </c>
    </row>
    <row r="759" spans="1:8" x14ac:dyDescent="0.2">
      <c r="A759" s="137" t="str">
        <f t="shared" si="51"/>
        <v/>
      </c>
    </row>
    <row r="760" spans="1:8" ht="20.25" x14ac:dyDescent="0.3">
      <c r="A760" s="137" t="str">
        <f t="shared" si="51"/>
        <v/>
      </c>
      <c r="B760" s="167" t="s">
        <v>42</v>
      </c>
      <c r="C760" s="167"/>
      <c r="D760" s="167"/>
      <c r="E760" s="167"/>
      <c r="F760" s="167"/>
    </row>
    <row r="761" spans="1:8" x14ac:dyDescent="0.2">
      <c r="A761" s="137" t="str">
        <f t="shared" si="51"/>
        <v/>
      </c>
      <c r="B761" s="168" t="s">
        <v>86</v>
      </c>
      <c r="C761" s="168"/>
      <c r="D761" s="168"/>
      <c r="E761" s="168"/>
      <c r="F761" s="168"/>
    </row>
    <row r="762" spans="1:8" x14ac:dyDescent="0.2">
      <c r="A762" s="137" t="str">
        <f t="shared" si="51"/>
        <v/>
      </c>
      <c r="B762" s="170" t="s">
        <v>169</v>
      </c>
      <c r="C762" s="170"/>
      <c r="D762" s="170"/>
      <c r="E762" s="170"/>
      <c r="F762" s="170"/>
    </row>
    <row r="763" spans="1:8" x14ac:dyDescent="0.2">
      <c r="A763" s="137" t="str">
        <f t="shared" si="51"/>
        <v/>
      </c>
      <c r="B763" s="168" t="s">
        <v>91</v>
      </c>
      <c r="C763" s="168"/>
      <c r="D763" s="168"/>
      <c r="E763" s="168"/>
      <c r="F763" s="168"/>
    </row>
    <row r="764" spans="1:8" x14ac:dyDescent="0.2">
      <c r="A764" s="137" t="str">
        <f t="shared" si="51"/>
        <v/>
      </c>
    </row>
    <row r="765" spans="1:8" ht="19.5" customHeight="1" x14ac:dyDescent="0.2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2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2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2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2">
      <c r="A769" s="137" t="str">
        <f t="shared" si="51"/>
        <v>DiciembreMapfre BHD Compañía de Seguros</v>
      </c>
      <c r="B769" s="47">
        <f t="shared" si="52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2">
      <c r="A770" s="137" t="str">
        <f t="shared" si="51"/>
        <v>DiciembreLa Colonial, S. A., Compañia De Seguros</v>
      </c>
      <c r="B770" s="47">
        <f t="shared" si="52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2">
      <c r="A771" s="137" t="str">
        <f t="shared" si="51"/>
        <v>DiciembreSeguros Sura, S.A.</v>
      </c>
      <c r="B771" s="47">
        <f t="shared" si="52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2">
      <c r="A772" s="137" t="str">
        <f t="shared" si="51"/>
        <v>DiciembreWorldwide Seguros, S. A.</v>
      </c>
      <c r="B772" s="47">
        <f t="shared" si="52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2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2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2">
      <c r="A775" s="137" t="str">
        <f t="shared" si="51"/>
        <v>DiciembreSeguros Pepín, S. A.</v>
      </c>
      <c r="B775" s="47">
        <f t="shared" si="52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2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2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2">
      <c r="A778" s="137" t="str">
        <f t="shared" si="51"/>
        <v>DiciembreAseguradora Agropecuaria Dominicana, S. A.</v>
      </c>
      <c r="B778" s="47">
        <f t="shared" si="52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2">
      <c r="A779" s="137" t="str">
        <f t="shared" si="51"/>
        <v>DiciembrePatria, S. A., Compañía de Seguros</v>
      </c>
      <c r="B779" s="47">
        <f t="shared" si="52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2">
      <c r="A780" s="137" t="str">
        <f t="shared" si="51"/>
        <v>DiciembreBanesco Seguros</v>
      </c>
      <c r="B780" s="47">
        <f t="shared" si="52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2">
      <c r="A781" s="137" t="str">
        <f t="shared" si="51"/>
        <v>DiciembreAtlántica Seguros, S. A.</v>
      </c>
      <c r="B781" s="47">
        <f t="shared" si="52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2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2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2">
      <c r="A784" s="137" t="str">
        <f t="shared" si="51"/>
        <v>DiciembreCuna Mutual Insurance Society Dominicana</v>
      </c>
      <c r="B784" s="47">
        <f t="shared" si="52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2">
      <c r="A785" s="137" t="str">
        <f t="shared" si="51"/>
        <v>DiciembreBupa Dominicana, S. A.</v>
      </c>
      <c r="B785" s="47">
        <f t="shared" si="52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2">
      <c r="A786" s="137" t="str">
        <f t="shared" si="51"/>
        <v>DiciembreAtrio Seguros S. A.</v>
      </c>
      <c r="B786" s="47">
        <f t="shared" si="52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2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2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2">
      <c r="A789" s="137" t="str">
        <f t="shared" si="51"/>
        <v>DiciembreSeguros APS, S.R.L.</v>
      </c>
      <c r="B789" s="47">
        <f t="shared" si="52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2">
      <c r="A790" s="137" t="str">
        <f t="shared" si="51"/>
        <v>DiciembreSeguros Ademi, S.A.</v>
      </c>
      <c r="B790" s="47">
        <f t="shared" si="52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2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2">
      <c r="A792" s="137" t="str">
        <f t="shared" si="51"/>
        <v>DiciembreMultiseguros Su, S.A.</v>
      </c>
      <c r="B792" s="47">
        <f t="shared" si="52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2">
      <c r="A793" s="137" t="str">
        <f t="shared" si="51"/>
        <v>DiciembreFuturo Seguros</v>
      </c>
      <c r="B793" s="47">
        <f t="shared" si="52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2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2">
      <c r="A795" s="137" t="str">
        <f t="shared" si="51"/>
        <v>DiciembreSeguros Yunen, S.A.</v>
      </c>
      <c r="B795" s="47">
        <f t="shared" si="52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2">
      <c r="A796" s="137" t="str">
        <f t="shared" si="51"/>
        <v>DiciembreMidas Seguros, S.A.</v>
      </c>
      <c r="B796" s="47">
        <f t="shared" si="52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2">
      <c r="A797" s="137" t="str">
        <f t="shared" si="51"/>
        <v>DiciembreHylseg Seguros S.A</v>
      </c>
      <c r="B797" s="47">
        <f t="shared" si="52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2">
      <c r="A798" s="137" t="str">
        <f t="shared" si="51"/>
        <v>DiciembreUnit, S.A.</v>
      </c>
      <c r="B798" s="47">
        <f t="shared" si="52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2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2">
      <c r="B800" s="70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2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2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2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2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2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2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2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2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2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2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2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2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2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2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2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2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2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2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2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2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2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2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2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2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2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2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2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2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2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2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2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2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2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2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2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2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2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2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2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2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2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2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2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2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2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2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2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2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2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2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2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2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2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2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2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2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2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2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2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2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2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2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2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2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2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2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2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2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2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2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2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2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2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2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2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2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2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2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2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2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2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2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2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2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2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2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2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2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2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2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2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2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2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2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2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2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2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2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2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2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2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2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2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2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2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2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2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2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2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2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2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2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2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2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2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2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2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2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2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2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2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2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2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2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2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2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2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2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2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2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2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2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2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2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2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2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2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2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2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2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2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2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2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2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2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2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2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2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2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2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2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2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2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2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2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2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2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2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2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2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2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2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2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2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2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2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2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2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2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2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2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2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2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2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2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2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2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2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2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2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2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2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2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2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2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2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2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2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2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2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2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2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2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2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2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2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2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2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2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2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2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2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2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2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2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2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2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2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2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2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2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2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2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2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2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2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2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2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2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2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2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2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2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2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2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2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2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2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2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2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2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2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2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2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2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2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2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2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2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2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2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2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2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2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2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2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2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2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2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2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2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2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2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2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2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2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2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2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2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2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2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2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2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2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2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2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2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2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2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2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2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2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2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2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2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2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2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2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2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2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2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2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2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2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2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2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2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2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2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2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2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2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2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2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2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2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2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2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2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2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2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2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2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2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2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2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2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2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2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2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2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2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2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2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2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2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2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2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2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2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2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2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2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2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2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2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2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2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2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2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2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2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2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2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2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2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2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2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2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2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2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2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2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2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2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2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2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2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2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2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2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2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2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2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2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2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2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2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2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2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2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2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2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2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2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2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2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2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2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2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2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2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2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2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2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2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2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2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2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2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2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2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2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2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2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2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2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2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2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2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2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2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2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2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2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2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2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2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2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2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A63" sqref="A63"/>
    </sheetView>
  </sheetViews>
  <sheetFormatPr baseColWidth="10" defaultColWidth="11.42578125" defaultRowHeight="12.75" x14ac:dyDescent="0.2"/>
  <cols>
    <col min="1" max="1" width="6" style="132" customWidth="1"/>
    <col min="2" max="2" width="48.285156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3.5703125" style="30" hidden="1" customWidth="1"/>
    <col min="39" max="39" width="10.85546875" style="132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8" ht="20.25" x14ac:dyDescent="0.3">
      <c r="B1" s="179" t="s">
        <v>42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</row>
    <row r="2" spans="2:38" x14ac:dyDescent="0.2">
      <c r="B2" s="178" t="s">
        <v>56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</row>
    <row r="3" spans="2:38" ht="20.25" x14ac:dyDescent="0.3">
      <c r="B3" s="179" t="str">
        <f>"Enero"&amp;'P.N.C. x Comp. x Ramos'!A1&amp;", 2022"</f>
        <v>Enero , 2022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</row>
    <row r="4" spans="2:38" x14ac:dyDescent="0.2">
      <c r="B4" s="178" t="s">
        <v>91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</row>
    <row r="5" spans="2:3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5" thickBot="1" x14ac:dyDescent="0.25"/>
    <row r="7" spans="2:38" ht="14.25" thickTop="1" thickBot="1" x14ac:dyDescent="0.25">
      <c r="B7" s="171" t="s">
        <v>33</v>
      </c>
      <c r="C7" s="183" t="s">
        <v>0</v>
      </c>
      <c r="D7" s="183"/>
      <c r="E7" s="183" t="s">
        <v>12</v>
      </c>
      <c r="F7" s="183"/>
      <c r="G7" s="90"/>
      <c r="H7" s="183" t="s">
        <v>13</v>
      </c>
      <c r="I7" s="183"/>
      <c r="J7" s="90"/>
      <c r="K7" s="183" t="s">
        <v>14</v>
      </c>
      <c r="L7" s="183"/>
      <c r="M7" s="90"/>
      <c r="N7" s="183" t="s">
        <v>15</v>
      </c>
      <c r="O7" s="183"/>
      <c r="P7" s="90"/>
      <c r="Q7" s="183" t="s">
        <v>27</v>
      </c>
      <c r="R7" s="183"/>
      <c r="S7" s="90"/>
      <c r="T7" s="183" t="s">
        <v>35</v>
      </c>
      <c r="U7" s="183"/>
      <c r="V7" s="90"/>
      <c r="W7" s="183" t="s">
        <v>16</v>
      </c>
      <c r="X7" s="183"/>
      <c r="Y7" s="90"/>
      <c r="Z7" s="183" t="s">
        <v>67</v>
      </c>
      <c r="AA7" s="183"/>
      <c r="AB7" s="90"/>
      <c r="AC7" s="183" t="s">
        <v>34</v>
      </c>
      <c r="AD7" s="183"/>
      <c r="AE7" s="90"/>
      <c r="AF7" s="183" t="s">
        <v>17</v>
      </c>
      <c r="AG7" s="183"/>
      <c r="AH7" s="90"/>
      <c r="AI7" s="183" t="s">
        <v>18</v>
      </c>
      <c r="AJ7" s="183"/>
      <c r="AK7" s="65"/>
      <c r="AL7" s="30" t="s">
        <v>109</v>
      </c>
    </row>
    <row r="8" spans="2:38" ht="23.25" customHeight="1" thickTop="1" thickBot="1" x14ac:dyDescent="0.25">
      <c r="B8" s="184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4.25" thickTop="1" thickBot="1" x14ac:dyDescent="0.25">
      <c r="B9" s="87" t="s">
        <v>84</v>
      </c>
      <c r="C9" s="67">
        <f t="shared" ref="C9:D28" si="0">SUMIF($E$8:$AJ$8,C$8,$E9:$AJ9)</f>
        <v>722974961.87000012</v>
      </c>
      <c r="D9" s="67">
        <f t="shared" si="0"/>
        <v>449155022.14999998</v>
      </c>
      <c r="E9" s="87">
        <f t="shared" ref="E9:F28" si="1">SUMIF($B$63:$B$1436,$B9,E$63:E$1436)</f>
        <v>4509995.3600000003</v>
      </c>
      <c r="F9" s="87">
        <f t="shared" si="1"/>
        <v>4807.3999999999996</v>
      </c>
      <c r="G9" s="87">
        <f t="shared" ref="G9:G41" si="2">SUM(E9:F9)</f>
        <v>4514802.7600000007</v>
      </c>
      <c r="H9" s="87">
        <f t="shared" ref="H9:I28" si="3">SUMIF($B$63:$B$1436,$B9,H$63:H$1436)</f>
        <v>81084364.040000007</v>
      </c>
      <c r="I9" s="87">
        <f t="shared" si="3"/>
        <v>163018332.84999999</v>
      </c>
      <c r="J9" s="87">
        <f t="shared" ref="J9:J41" si="4">SUM(H9:I9)</f>
        <v>244102696.88999999</v>
      </c>
      <c r="K9" s="87">
        <f t="shared" ref="K9:L28" si="5">SUMIF($B$63:$B$1436,$B9,K$63:K$1436)</f>
        <v>439.66</v>
      </c>
      <c r="L9" s="87">
        <f t="shared" si="5"/>
        <v>282510900.52999997</v>
      </c>
      <c r="M9" s="87">
        <f t="shared" ref="M9:M41" si="6">SUM(K9:L9)</f>
        <v>282511340.19</v>
      </c>
      <c r="N9" s="87">
        <f t="shared" ref="N9:O28" si="7">SUMIF($B$63:$B$1436,$B9,N$63:N$1436)</f>
        <v>23414701.170000002</v>
      </c>
      <c r="O9" s="87">
        <f t="shared" si="7"/>
        <v>0</v>
      </c>
      <c r="P9" s="87">
        <f t="shared" ref="P9:P41" si="8">SUM(N9:O9)</f>
        <v>23414701.170000002</v>
      </c>
      <c r="Q9" s="87">
        <f t="shared" ref="Q9:R28" si="9">SUMIF($B$63:$B$1436,$B9,Q$63:Q$1436)</f>
        <v>303764685.24000001</v>
      </c>
      <c r="R9" s="87">
        <f t="shared" si="9"/>
        <v>3076766.29</v>
      </c>
      <c r="S9" s="87">
        <f t="shared" ref="S9:S41" si="10">SUM(Q9:R9)</f>
        <v>306841451.53000003</v>
      </c>
      <c r="T9" s="87">
        <f t="shared" ref="T9:U28" si="11">SUMIF($B$63:$B$1436,$B9,T$63:T$1436)</f>
        <v>1326853.79</v>
      </c>
      <c r="U9" s="87">
        <f t="shared" si="11"/>
        <v>0</v>
      </c>
      <c r="V9" s="87">
        <f t="shared" ref="V9:V41" si="12">SUM(T9:U9)</f>
        <v>1326853.79</v>
      </c>
      <c r="W9" s="87">
        <f t="shared" ref="W9:X28" si="13">SUMIF($B$63:$B$1436,$B9,W$63:W$1436)</f>
        <v>19824766.73</v>
      </c>
      <c r="X9" s="87">
        <f t="shared" si="13"/>
        <v>22522.5</v>
      </c>
      <c r="Y9" s="87">
        <f t="shared" ref="Y9:Y41" si="14">SUM(W9:X9)</f>
        <v>19847289.23</v>
      </c>
      <c r="Z9" s="87">
        <f t="shared" ref="Z9:AA28" si="15">SUMIF($B$63:$B$1436,$B9,Z$63:Z$1436)</f>
        <v>200125989.66999999</v>
      </c>
      <c r="AA9" s="87">
        <f t="shared" si="15"/>
        <v>372602.21</v>
      </c>
      <c r="AB9" s="87">
        <f t="shared" ref="AB9:AB41" si="16">SUM(Z9:AA9)</f>
        <v>200498591.88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11041075.59</v>
      </c>
      <c r="AG9" s="87">
        <f t="shared" si="19"/>
        <v>12716.08</v>
      </c>
      <c r="AH9" s="87">
        <f t="shared" ref="AH9:AH41" si="20">SUM(AF9:AG9)</f>
        <v>11053791.67</v>
      </c>
      <c r="AI9" s="87">
        <f t="shared" ref="AI9:AJ28" si="21">SUMIF($B$63:$B$1436,$B9,AI$63:AI$1436)</f>
        <v>77882090.620000005</v>
      </c>
      <c r="AJ9" s="87">
        <f t="shared" si="21"/>
        <v>136374.29</v>
      </c>
      <c r="AK9" s="91">
        <f t="shared" ref="AK9:AK42" si="22">SUM(AI9:AJ9)</f>
        <v>78018464.910000011</v>
      </c>
      <c r="AL9" s="41">
        <f t="shared" ref="AL9:AL41" si="23">SUM(C9:D9)</f>
        <v>1172129984.02</v>
      </c>
    </row>
    <row r="10" spans="2:38" ht="14.25" thickTop="1" thickBot="1" x14ac:dyDescent="0.25">
      <c r="B10" s="51" t="s">
        <v>92</v>
      </c>
      <c r="C10" s="67">
        <f t="shared" si="0"/>
        <v>119152242.25</v>
      </c>
      <c r="D10" s="67">
        <f t="shared" si="0"/>
        <v>992379258.21000004</v>
      </c>
      <c r="E10" s="87">
        <f t="shared" si="1"/>
        <v>3420103.45</v>
      </c>
      <c r="F10" s="87">
        <f t="shared" si="1"/>
        <v>0.06</v>
      </c>
      <c r="G10" s="87">
        <f t="shared" si="2"/>
        <v>3420103.5100000002</v>
      </c>
      <c r="H10" s="87">
        <f t="shared" si="3"/>
        <v>22185154.699999999</v>
      </c>
      <c r="I10" s="87">
        <f t="shared" si="3"/>
        <v>1304530.26</v>
      </c>
      <c r="J10" s="87">
        <f t="shared" si="4"/>
        <v>23489684.960000001</v>
      </c>
      <c r="K10" s="87">
        <f t="shared" si="5"/>
        <v>0</v>
      </c>
      <c r="L10" s="87">
        <f t="shared" si="5"/>
        <v>987328219.30999994</v>
      </c>
      <c r="M10" s="87">
        <f t="shared" si="6"/>
        <v>987328219.30999994</v>
      </c>
      <c r="N10" s="87">
        <f t="shared" si="7"/>
        <v>596243.41</v>
      </c>
      <c r="O10" s="87">
        <f t="shared" si="7"/>
        <v>0.06</v>
      </c>
      <c r="P10" s="87">
        <f t="shared" si="8"/>
        <v>596243.47000000009</v>
      </c>
      <c r="Q10" s="87">
        <f t="shared" si="9"/>
        <v>24459730.829999998</v>
      </c>
      <c r="R10" s="87">
        <f t="shared" si="9"/>
        <v>789009.19</v>
      </c>
      <c r="S10" s="87">
        <f t="shared" si="10"/>
        <v>25248740.02</v>
      </c>
      <c r="T10" s="87">
        <f t="shared" si="11"/>
        <v>333481.46999999997</v>
      </c>
      <c r="U10" s="87">
        <f t="shared" si="11"/>
        <v>0</v>
      </c>
      <c r="V10" s="87">
        <f t="shared" si="12"/>
        <v>333481.46999999997</v>
      </c>
      <c r="W10" s="87">
        <f t="shared" si="13"/>
        <v>1122377.46</v>
      </c>
      <c r="X10" s="87">
        <f t="shared" si="13"/>
        <v>99978.83</v>
      </c>
      <c r="Y10" s="87">
        <f t="shared" si="14"/>
        <v>1222356.29</v>
      </c>
      <c r="Z10" s="87">
        <f t="shared" si="15"/>
        <v>60516094.93</v>
      </c>
      <c r="AA10" s="87">
        <f t="shared" si="15"/>
        <v>1.1100000000000001</v>
      </c>
      <c r="AB10" s="87">
        <f t="shared" si="16"/>
        <v>60516096.039999999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912748.94</v>
      </c>
      <c r="AG10" s="87">
        <f t="shared" si="19"/>
        <v>28864.49</v>
      </c>
      <c r="AH10" s="87">
        <f t="shared" si="20"/>
        <v>941613.42999999993</v>
      </c>
      <c r="AI10" s="87">
        <f t="shared" si="21"/>
        <v>5606307.0599999996</v>
      </c>
      <c r="AJ10" s="87">
        <f t="shared" si="21"/>
        <v>2828654.9</v>
      </c>
      <c r="AK10" s="91">
        <f t="shared" si="22"/>
        <v>8434961.959999999</v>
      </c>
      <c r="AL10" s="41">
        <f t="shared" si="23"/>
        <v>1111531500.46</v>
      </c>
    </row>
    <row r="11" spans="2:38" ht="14.25" thickTop="1" thickBot="1" x14ac:dyDescent="0.25">
      <c r="B11" s="51" t="s">
        <v>93</v>
      </c>
      <c r="C11" s="67">
        <f t="shared" si="0"/>
        <v>657367020.95000005</v>
      </c>
      <c r="D11" s="67">
        <f t="shared" si="0"/>
        <v>97544489.5</v>
      </c>
      <c r="E11" s="87">
        <f t="shared" si="1"/>
        <v>2577618.62</v>
      </c>
      <c r="F11" s="87">
        <f t="shared" si="1"/>
        <v>0</v>
      </c>
      <c r="G11" s="87">
        <f t="shared" si="2"/>
        <v>2577618.62</v>
      </c>
      <c r="H11" s="87">
        <f t="shared" si="3"/>
        <v>135582877.40000001</v>
      </c>
      <c r="I11" s="87">
        <f t="shared" si="3"/>
        <v>70276662.030000001</v>
      </c>
      <c r="J11" s="87">
        <f t="shared" si="4"/>
        <v>205859539.43000001</v>
      </c>
      <c r="K11" s="87">
        <f t="shared" si="5"/>
        <v>0</v>
      </c>
      <c r="L11" s="87">
        <f t="shared" si="5"/>
        <v>22522992.489999998</v>
      </c>
      <c r="M11" s="87">
        <f t="shared" si="6"/>
        <v>22522992.489999998</v>
      </c>
      <c r="N11" s="87">
        <f t="shared" si="7"/>
        <v>1857882.91</v>
      </c>
      <c r="O11" s="87">
        <f t="shared" si="7"/>
        <v>-8567.5</v>
      </c>
      <c r="P11" s="87">
        <f t="shared" si="8"/>
        <v>1849315.41</v>
      </c>
      <c r="Q11" s="87">
        <f t="shared" si="9"/>
        <v>212734523.22</v>
      </c>
      <c r="R11" s="87">
        <f t="shared" si="9"/>
        <v>4532943.01</v>
      </c>
      <c r="S11" s="87">
        <f t="shared" si="10"/>
        <v>217267466.22999999</v>
      </c>
      <c r="T11" s="87">
        <f t="shared" si="11"/>
        <v>12758515.619999999</v>
      </c>
      <c r="U11" s="87">
        <f t="shared" si="11"/>
        <v>0</v>
      </c>
      <c r="V11" s="87">
        <f t="shared" si="12"/>
        <v>12758515.619999999</v>
      </c>
      <c r="W11" s="87">
        <f t="shared" si="13"/>
        <v>6766837.5800000001</v>
      </c>
      <c r="X11" s="87">
        <f t="shared" si="13"/>
        <v>4.3899999999999997</v>
      </c>
      <c r="Y11" s="87">
        <f t="shared" si="14"/>
        <v>6766841.9699999997</v>
      </c>
      <c r="Z11" s="87">
        <f t="shared" si="15"/>
        <v>233086424.38</v>
      </c>
      <c r="AA11" s="87">
        <f t="shared" si="15"/>
        <v>87167.96</v>
      </c>
      <c r="AB11" s="87">
        <f t="shared" si="16"/>
        <v>233173592.34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4252008.38</v>
      </c>
      <c r="AG11" s="87">
        <f t="shared" si="19"/>
        <v>15999.53</v>
      </c>
      <c r="AH11" s="87">
        <f t="shared" si="20"/>
        <v>4268007.91</v>
      </c>
      <c r="AI11" s="87">
        <f t="shared" si="21"/>
        <v>47750332.840000004</v>
      </c>
      <c r="AJ11" s="87">
        <f t="shared" si="21"/>
        <v>117287.59</v>
      </c>
      <c r="AK11" s="91">
        <f t="shared" si="22"/>
        <v>47867620.430000007</v>
      </c>
      <c r="AL11" s="41">
        <f t="shared" si="23"/>
        <v>754911510.45000005</v>
      </c>
    </row>
    <row r="12" spans="2:38" ht="14.25" thickTop="1" thickBot="1" x14ac:dyDescent="0.25">
      <c r="B12" s="51" t="s">
        <v>111</v>
      </c>
      <c r="C12" s="67">
        <f t="shared" si="0"/>
        <v>616210431.9000001</v>
      </c>
      <c r="D12" s="67">
        <f t="shared" si="0"/>
        <v>115216571.16</v>
      </c>
      <c r="E12" s="87">
        <f t="shared" si="1"/>
        <v>2524164.63</v>
      </c>
      <c r="F12" s="87">
        <f t="shared" si="1"/>
        <v>0</v>
      </c>
      <c r="G12" s="87">
        <f t="shared" si="2"/>
        <v>2524164.63</v>
      </c>
      <c r="H12" s="87">
        <f t="shared" si="3"/>
        <v>92852108.670000002</v>
      </c>
      <c r="I12" s="87">
        <f t="shared" si="3"/>
        <v>94850055.370000005</v>
      </c>
      <c r="J12" s="87">
        <f t="shared" si="4"/>
        <v>187702164.04000002</v>
      </c>
      <c r="K12" s="87">
        <f t="shared" si="5"/>
        <v>0</v>
      </c>
      <c r="L12" s="87">
        <f t="shared" si="5"/>
        <v>15694082.32</v>
      </c>
      <c r="M12" s="87">
        <f t="shared" si="6"/>
        <v>15694082.32</v>
      </c>
      <c r="N12" s="87">
        <f t="shared" si="7"/>
        <v>11793650.41</v>
      </c>
      <c r="O12" s="87">
        <f t="shared" si="7"/>
        <v>482154.92</v>
      </c>
      <c r="P12" s="87">
        <f t="shared" si="8"/>
        <v>12275805.33</v>
      </c>
      <c r="Q12" s="87">
        <f t="shared" si="9"/>
        <v>266519831.52000001</v>
      </c>
      <c r="R12" s="87">
        <f t="shared" si="9"/>
        <v>3353944.44</v>
      </c>
      <c r="S12" s="87">
        <f t="shared" si="10"/>
        <v>269873775.96000004</v>
      </c>
      <c r="T12" s="87">
        <f t="shared" si="11"/>
        <v>773958.5</v>
      </c>
      <c r="U12" s="87">
        <f t="shared" si="11"/>
        <v>0</v>
      </c>
      <c r="V12" s="87">
        <f t="shared" si="12"/>
        <v>773958.5</v>
      </c>
      <c r="W12" s="87">
        <f t="shared" si="13"/>
        <v>3412771.49</v>
      </c>
      <c r="X12" s="87">
        <f t="shared" si="13"/>
        <v>15625</v>
      </c>
      <c r="Y12" s="87">
        <f t="shared" si="14"/>
        <v>3428396.49</v>
      </c>
      <c r="Z12" s="87">
        <f t="shared" si="15"/>
        <v>205663709.12</v>
      </c>
      <c r="AA12" s="87">
        <f t="shared" si="15"/>
        <v>350890.25</v>
      </c>
      <c r="AB12" s="87">
        <f t="shared" si="16"/>
        <v>206014599.37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7226944.8700000001</v>
      </c>
      <c r="AG12" s="87">
        <f t="shared" si="19"/>
        <v>397615.33</v>
      </c>
      <c r="AH12" s="87">
        <f t="shared" si="20"/>
        <v>7624560.2000000002</v>
      </c>
      <c r="AI12" s="87">
        <f t="shared" si="21"/>
        <v>25443292.690000001</v>
      </c>
      <c r="AJ12" s="87">
        <f t="shared" si="21"/>
        <v>72203.53</v>
      </c>
      <c r="AK12" s="91">
        <f t="shared" si="22"/>
        <v>25515496.220000003</v>
      </c>
      <c r="AL12" s="41">
        <f t="shared" si="23"/>
        <v>731427003.06000006</v>
      </c>
    </row>
    <row r="13" spans="2:38" ht="14.25" thickTop="1" thickBot="1" x14ac:dyDescent="0.25">
      <c r="B13" s="51" t="s">
        <v>112</v>
      </c>
      <c r="C13" s="67">
        <f t="shared" si="0"/>
        <v>410245324.10999995</v>
      </c>
      <c r="D13" s="67">
        <f t="shared" si="0"/>
        <v>143381226.70000002</v>
      </c>
      <c r="E13" s="87">
        <f t="shared" si="1"/>
        <v>83679.5</v>
      </c>
      <c r="F13" s="87">
        <f t="shared" si="1"/>
        <v>0</v>
      </c>
      <c r="G13" s="87">
        <f t="shared" si="2"/>
        <v>83679.5</v>
      </c>
      <c r="H13" s="87">
        <f t="shared" si="3"/>
        <v>17263869.879999999</v>
      </c>
      <c r="I13" s="87">
        <f t="shared" si="3"/>
        <v>0</v>
      </c>
      <c r="J13" s="87">
        <f t="shared" si="4"/>
        <v>17263869.879999999</v>
      </c>
      <c r="K13" s="87">
        <f t="shared" si="5"/>
        <v>1258849.07</v>
      </c>
      <c r="L13" s="87">
        <f t="shared" si="5"/>
        <v>71649173.829999998</v>
      </c>
      <c r="M13" s="87">
        <f t="shared" si="6"/>
        <v>72908022.899999991</v>
      </c>
      <c r="N13" s="87">
        <f t="shared" si="7"/>
        <v>2499211.94</v>
      </c>
      <c r="O13" s="87">
        <f t="shared" si="7"/>
        <v>0</v>
      </c>
      <c r="P13" s="87">
        <f t="shared" si="8"/>
        <v>2499211.94</v>
      </c>
      <c r="Q13" s="87">
        <f t="shared" si="9"/>
        <v>149959594.66</v>
      </c>
      <c r="R13" s="87">
        <f t="shared" si="9"/>
        <v>67573057.349999994</v>
      </c>
      <c r="S13" s="87">
        <f t="shared" si="10"/>
        <v>217532652.00999999</v>
      </c>
      <c r="T13" s="87">
        <f t="shared" si="11"/>
        <v>3946139.68</v>
      </c>
      <c r="U13" s="87">
        <f t="shared" si="11"/>
        <v>0</v>
      </c>
      <c r="V13" s="87">
        <f t="shared" si="12"/>
        <v>3946139.68</v>
      </c>
      <c r="W13" s="87">
        <f t="shared" si="13"/>
        <v>8534476.7899999991</v>
      </c>
      <c r="X13" s="87">
        <f t="shared" si="13"/>
        <v>131593.68</v>
      </c>
      <c r="Y13" s="87">
        <f t="shared" si="14"/>
        <v>8666070.4699999988</v>
      </c>
      <c r="Z13" s="87">
        <f t="shared" si="15"/>
        <v>177282415.88999999</v>
      </c>
      <c r="AA13" s="87">
        <f t="shared" si="15"/>
        <v>193236.44</v>
      </c>
      <c r="AB13" s="87">
        <f t="shared" si="16"/>
        <v>177475652.32999998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14241269.57</v>
      </c>
      <c r="AG13" s="87">
        <f t="shared" si="19"/>
        <v>204487.53</v>
      </c>
      <c r="AH13" s="87">
        <f t="shared" si="20"/>
        <v>14445757.1</v>
      </c>
      <c r="AI13" s="87">
        <f t="shared" si="21"/>
        <v>35175817.130000003</v>
      </c>
      <c r="AJ13" s="87">
        <f t="shared" si="21"/>
        <v>3629677.87</v>
      </c>
      <c r="AK13" s="91">
        <f t="shared" si="22"/>
        <v>38805495</v>
      </c>
      <c r="AL13" s="41">
        <f t="shared" si="23"/>
        <v>553626550.80999994</v>
      </c>
    </row>
    <row r="14" spans="2:38" ht="14.25" thickTop="1" thickBot="1" x14ac:dyDescent="0.25">
      <c r="B14" s="51" t="s">
        <v>113</v>
      </c>
      <c r="C14" s="67">
        <f t="shared" si="0"/>
        <v>491533342.75</v>
      </c>
      <c r="D14" s="67">
        <f t="shared" si="0"/>
        <v>31527525.530000001</v>
      </c>
      <c r="E14" s="87">
        <f t="shared" si="1"/>
        <v>1317215.27</v>
      </c>
      <c r="F14" s="87">
        <f t="shared" si="1"/>
        <v>0</v>
      </c>
      <c r="G14" s="87">
        <f t="shared" si="2"/>
        <v>1317215.27</v>
      </c>
      <c r="H14" s="87">
        <f t="shared" si="3"/>
        <v>15280379.26</v>
      </c>
      <c r="I14" s="87">
        <f t="shared" si="3"/>
        <v>105030.7</v>
      </c>
      <c r="J14" s="87">
        <f t="shared" si="4"/>
        <v>15385409.959999999</v>
      </c>
      <c r="K14" s="87">
        <f t="shared" si="5"/>
        <v>371491.95</v>
      </c>
      <c r="L14" s="87">
        <f t="shared" si="5"/>
        <v>15233349.439999999</v>
      </c>
      <c r="M14" s="87">
        <f t="shared" si="6"/>
        <v>15604841.389999999</v>
      </c>
      <c r="N14" s="87">
        <f t="shared" si="7"/>
        <v>736479.89</v>
      </c>
      <c r="O14" s="87">
        <f t="shared" si="7"/>
        <v>0</v>
      </c>
      <c r="P14" s="87">
        <f t="shared" si="8"/>
        <v>736479.89</v>
      </c>
      <c r="Q14" s="87">
        <f t="shared" si="9"/>
        <v>179173763.08000001</v>
      </c>
      <c r="R14" s="87">
        <f t="shared" si="9"/>
        <v>12117543.189999999</v>
      </c>
      <c r="S14" s="87">
        <f t="shared" si="10"/>
        <v>191291306.27000001</v>
      </c>
      <c r="T14" s="87">
        <f t="shared" si="11"/>
        <v>22563815.109999999</v>
      </c>
      <c r="U14" s="87">
        <f t="shared" si="11"/>
        <v>0</v>
      </c>
      <c r="V14" s="87">
        <f t="shared" si="12"/>
        <v>22563815.109999999</v>
      </c>
      <c r="W14" s="87">
        <f t="shared" si="13"/>
        <v>12404296.58</v>
      </c>
      <c r="X14" s="87">
        <f t="shared" si="13"/>
        <v>55142.19</v>
      </c>
      <c r="Y14" s="87">
        <f t="shared" si="14"/>
        <v>12459438.77</v>
      </c>
      <c r="Z14" s="87">
        <f t="shared" si="15"/>
        <v>159539839.34999999</v>
      </c>
      <c r="AA14" s="87">
        <f t="shared" si="15"/>
        <v>929882.18</v>
      </c>
      <c r="AB14" s="87">
        <f t="shared" si="16"/>
        <v>160469721.53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13933492.529999999</v>
      </c>
      <c r="AG14" s="87">
        <f t="shared" si="19"/>
        <v>2381560.23</v>
      </c>
      <c r="AH14" s="87">
        <f t="shared" si="20"/>
        <v>16315052.76</v>
      </c>
      <c r="AI14" s="87">
        <f t="shared" si="21"/>
        <v>86212569.730000004</v>
      </c>
      <c r="AJ14" s="87">
        <f t="shared" si="21"/>
        <v>705017.6</v>
      </c>
      <c r="AK14" s="91">
        <f t="shared" si="22"/>
        <v>86917587.329999998</v>
      </c>
      <c r="AL14" s="41">
        <f t="shared" si="23"/>
        <v>523060868.27999997</v>
      </c>
    </row>
    <row r="15" spans="2:38" ht="14.25" thickTop="1" thickBot="1" x14ac:dyDescent="0.25">
      <c r="B15" s="51" t="s">
        <v>94</v>
      </c>
      <c r="C15" s="67">
        <f t="shared" si="0"/>
        <v>54111897.489999995</v>
      </c>
      <c r="D15" s="67">
        <f t="shared" si="0"/>
        <v>177031133.89999998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22953032.969999999</v>
      </c>
      <c r="I15" s="87">
        <f t="shared" si="3"/>
        <v>176312635.88999999</v>
      </c>
      <c r="J15" s="87">
        <f t="shared" si="4"/>
        <v>199265668.85999998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78346.55</v>
      </c>
      <c r="O15" s="87">
        <f t="shared" si="7"/>
        <v>0</v>
      </c>
      <c r="P15" s="87">
        <f t="shared" si="8"/>
        <v>78346.55</v>
      </c>
      <c r="Q15" s="87">
        <f t="shared" si="9"/>
        <v>18713210.030000001</v>
      </c>
      <c r="R15" s="87">
        <f t="shared" si="9"/>
        <v>0</v>
      </c>
      <c r="S15" s="87">
        <f t="shared" si="10"/>
        <v>18713210.030000001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170887.59</v>
      </c>
      <c r="X15" s="87">
        <f t="shared" si="13"/>
        <v>0</v>
      </c>
      <c r="Y15" s="87">
        <f t="shared" si="14"/>
        <v>170887.59</v>
      </c>
      <c r="Z15" s="87">
        <f t="shared" si="15"/>
        <v>0</v>
      </c>
      <c r="AA15" s="87">
        <f t="shared" si="15"/>
        <v>0</v>
      </c>
      <c r="AB15" s="87">
        <f t="shared" si="16"/>
        <v>0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394946.23</v>
      </c>
      <c r="AG15" s="87">
        <f t="shared" si="19"/>
        <v>0</v>
      </c>
      <c r="AH15" s="87">
        <f t="shared" si="20"/>
        <v>394946.23</v>
      </c>
      <c r="AI15" s="87">
        <f t="shared" si="21"/>
        <v>11801474.119999999</v>
      </c>
      <c r="AJ15" s="87">
        <f t="shared" si="21"/>
        <v>718498.01</v>
      </c>
      <c r="AK15" s="91">
        <f t="shared" si="22"/>
        <v>12519972.129999999</v>
      </c>
      <c r="AL15" s="41">
        <f t="shared" si="23"/>
        <v>231143031.38999999</v>
      </c>
    </row>
    <row r="16" spans="2:38" ht="14.25" thickTop="1" thickBot="1" x14ac:dyDescent="0.25">
      <c r="B16" s="51" t="s">
        <v>114</v>
      </c>
      <c r="C16" s="67">
        <f t="shared" si="0"/>
        <v>7371699.9300000006</v>
      </c>
      <c r="D16" s="67">
        <f t="shared" si="0"/>
        <v>229301536.27000001</v>
      </c>
      <c r="E16" s="87">
        <f t="shared" si="1"/>
        <v>7009227.6500000004</v>
      </c>
      <c r="F16" s="87">
        <f t="shared" si="1"/>
        <v>0</v>
      </c>
      <c r="G16" s="87">
        <f t="shared" si="2"/>
        <v>7009227.6500000004</v>
      </c>
      <c r="H16" s="87">
        <f t="shared" si="3"/>
        <v>362472.28</v>
      </c>
      <c r="I16" s="87">
        <f t="shared" si="3"/>
        <v>158072.43</v>
      </c>
      <c r="J16" s="87">
        <f t="shared" si="4"/>
        <v>520544.71</v>
      </c>
      <c r="K16" s="87">
        <f t="shared" si="5"/>
        <v>0</v>
      </c>
      <c r="L16" s="87">
        <f t="shared" si="5"/>
        <v>229143463.84</v>
      </c>
      <c r="M16" s="87">
        <f t="shared" si="6"/>
        <v>229143463.84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236673236.20000002</v>
      </c>
    </row>
    <row r="17" spans="2:38" ht="14.25" thickTop="1" thickBot="1" x14ac:dyDescent="0.25">
      <c r="B17" s="51" t="s">
        <v>77</v>
      </c>
      <c r="C17" s="67">
        <f t="shared" si="0"/>
        <v>50509112.829999998</v>
      </c>
      <c r="D17" s="67">
        <f t="shared" si="0"/>
        <v>94392799.879999995</v>
      </c>
      <c r="E17" s="87">
        <f t="shared" si="1"/>
        <v>155623.38</v>
      </c>
      <c r="F17" s="87">
        <f t="shared" si="1"/>
        <v>0</v>
      </c>
      <c r="G17" s="87">
        <f t="shared" si="2"/>
        <v>155623.38</v>
      </c>
      <c r="H17" s="87">
        <f t="shared" si="3"/>
        <v>1924240.82</v>
      </c>
      <c r="I17" s="87">
        <f t="shared" si="3"/>
        <v>93552978.939999998</v>
      </c>
      <c r="J17" s="87">
        <f t="shared" si="4"/>
        <v>95477219.75999999</v>
      </c>
      <c r="K17" s="87">
        <f t="shared" si="5"/>
        <v>0</v>
      </c>
      <c r="L17" s="87">
        <f t="shared" si="5"/>
        <v>741716.14</v>
      </c>
      <c r="M17" s="87">
        <f t="shared" si="6"/>
        <v>741716.14</v>
      </c>
      <c r="N17" s="87">
        <f t="shared" si="7"/>
        <v>28734.6</v>
      </c>
      <c r="O17" s="87">
        <f t="shared" si="7"/>
        <v>98104.8</v>
      </c>
      <c r="P17" s="87">
        <f t="shared" si="8"/>
        <v>126839.4</v>
      </c>
      <c r="Q17" s="87">
        <f t="shared" si="9"/>
        <v>5003751.2</v>
      </c>
      <c r="R17" s="87">
        <f t="shared" si="9"/>
        <v>0</v>
      </c>
      <c r="S17" s="87">
        <f t="shared" si="10"/>
        <v>5003751.2</v>
      </c>
      <c r="T17" s="87">
        <f t="shared" si="11"/>
        <v>9702264.0399999991</v>
      </c>
      <c r="U17" s="87">
        <f t="shared" si="11"/>
        <v>0</v>
      </c>
      <c r="V17" s="87">
        <f t="shared" si="12"/>
        <v>9702264.0399999991</v>
      </c>
      <c r="W17" s="87">
        <f t="shared" si="13"/>
        <v>136006.34</v>
      </c>
      <c r="X17" s="87">
        <f t="shared" si="13"/>
        <v>0</v>
      </c>
      <c r="Y17" s="87">
        <f t="shared" si="14"/>
        <v>136006.34</v>
      </c>
      <c r="Z17" s="87">
        <f t="shared" si="15"/>
        <v>21218741.940000001</v>
      </c>
      <c r="AA17" s="87">
        <f t="shared" si="15"/>
        <v>0</v>
      </c>
      <c r="AB17" s="87">
        <f t="shared" si="16"/>
        <v>21218741.940000001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9294164.9700000007</v>
      </c>
      <c r="AG17" s="87">
        <f t="shared" si="19"/>
        <v>0</v>
      </c>
      <c r="AH17" s="87">
        <f t="shared" si="20"/>
        <v>9294164.9700000007</v>
      </c>
      <c r="AI17" s="87">
        <f t="shared" si="21"/>
        <v>3045585.54</v>
      </c>
      <c r="AJ17" s="87">
        <f t="shared" si="21"/>
        <v>0</v>
      </c>
      <c r="AK17" s="91">
        <f t="shared" si="22"/>
        <v>3045585.54</v>
      </c>
      <c r="AL17" s="41">
        <f t="shared" si="23"/>
        <v>144901912.70999998</v>
      </c>
    </row>
    <row r="18" spans="2:38" ht="14.25" thickTop="1" thickBot="1" x14ac:dyDescent="0.25">
      <c r="B18" s="51" t="s">
        <v>115</v>
      </c>
      <c r="C18" s="67">
        <f t="shared" si="0"/>
        <v>124309870.28999999</v>
      </c>
      <c r="D18" s="67">
        <f t="shared" si="0"/>
        <v>1893.37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34089.31</v>
      </c>
      <c r="I18" s="87">
        <f t="shared" si="3"/>
        <v>0</v>
      </c>
      <c r="J18" s="87">
        <f t="shared" si="4"/>
        <v>34089.31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305186.53000000003</v>
      </c>
      <c r="R18" s="87">
        <f t="shared" si="9"/>
        <v>0</v>
      </c>
      <c r="S18" s="87">
        <f t="shared" si="10"/>
        <v>305186.53000000003</v>
      </c>
      <c r="T18" s="87">
        <f t="shared" si="11"/>
        <v>176387.93</v>
      </c>
      <c r="U18" s="87">
        <f t="shared" si="11"/>
        <v>0</v>
      </c>
      <c r="V18" s="87">
        <f t="shared" si="12"/>
        <v>176387.93</v>
      </c>
      <c r="W18" s="87">
        <f t="shared" si="13"/>
        <v>1806695.7</v>
      </c>
      <c r="X18" s="87">
        <f t="shared" si="13"/>
        <v>0</v>
      </c>
      <c r="Y18" s="87">
        <f t="shared" si="14"/>
        <v>1806695.7</v>
      </c>
      <c r="Z18" s="87">
        <f t="shared" si="15"/>
        <v>121662311.41</v>
      </c>
      <c r="AA18" s="87">
        <f t="shared" si="15"/>
        <v>1893.37</v>
      </c>
      <c r="AB18" s="87">
        <f t="shared" si="16"/>
        <v>121664204.78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123589.59</v>
      </c>
      <c r="AG18" s="87">
        <f t="shared" si="19"/>
        <v>0</v>
      </c>
      <c r="AH18" s="87">
        <f t="shared" si="20"/>
        <v>123589.59</v>
      </c>
      <c r="AI18" s="87">
        <f t="shared" si="21"/>
        <v>201609.82</v>
      </c>
      <c r="AJ18" s="87">
        <f t="shared" si="21"/>
        <v>0</v>
      </c>
      <c r="AK18" s="91">
        <f t="shared" si="22"/>
        <v>201609.82</v>
      </c>
      <c r="AL18" s="41">
        <f t="shared" si="23"/>
        <v>124311763.66</v>
      </c>
    </row>
    <row r="19" spans="2:38" ht="14.25" thickTop="1" thickBot="1" x14ac:dyDescent="0.25">
      <c r="B19" s="51" t="s">
        <v>85</v>
      </c>
      <c r="C19" s="67">
        <f t="shared" si="0"/>
        <v>109610713.66</v>
      </c>
      <c r="D19" s="67">
        <f t="shared" si="0"/>
        <v>2625.54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340696.47</v>
      </c>
      <c r="I19" s="87">
        <f t="shared" si="3"/>
        <v>0</v>
      </c>
      <c r="J19" s="87">
        <f t="shared" si="4"/>
        <v>340696.47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0</v>
      </c>
      <c r="O19" s="87">
        <f t="shared" si="7"/>
        <v>0</v>
      </c>
      <c r="P19" s="87">
        <f t="shared" si="8"/>
        <v>0</v>
      </c>
      <c r="Q19" s="87">
        <f t="shared" si="9"/>
        <v>8984737.4299999997</v>
      </c>
      <c r="R19" s="87">
        <f t="shared" si="9"/>
        <v>0.01</v>
      </c>
      <c r="S19" s="87">
        <f t="shared" si="10"/>
        <v>8984737.4399999995</v>
      </c>
      <c r="T19" s="87">
        <f t="shared" si="11"/>
        <v>318788.57</v>
      </c>
      <c r="U19" s="87">
        <f t="shared" si="11"/>
        <v>0</v>
      </c>
      <c r="V19" s="87">
        <f t="shared" si="12"/>
        <v>318788.57</v>
      </c>
      <c r="W19" s="87">
        <f t="shared" si="13"/>
        <v>82207.259999999995</v>
      </c>
      <c r="X19" s="87">
        <f t="shared" si="13"/>
        <v>0</v>
      </c>
      <c r="Y19" s="87">
        <f t="shared" si="14"/>
        <v>82207.259999999995</v>
      </c>
      <c r="Z19" s="87">
        <f t="shared" si="15"/>
        <v>90119882.530000001</v>
      </c>
      <c r="AA19" s="87">
        <f t="shared" si="15"/>
        <v>2625.2</v>
      </c>
      <c r="AB19" s="87">
        <f t="shared" si="16"/>
        <v>90122507.730000004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1252335.24</v>
      </c>
      <c r="AG19" s="87">
        <f t="shared" si="19"/>
        <v>0</v>
      </c>
      <c r="AH19" s="87">
        <f t="shared" si="20"/>
        <v>1252335.24</v>
      </c>
      <c r="AI19" s="87">
        <f t="shared" si="21"/>
        <v>8512066.1600000001</v>
      </c>
      <c r="AJ19" s="87">
        <f t="shared" si="21"/>
        <v>0.33</v>
      </c>
      <c r="AK19" s="91">
        <f t="shared" si="22"/>
        <v>8512066.4900000002</v>
      </c>
      <c r="AL19" s="41">
        <f t="shared" si="23"/>
        <v>109613339.2</v>
      </c>
    </row>
    <row r="20" spans="2:38" ht="14.25" thickTop="1" thickBot="1" x14ac:dyDescent="0.25">
      <c r="B20" s="51" t="s">
        <v>116</v>
      </c>
      <c r="C20" s="67">
        <f t="shared" si="0"/>
        <v>96348872.069999993</v>
      </c>
      <c r="D20" s="67">
        <f t="shared" si="0"/>
        <v>2964242.74</v>
      </c>
      <c r="E20" s="87">
        <f t="shared" si="1"/>
        <v>649323.84</v>
      </c>
      <c r="F20" s="87">
        <f t="shared" si="1"/>
        <v>0</v>
      </c>
      <c r="G20" s="87">
        <f t="shared" si="2"/>
        <v>649323.84</v>
      </c>
      <c r="H20" s="87">
        <f t="shared" si="3"/>
        <v>10274.5</v>
      </c>
      <c r="I20" s="87">
        <f t="shared" si="3"/>
        <v>0</v>
      </c>
      <c r="J20" s="87">
        <f t="shared" si="4"/>
        <v>10274.5</v>
      </c>
      <c r="K20" s="87">
        <f t="shared" si="5"/>
        <v>0</v>
      </c>
      <c r="L20" s="87">
        <f t="shared" si="5"/>
        <v>2850753.54</v>
      </c>
      <c r="M20" s="87">
        <f t="shared" si="6"/>
        <v>2850753.54</v>
      </c>
      <c r="N20" s="87">
        <f t="shared" si="7"/>
        <v>33399.32</v>
      </c>
      <c r="O20" s="87">
        <f t="shared" si="7"/>
        <v>0</v>
      </c>
      <c r="P20" s="87">
        <f t="shared" si="8"/>
        <v>33399.32</v>
      </c>
      <c r="Q20" s="87">
        <f t="shared" si="9"/>
        <v>461417.22</v>
      </c>
      <c r="R20" s="87">
        <f t="shared" si="9"/>
        <v>0</v>
      </c>
      <c r="S20" s="87">
        <f t="shared" si="10"/>
        <v>461417.22</v>
      </c>
      <c r="T20" s="87">
        <f t="shared" si="11"/>
        <v>30175.79</v>
      </c>
      <c r="U20" s="87">
        <f t="shared" si="11"/>
        <v>0</v>
      </c>
      <c r="V20" s="87">
        <f t="shared" si="12"/>
        <v>30175.79</v>
      </c>
      <c r="W20" s="87">
        <f t="shared" si="13"/>
        <v>25414.35</v>
      </c>
      <c r="X20" s="87">
        <f t="shared" si="13"/>
        <v>0</v>
      </c>
      <c r="Y20" s="87">
        <f t="shared" si="14"/>
        <v>25414.35</v>
      </c>
      <c r="Z20" s="87">
        <f t="shared" si="15"/>
        <v>60730858.689999998</v>
      </c>
      <c r="AA20" s="87">
        <f t="shared" si="15"/>
        <v>0</v>
      </c>
      <c r="AB20" s="87">
        <f t="shared" si="16"/>
        <v>60730858.689999998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21205581.93</v>
      </c>
      <c r="AG20" s="87">
        <f t="shared" si="19"/>
        <v>113489.2</v>
      </c>
      <c r="AH20" s="87">
        <f t="shared" si="20"/>
        <v>21319071.129999999</v>
      </c>
      <c r="AI20" s="87">
        <f t="shared" si="21"/>
        <v>13202426.43</v>
      </c>
      <c r="AJ20" s="87">
        <f t="shared" si="21"/>
        <v>0</v>
      </c>
      <c r="AK20" s="91">
        <f t="shared" si="22"/>
        <v>13202426.43</v>
      </c>
      <c r="AL20" s="41">
        <f t="shared" si="23"/>
        <v>99313114.809999987</v>
      </c>
    </row>
    <row r="21" spans="2:38" ht="14.25" thickTop="1" thickBot="1" x14ac:dyDescent="0.25">
      <c r="B21" s="51" t="s">
        <v>117</v>
      </c>
      <c r="C21" s="67">
        <f t="shared" si="0"/>
        <v>68492065.25</v>
      </c>
      <c r="D21" s="67">
        <f t="shared" si="0"/>
        <v>0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13771.55</v>
      </c>
      <c r="I21" s="87">
        <f t="shared" si="3"/>
        <v>0</v>
      </c>
      <c r="J21" s="87">
        <f t="shared" si="4"/>
        <v>13771.55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178652.88</v>
      </c>
      <c r="R21" s="87">
        <f t="shared" si="9"/>
        <v>0</v>
      </c>
      <c r="S21" s="87">
        <f t="shared" si="10"/>
        <v>178652.88</v>
      </c>
      <c r="T21" s="87">
        <f t="shared" si="11"/>
        <v>13645.69</v>
      </c>
      <c r="U21" s="87">
        <f t="shared" si="11"/>
        <v>0</v>
      </c>
      <c r="V21" s="87">
        <f t="shared" si="12"/>
        <v>13645.69</v>
      </c>
      <c r="W21" s="87">
        <f t="shared" si="13"/>
        <v>326371.09000000003</v>
      </c>
      <c r="X21" s="87">
        <f t="shared" si="13"/>
        <v>0</v>
      </c>
      <c r="Y21" s="87">
        <f t="shared" si="14"/>
        <v>326371.09000000003</v>
      </c>
      <c r="Z21" s="87">
        <f t="shared" si="15"/>
        <v>65052567.719999999</v>
      </c>
      <c r="AA21" s="87">
        <f t="shared" si="15"/>
        <v>0</v>
      </c>
      <c r="AB21" s="87">
        <f t="shared" si="16"/>
        <v>65052567.719999999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2661221.9700000002</v>
      </c>
      <c r="AG21" s="87">
        <f t="shared" si="19"/>
        <v>0</v>
      </c>
      <c r="AH21" s="87">
        <f t="shared" si="20"/>
        <v>2661221.9700000002</v>
      </c>
      <c r="AI21" s="87">
        <f t="shared" si="21"/>
        <v>245834.35</v>
      </c>
      <c r="AJ21" s="87">
        <f t="shared" si="21"/>
        <v>0</v>
      </c>
      <c r="AK21" s="91">
        <f t="shared" si="22"/>
        <v>245834.35</v>
      </c>
      <c r="AL21" s="41">
        <f t="shared" si="23"/>
        <v>68492065.25</v>
      </c>
    </row>
    <row r="22" spans="2:38" ht="14.25" thickTop="1" thickBot="1" x14ac:dyDescent="0.25">
      <c r="B22" s="51" t="s">
        <v>118</v>
      </c>
      <c r="C22" s="67">
        <f t="shared" si="0"/>
        <v>2779214.3299999996</v>
      </c>
      <c r="D22" s="67">
        <f t="shared" si="0"/>
        <v>51151066.210000001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2607981.7999999998</v>
      </c>
      <c r="I22" s="87">
        <f t="shared" si="3"/>
        <v>0</v>
      </c>
      <c r="J22" s="87">
        <f t="shared" si="4"/>
        <v>2607981.7999999998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0</v>
      </c>
      <c r="AA22" s="87">
        <f t="shared" si="15"/>
        <v>0</v>
      </c>
      <c r="AB22" s="87">
        <f t="shared" si="16"/>
        <v>0</v>
      </c>
      <c r="AC22" s="87">
        <f t="shared" si="17"/>
        <v>0</v>
      </c>
      <c r="AD22" s="87">
        <f t="shared" si="17"/>
        <v>51151066.210000001</v>
      </c>
      <c r="AE22" s="92">
        <f t="shared" si="18"/>
        <v>51151066.210000001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171232.53</v>
      </c>
      <c r="AJ22" s="87">
        <f t="shared" si="21"/>
        <v>0</v>
      </c>
      <c r="AK22" s="91">
        <f t="shared" si="22"/>
        <v>171232.53</v>
      </c>
      <c r="AL22" s="41">
        <f t="shared" si="23"/>
        <v>53930280.539999999</v>
      </c>
    </row>
    <row r="23" spans="2:38" ht="14.25" thickTop="1" thickBot="1" x14ac:dyDescent="0.25">
      <c r="B23" s="51" t="s">
        <v>119</v>
      </c>
      <c r="C23" s="67">
        <f t="shared" si="0"/>
        <v>61349047.900000006</v>
      </c>
      <c r="D23" s="67">
        <f t="shared" si="0"/>
        <v>376498.85</v>
      </c>
      <c r="E23" s="87">
        <f t="shared" si="1"/>
        <v>158890.75</v>
      </c>
      <c r="F23" s="87">
        <f t="shared" si="1"/>
        <v>0</v>
      </c>
      <c r="G23" s="87">
        <f t="shared" si="2"/>
        <v>158890.75</v>
      </c>
      <c r="H23" s="87">
        <f t="shared" si="3"/>
        <v>3104370</v>
      </c>
      <c r="I23" s="87">
        <f t="shared" si="3"/>
        <v>0</v>
      </c>
      <c r="J23" s="87">
        <f t="shared" si="4"/>
        <v>3104370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1931354.13</v>
      </c>
      <c r="O23" s="87">
        <f t="shared" si="7"/>
        <v>0</v>
      </c>
      <c r="P23" s="87">
        <f t="shared" si="8"/>
        <v>1931354.13</v>
      </c>
      <c r="Q23" s="87">
        <f t="shared" si="9"/>
        <v>22208624.68</v>
      </c>
      <c r="R23" s="87">
        <f t="shared" si="9"/>
        <v>376498.85</v>
      </c>
      <c r="S23" s="87">
        <f t="shared" si="10"/>
        <v>22585123.530000001</v>
      </c>
      <c r="T23" s="87">
        <f t="shared" si="11"/>
        <v>129927.51</v>
      </c>
      <c r="U23" s="87">
        <f t="shared" si="11"/>
        <v>0</v>
      </c>
      <c r="V23" s="87">
        <f t="shared" si="12"/>
        <v>129927.51</v>
      </c>
      <c r="W23" s="87">
        <f t="shared" si="13"/>
        <v>651594.43999999994</v>
      </c>
      <c r="X23" s="87">
        <f t="shared" si="13"/>
        <v>0</v>
      </c>
      <c r="Y23" s="87">
        <f t="shared" si="14"/>
        <v>651594.43999999994</v>
      </c>
      <c r="Z23" s="87">
        <f t="shared" si="15"/>
        <v>29529960.690000001</v>
      </c>
      <c r="AA23" s="87">
        <f t="shared" si="15"/>
        <v>0</v>
      </c>
      <c r="AB23" s="87">
        <f t="shared" si="16"/>
        <v>29529960.690000001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630507.31999999995</v>
      </c>
      <c r="AG23" s="87">
        <f t="shared" si="19"/>
        <v>0</v>
      </c>
      <c r="AH23" s="87">
        <f t="shared" si="20"/>
        <v>630507.31999999995</v>
      </c>
      <c r="AI23" s="87">
        <f t="shared" si="21"/>
        <v>3003818.38</v>
      </c>
      <c r="AJ23" s="87">
        <f t="shared" si="21"/>
        <v>0</v>
      </c>
      <c r="AK23" s="91">
        <f t="shared" si="22"/>
        <v>3003818.38</v>
      </c>
      <c r="AL23" s="41">
        <f t="shared" si="23"/>
        <v>61725546.750000007</v>
      </c>
    </row>
    <row r="24" spans="2:38" ht="14.25" thickTop="1" thickBot="1" x14ac:dyDescent="0.25">
      <c r="B24" s="51" t="s">
        <v>120</v>
      </c>
      <c r="C24" s="67">
        <f t="shared" si="0"/>
        <v>58711453.159999996</v>
      </c>
      <c r="D24" s="67">
        <f t="shared" si="0"/>
        <v>0</v>
      </c>
      <c r="E24" s="87">
        <f t="shared" si="1"/>
        <v>3122.91</v>
      </c>
      <c r="F24" s="87">
        <f t="shared" si="1"/>
        <v>0</v>
      </c>
      <c r="G24" s="87">
        <f t="shared" si="2"/>
        <v>3122.91</v>
      </c>
      <c r="H24" s="87">
        <f t="shared" si="3"/>
        <v>213735.02</v>
      </c>
      <c r="I24" s="87">
        <f t="shared" si="3"/>
        <v>0</v>
      </c>
      <c r="J24" s="87">
        <f t="shared" si="4"/>
        <v>213735.02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1178598.8999999999</v>
      </c>
      <c r="R24" s="87">
        <f t="shared" si="9"/>
        <v>0</v>
      </c>
      <c r="S24" s="87">
        <f t="shared" si="10"/>
        <v>1178598.8999999999</v>
      </c>
      <c r="T24" s="87">
        <f t="shared" si="11"/>
        <v>17181.22</v>
      </c>
      <c r="U24" s="87">
        <f t="shared" si="11"/>
        <v>0</v>
      </c>
      <c r="V24" s="87">
        <f t="shared" si="12"/>
        <v>17181.22</v>
      </c>
      <c r="W24" s="87">
        <f t="shared" si="13"/>
        <v>18560.34</v>
      </c>
      <c r="X24" s="87">
        <f t="shared" si="13"/>
        <v>0</v>
      </c>
      <c r="Y24" s="87">
        <f t="shared" si="14"/>
        <v>18560.34</v>
      </c>
      <c r="Z24" s="87">
        <f t="shared" si="15"/>
        <v>56926117.119999997</v>
      </c>
      <c r="AA24" s="87">
        <f t="shared" si="15"/>
        <v>0</v>
      </c>
      <c r="AB24" s="87">
        <f t="shared" si="16"/>
        <v>56926117.119999997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23524.98</v>
      </c>
      <c r="AG24" s="87">
        <f t="shared" si="19"/>
        <v>0</v>
      </c>
      <c r="AH24" s="87">
        <f t="shared" si="20"/>
        <v>23524.98</v>
      </c>
      <c r="AI24" s="87">
        <f t="shared" si="21"/>
        <v>330612.67</v>
      </c>
      <c r="AJ24" s="87">
        <f t="shared" si="21"/>
        <v>0</v>
      </c>
      <c r="AK24" s="91">
        <f t="shared" si="22"/>
        <v>330612.67</v>
      </c>
      <c r="AL24" s="41">
        <f t="shared" si="23"/>
        <v>58711453.159999996</v>
      </c>
    </row>
    <row r="25" spans="2:38" ht="14.25" thickTop="1" thickBot="1" x14ac:dyDescent="0.25">
      <c r="B25" s="51" t="s">
        <v>80</v>
      </c>
      <c r="C25" s="67">
        <f t="shared" si="0"/>
        <v>48014595.689999998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3189.66</v>
      </c>
      <c r="R25" s="87">
        <f t="shared" si="9"/>
        <v>0</v>
      </c>
      <c r="S25" s="87">
        <f t="shared" si="10"/>
        <v>3189.66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48011406.030000001</v>
      </c>
      <c r="AA25" s="87">
        <f t="shared" si="15"/>
        <v>0</v>
      </c>
      <c r="AB25" s="87">
        <f t="shared" si="16"/>
        <v>48011406.030000001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0</v>
      </c>
      <c r="AG25" s="87">
        <f t="shared" si="19"/>
        <v>0</v>
      </c>
      <c r="AH25" s="87">
        <f t="shared" si="20"/>
        <v>0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48014595.689999998</v>
      </c>
    </row>
    <row r="26" spans="2:38" ht="14.25" thickTop="1" thickBot="1" x14ac:dyDescent="0.25">
      <c r="B26" s="51" t="s">
        <v>121</v>
      </c>
      <c r="C26" s="67">
        <f t="shared" si="0"/>
        <v>41939177.849999994</v>
      </c>
      <c r="D26" s="67">
        <f t="shared" si="0"/>
        <v>37466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14954222.32</v>
      </c>
      <c r="I26" s="87">
        <f t="shared" si="3"/>
        <v>35146</v>
      </c>
      <c r="J26" s="87">
        <f t="shared" si="4"/>
        <v>14989368.32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5624605.8399999999</v>
      </c>
      <c r="R26" s="87">
        <f t="shared" si="9"/>
        <v>0</v>
      </c>
      <c r="S26" s="87">
        <f t="shared" si="10"/>
        <v>5624605.8399999999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11767.22</v>
      </c>
      <c r="X26" s="87">
        <f t="shared" si="13"/>
        <v>0</v>
      </c>
      <c r="Y26" s="87">
        <f t="shared" si="14"/>
        <v>11767.22</v>
      </c>
      <c r="Z26" s="87">
        <f t="shared" si="15"/>
        <v>19461285.969999999</v>
      </c>
      <c r="AA26" s="87">
        <f t="shared" si="15"/>
        <v>0</v>
      </c>
      <c r="AB26" s="87">
        <f t="shared" si="16"/>
        <v>19461285.969999999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1367417.47</v>
      </c>
      <c r="AG26" s="87">
        <f t="shared" si="19"/>
        <v>2320</v>
      </c>
      <c r="AH26" s="87">
        <f t="shared" si="20"/>
        <v>1369737.47</v>
      </c>
      <c r="AI26" s="87">
        <f t="shared" si="21"/>
        <v>519879.03</v>
      </c>
      <c r="AJ26" s="87">
        <f t="shared" si="21"/>
        <v>0</v>
      </c>
      <c r="AK26" s="91">
        <f t="shared" si="22"/>
        <v>519879.03</v>
      </c>
      <c r="AL26" s="41">
        <f t="shared" si="23"/>
        <v>41976643.849999994</v>
      </c>
    </row>
    <row r="27" spans="2:38" ht="14.25" thickTop="1" thickBot="1" x14ac:dyDescent="0.25">
      <c r="B27" s="51" t="s">
        <v>78</v>
      </c>
      <c r="C27" s="67">
        <f t="shared" si="0"/>
        <v>38754924.979999997</v>
      </c>
      <c r="D27" s="67">
        <f t="shared" si="0"/>
        <v>282528.67</v>
      </c>
      <c r="E27" s="87">
        <f t="shared" si="1"/>
        <v>2362.06</v>
      </c>
      <c r="F27" s="87">
        <f t="shared" si="1"/>
        <v>0</v>
      </c>
      <c r="G27" s="87">
        <f t="shared" si="2"/>
        <v>2362.06</v>
      </c>
      <c r="H27" s="87">
        <f t="shared" si="3"/>
        <v>1865892.42</v>
      </c>
      <c r="I27" s="87">
        <f t="shared" si="3"/>
        <v>0</v>
      </c>
      <c r="J27" s="87">
        <f t="shared" si="4"/>
        <v>1865892.42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4472486.8600000003</v>
      </c>
      <c r="R27" s="87">
        <f t="shared" si="9"/>
        <v>282528.67</v>
      </c>
      <c r="S27" s="87">
        <f t="shared" si="10"/>
        <v>4755015.53</v>
      </c>
      <c r="T27" s="87">
        <f t="shared" si="11"/>
        <v>95449.35</v>
      </c>
      <c r="U27" s="87">
        <f t="shared" si="11"/>
        <v>0</v>
      </c>
      <c r="V27" s="87">
        <f t="shared" si="12"/>
        <v>95449.35</v>
      </c>
      <c r="W27" s="87">
        <f t="shared" si="13"/>
        <v>45217.46</v>
      </c>
      <c r="X27" s="87">
        <f t="shared" si="13"/>
        <v>0</v>
      </c>
      <c r="Y27" s="87">
        <f t="shared" si="14"/>
        <v>45217.46</v>
      </c>
      <c r="Z27" s="87">
        <f t="shared" si="15"/>
        <v>25795995.800000001</v>
      </c>
      <c r="AA27" s="87">
        <f t="shared" si="15"/>
        <v>0</v>
      </c>
      <c r="AB27" s="87">
        <f t="shared" si="16"/>
        <v>25795995.800000001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2019019.16</v>
      </c>
      <c r="AG27" s="87">
        <f t="shared" si="19"/>
        <v>0</v>
      </c>
      <c r="AH27" s="87">
        <f t="shared" si="20"/>
        <v>2019019.16</v>
      </c>
      <c r="AI27" s="87">
        <f t="shared" si="21"/>
        <v>4458501.87</v>
      </c>
      <c r="AJ27" s="87">
        <f t="shared" si="21"/>
        <v>0</v>
      </c>
      <c r="AK27" s="91">
        <f t="shared" si="22"/>
        <v>4458501.87</v>
      </c>
      <c r="AL27" s="41">
        <f t="shared" si="23"/>
        <v>39037453.649999999</v>
      </c>
    </row>
    <row r="28" spans="2:38" ht="14.25" thickTop="1" thickBot="1" x14ac:dyDescent="0.25">
      <c r="B28" s="50" t="s">
        <v>122</v>
      </c>
      <c r="C28" s="67">
        <f t="shared" si="0"/>
        <v>22014706.629999999</v>
      </c>
      <c r="D28" s="67">
        <f t="shared" si="0"/>
        <v>19417199.899999999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66492.350000000006</v>
      </c>
      <c r="I28" s="87">
        <f t="shared" si="3"/>
        <v>15092663.16</v>
      </c>
      <c r="J28" s="87">
        <f t="shared" si="4"/>
        <v>15159155.51</v>
      </c>
      <c r="K28" s="87">
        <f t="shared" si="5"/>
        <v>0</v>
      </c>
      <c r="L28" s="87">
        <f t="shared" si="5"/>
        <v>4258683.55</v>
      </c>
      <c r="M28" s="87">
        <f t="shared" si="6"/>
        <v>4258683.55</v>
      </c>
      <c r="N28" s="87">
        <f t="shared" si="7"/>
        <v>16230.27</v>
      </c>
      <c r="O28" s="87">
        <f t="shared" si="7"/>
        <v>0</v>
      </c>
      <c r="P28" s="87">
        <f t="shared" si="8"/>
        <v>16230.27</v>
      </c>
      <c r="Q28" s="87">
        <f t="shared" si="9"/>
        <v>1318139.8500000001</v>
      </c>
      <c r="R28" s="87">
        <f t="shared" si="9"/>
        <v>0</v>
      </c>
      <c r="S28" s="87">
        <f t="shared" si="10"/>
        <v>1318139.8500000001</v>
      </c>
      <c r="T28" s="87">
        <f t="shared" si="11"/>
        <v>464.76</v>
      </c>
      <c r="U28" s="87">
        <f t="shared" si="11"/>
        <v>0</v>
      </c>
      <c r="V28" s="87">
        <f t="shared" si="12"/>
        <v>464.76</v>
      </c>
      <c r="W28" s="87">
        <f t="shared" si="13"/>
        <v>141978.07</v>
      </c>
      <c r="X28" s="87">
        <f t="shared" si="13"/>
        <v>0</v>
      </c>
      <c r="Y28" s="87">
        <f t="shared" si="14"/>
        <v>141978.07</v>
      </c>
      <c r="Z28" s="87">
        <f t="shared" si="15"/>
        <v>17928521.280000001</v>
      </c>
      <c r="AA28" s="87">
        <f t="shared" si="15"/>
        <v>64340.04</v>
      </c>
      <c r="AB28" s="87">
        <f t="shared" si="16"/>
        <v>17992861.32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1345867.42</v>
      </c>
      <c r="AG28" s="87">
        <f t="shared" si="19"/>
        <v>0</v>
      </c>
      <c r="AH28" s="87">
        <f t="shared" si="20"/>
        <v>1345867.42</v>
      </c>
      <c r="AI28" s="87">
        <f t="shared" si="21"/>
        <v>1197012.6299999999</v>
      </c>
      <c r="AJ28" s="87">
        <f t="shared" si="21"/>
        <v>1513.15</v>
      </c>
      <c r="AK28" s="91">
        <f t="shared" si="22"/>
        <v>1198525.7799999998</v>
      </c>
      <c r="AL28" s="41">
        <f t="shared" si="23"/>
        <v>41431906.530000001</v>
      </c>
    </row>
    <row r="29" spans="2:38" ht="14.25" thickTop="1" thickBot="1" x14ac:dyDescent="0.25">
      <c r="B29" s="51" t="s">
        <v>123</v>
      </c>
      <c r="C29" s="67">
        <f t="shared" ref="C29:D41" si="24">SUMIF($E$8:$AJ$8,C$8,$E29:$AJ29)</f>
        <v>36519666.299999997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34184146.939999998</v>
      </c>
      <c r="I29" s="87">
        <f t="shared" si="26"/>
        <v>0</v>
      </c>
      <c r="J29" s="87">
        <f t="shared" si="4"/>
        <v>34184146.939999998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2335519.36</v>
      </c>
      <c r="AG29" s="87">
        <f t="shared" si="34"/>
        <v>0</v>
      </c>
      <c r="AH29" s="87">
        <f t="shared" si="20"/>
        <v>2335519.36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36519666.299999997</v>
      </c>
    </row>
    <row r="30" spans="2:38" ht="14.25" thickTop="1" thickBot="1" x14ac:dyDescent="0.25">
      <c r="B30" s="51" t="s">
        <v>87</v>
      </c>
      <c r="C30" s="67">
        <f t="shared" si="24"/>
        <v>523668.22</v>
      </c>
      <c r="D30" s="67">
        <f t="shared" si="24"/>
        <v>26623984.41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523668.22</v>
      </c>
      <c r="I30" s="87">
        <f t="shared" si="26"/>
        <v>0</v>
      </c>
      <c r="J30" s="87">
        <f t="shared" si="4"/>
        <v>523668.22</v>
      </c>
      <c r="K30" s="87">
        <f t="shared" si="27"/>
        <v>0</v>
      </c>
      <c r="L30" s="87">
        <f t="shared" si="27"/>
        <v>26623984.41</v>
      </c>
      <c r="M30" s="87">
        <f t="shared" si="6"/>
        <v>26623984.41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27147652.629999999</v>
      </c>
    </row>
    <row r="31" spans="2:38" ht="14.25" thickTop="1" thickBot="1" x14ac:dyDescent="0.25">
      <c r="B31" s="51" t="s">
        <v>124</v>
      </c>
      <c r="C31" s="67">
        <f t="shared" si="24"/>
        <v>0</v>
      </c>
      <c r="D31" s="67">
        <f t="shared" si="24"/>
        <v>32914827.539999999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32914827.539999999</v>
      </c>
      <c r="M31" s="87">
        <f t="shared" si="6"/>
        <v>32914827.539999999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32914827.539999999</v>
      </c>
    </row>
    <row r="32" spans="2:38" ht="14.25" thickTop="1" thickBot="1" x14ac:dyDescent="0.25">
      <c r="B32" s="51" t="s">
        <v>125</v>
      </c>
      <c r="C32" s="67">
        <f t="shared" si="24"/>
        <v>18522146.75</v>
      </c>
      <c r="D32" s="67">
        <f t="shared" si="24"/>
        <v>447910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476748.69</v>
      </c>
      <c r="I32" s="87">
        <f t="shared" si="26"/>
        <v>0</v>
      </c>
      <c r="J32" s="87">
        <f t="shared" si="4"/>
        <v>476748.69</v>
      </c>
      <c r="K32" s="87">
        <f t="shared" si="27"/>
        <v>0</v>
      </c>
      <c r="L32" s="87">
        <f t="shared" si="27"/>
        <v>447910</v>
      </c>
      <c r="M32" s="87">
        <f t="shared" si="6"/>
        <v>447910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118609.21</v>
      </c>
      <c r="R32" s="87">
        <f t="shared" si="29"/>
        <v>0</v>
      </c>
      <c r="S32" s="87">
        <f t="shared" si="10"/>
        <v>118609.21</v>
      </c>
      <c r="T32" s="87">
        <f t="shared" si="30"/>
        <v>31995.18</v>
      </c>
      <c r="U32" s="87">
        <f t="shared" si="30"/>
        <v>0</v>
      </c>
      <c r="V32" s="87">
        <f t="shared" si="12"/>
        <v>31995.18</v>
      </c>
      <c r="W32" s="87">
        <f t="shared" si="31"/>
        <v>154419.79</v>
      </c>
      <c r="X32" s="87">
        <f t="shared" si="31"/>
        <v>0</v>
      </c>
      <c r="Y32" s="87">
        <f t="shared" si="14"/>
        <v>154419.79</v>
      </c>
      <c r="Z32" s="87">
        <f t="shared" si="32"/>
        <v>7625775.4699999997</v>
      </c>
      <c r="AA32" s="87">
        <f t="shared" si="32"/>
        <v>0</v>
      </c>
      <c r="AB32" s="87">
        <f t="shared" si="16"/>
        <v>7625775.4699999997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9597153.6899999995</v>
      </c>
      <c r="AG32" s="87">
        <f t="shared" si="34"/>
        <v>0</v>
      </c>
      <c r="AH32" s="87">
        <f t="shared" si="20"/>
        <v>9597153.6899999995</v>
      </c>
      <c r="AI32" s="87">
        <f t="shared" si="35"/>
        <v>517444.72</v>
      </c>
      <c r="AJ32" s="87">
        <f t="shared" si="35"/>
        <v>0</v>
      </c>
      <c r="AK32" s="91">
        <f t="shared" si="22"/>
        <v>517444.72</v>
      </c>
      <c r="AL32" s="41">
        <f t="shared" si="23"/>
        <v>18970056.75</v>
      </c>
    </row>
    <row r="33" spans="2:38" ht="14.25" thickTop="1" thickBot="1" x14ac:dyDescent="0.25">
      <c r="B33" s="51" t="s">
        <v>126</v>
      </c>
      <c r="C33" s="67">
        <f t="shared" si="24"/>
        <v>29836884.039999999</v>
      </c>
      <c r="D33" s="67">
        <f t="shared" si="24"/>
        <v>0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0</v>
      </c>
      <c r="I33" s="87">
        <f t="shared" si="26"/>
        <v>0</v>
      </c>
      <c r="J33" s="87">
        <f t="shared" si="4"/>
        <v>0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8579.81</v>
      </c>
      <c r="O33" s="87">
        <f t="shared" si="28"/>
        <v>0</v>
      </c>
      <c r="P33" s="87">
        <f t="shared" si="8"/>
        <v>8579.81</v>
      </c>
      <c r="Q33" s="87">
        <f t="shared" si="29"/>
        <v>273020.34000000003</v>
      </c>
      <c r="R33" s="87">
        <f t="shared" si="29"/>
        <v>0</v>
      </c>
      <c r="S33" s="87">
        <f t="shared" si="10"/>
        <v>273020.34000000003</v>
      </c>
      <c r="T33" s="87">
        <f t="shared" si="30"/>
        <v>130345.24</v>
      </c>
      <c r="U33" s="87">
        <f t="shared" si="30"/>
        <v>0</v>
      </c>
      <c r="V33" s="87">
        <f t="shared" si="12"/>
        <v>130345.24</v>
      </c>
      <c r="W33" s="87">
        <f t="shared" si="31"/>
        <v>25328.17</v>
      </c>
      <c r="X33" s="87">
        <f t="shared" si="31"/>
        <v>0</v>
      </c>
      <c r="Y33" s="87">
        <f t="shared" si="14"/>
        <v>25328.17</v>
      </c>
      <c r="Z33" s="87">
        <f t="shared" si="32"/>
        <v>16372524.1</v>
      </c>
      <c r="AA33" s="87">
        <f t="shared" si="32"/>
        <v>0</v>
      </c>
      <c r="AB33" s="87">
        <f t="shared" si="16"/>
        <v>16372524.1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12387107.85</v>
      </c>
      <c r="AG33" s="87">
        <f t="shared" si="34"/>
        <v>0</v>
      </c>
      <c r="AH33" s="87">
        <f t="shared" si="20"/>
        <v>12387107.85</v>
      </c>
      <c r="AI33" s="87">
        <f t="shared" si="35"/>
        <v>639978.53</v>
      </c>
      <c r="AJ33" s="87">
        <f t="shared" si="35"/>
        <v>0</v>
      </c>
      <c r="AK33" s="91">
        <f t="shared" si="22"/>
        <v>639978.53</v>
      </c>
      <c r="AL33" s="41">
        <f t="shared" si="23"/>
        <v>29836884.039999999</v>
      </c>
    </row>
    <row r="34" spans="2:38" ht="14.25" thickTop="1" thickBot="1" x14ac:dyDescent="0.25">
      <c r="B34" s="51" t="s">
        <v>127</v>
      </c>
      <c r="C34" s="67">
        <f t="shared" si="24"/>
        <v>16240339.209999999</v>
      </c>
      <c r="D34" s="67">
        <f t="shared" si="24"/>
        <v>162755.09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10780878.310000001</v>
      </c>
      <c r="I34" s="87">
        <f t="shared" si="26"/>
        <v>0</v>
      </c>
      <c r="J34" s="87">
        <f t="shared" si="4"/>
        <v>10780878.310000001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2222892.37</v>
      </c>
      <c r="R34" s="87">
        <f t="shared" si="29"/>
        <v>156032.95999999999</v>
      </c>
      <c r="S34" s="87">
        <f t="shared" si="10"/>
        <v>2378925.33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0</v>
      </c>
      <c r="X34" s="87">
        <f t="shared" si="31"/>
        <v>0</v>
      </c>
      <c r="Y34" s="87">
        <f t="shared" si="14"/>
        <v>0</v>
      </c>
      <c r="Z34" s="87">
        <f t="shared" si="32"/>
        <v>0</v>
      </c>
      <c r="AA34" s="87">
        <f t="shared" si="32"/>
        <v>4653.16</v>
      </c>
      <c r="AB34" s="87">
        <f t="shared" si="16"/>
        <v>4653.16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1225</v>
      </c>
      <c r="AG34" s="87">
        <f t="shared" si="34"/>
        <v>1117.71</v>
      </c>
      <c r="AH34" s="87">
        <f t="shared" si="20"/>
        <v>2342.71</v>
      </c>
      <c r="AI34" s="87">
        <f t="shared" si="35"/>
        <v>3235343.53</v>
      </c>
      <c r="AJ34" s="87">
        <f t="shared" si="35"/>
        <v>951.26</v>
      </c>
      <c r="AK34" s="91">
        <f t="shared" si="22"/>
        <v>3236294.7899999996</v>
      </c>
      <c r="AL34" s="41">
        <f t="shared" si="23"/>
        <v>16403094.299999999</v>
      </c>
    </row>
    <row r="35" spans="2:38" ht="14.25" thickTop="1" thickBot="1" x14ac:dyDescent="0.25">
      <c r="B35" s="51" t="s">
        <v>110</v>
      </c>
      <c r="C35" s="67">
        <f t="shared" si="24"/>
        <v>8447734.25</v>
      </c>
      <c r="D35" s="67">
        <f t="shared" si="24"/>
        <v>0</v>
      </c>
      <c r="E35" s="87">
        <f t="shared" si="25"/>
        <v>79185.72</v>
      </c>
      <c r="F35" s="87">
        <f t="shared" si="25"/>
        <v>0</v>
      </c>
      <c r="G35" s="87">
        <f t="shared" si="2"/>
        <v>79185.72</v>
      </c>
      <c r="H35" s="87">
        <f t="shared" si="26"/>
        <v>0</v>
      </c>
      <c r="I35" s="87">
        <f t="shared" si="26"/>
        <v>0</v>
      </c>
      <c r="J35" s="87">
        <f t="shared" si="4"/>
        <v>0</v>
      </c>
      <c r="K35" s="87">
        <f t="shared" si="27"/>
        <v>0</v>
      </c>
      <c r="L35" s="87">
        <f t="shared" si="27"/>
        <v>0</v>
      </c>
      <c r="M35" s="87">
        <f t="shared" si="6"/>
        <v>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0</v>
      </c>
      <c r="R35" s="87">
        <f t="shared" si="29"/>
        <v>0</v>
      </c>
      <c r="S35" s="87">
        <f t="shared" si="10"/>
        <v>0</v>
      </c>
      <c r="T35" s="87">
        <f t="shared" si="30"/>
        <v>0</v>
      </c>
      <c r="U35" s="87">
        <f t="shared" si="30"/>
        <v>0</v>
      </c>
      <c r="V35" s="87">
        <f t="shared" si="12"/>
        <v>0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7452850.4699999997</v>
      </c>
      <c r="AA35" s="87">
        <f t="shared" si="32"/>
        <v>0</v>
      </c>
      <c r="AB35" s="87">
        <f t="shared" si="16"/>
        <v>7452850.4699999997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574671.55000000005</v>
      </c>
      <c r="AG35" s="87">
        <f t="shared" si="34"/>
        <v>0</v>
      </c>
      <c r="AH35" s="87">
        <f t="shared" si="20"/>
        <v>574671.55000000005</v>
      </c>
      <c r="AI35" s="87">
        <f t="shared" si="35"/>
        <v>341026.51</v>
      </c>
      <c r="AJ35" s="87">
        <f t="shared" si="35"/>
        <v>0</v>
      </c>
      <c r="AK35" s="91">
        <f t="shared" si="22"/>
        <v>341026.51</v>
      </c>
      <c r="AL35" s="41">
        <f t="shared" si="23"/>
        <v>8447734.25</v>
      </c>
    </row>
    <row r="36" spans="2:38" ht="14.25" thickTop="1" thickBot="1" x14ac:dyDescent="0.25">
      <c r="B36" s="51" t="s">
        <v>128</v>
      </c>
      <c r="C36" s="67">
        <f t="shared" si="24"/>
        <v>6216867.3999999994</v>
      </c>
      <c r="D36" s="67">
        <f t="shared" si="24"/>
        <v>0</v>
      </c>
      <c r="E36" s="87">
        <f t="shared" si="25"/>
        <v>17697.419999999998</v>
      </c>
      <c r="F36" s="87">
        <f t="shared" si="25"/>
        <v>0</v>
      </c>
      <c r="G36" s="87">
        <f t="shared" si="2"/>
        <v>17697.419999999998</v>
      </c>
      <c r="H36" s="87">
        <f t="shared" si="26"/>
        <v>0</v>
      </c>
      <c r="I36" s="87">
        <f t="shared" si="26"/>
        <v>0</v>
      </c>
      <c r="J36" s="87">
        <f t="shared" si="4"/>
        <v>0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16448.259999999998</v>
      </c>
      <c r="O36" s="87">
        <f t="shared" si="28"/>
        <v>0</v>
      </c>
      <c r="P36" s="87">
        <f t="shared" si="8"/>
        <v>16448.259999999998</v>
      </c>
      <c r="Q36" s="87">
        <f t="shared" si="29"/>
        <v>1057478.95</v>
      </c>
      <c r="R36" s="87">
        <f t="shared" si="29"/>
        <v>0</v>
      </c>
      <c r="S36" s="87">
        <f t="shared" si="10"/>
        <v>1057478.95</v>
      </c>
      <c r="T36" s="87">
        <f t="shared" si="30"/>
        <v>378232.76</v>
      </c>
      <c r="U36" s="87">
        <f t="shared" si="30"/>
        <v>0</v>
      </c>
      <c r="V36" s="87">
        <f t="shared" si="12"/>
        <v>378232.76</v>
      </c>
      <c r="W36" s="87">
        <f t="shared" si="31"/>
        <v>152238.79999999999</v>
      </c>
      <c r="X36" s="87">
        <f t="shared" si="31"/>
        <v>0</v>
      </c>
      <c r="Y36" s="87">
        <f t="shared" si="14"/>
        <v>152238.79999999999</v>
      </c>
      <c r="Z36" s="87">
        <f t="shared" si="32"/>
        <v>3682962.47</v>
      </c>
      <c r="AA36" s="87">
        <f t="shared" si="32"/>
        <v>0</v>
      </c>
      <c r="AB36" s="87">
        <f t="shared" si="16"/>
        <v>3682962.47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111669.02</v>
      </c>
      <c r="AG36" s="87">
        <f t="shared" si="34"/>
        <v>0</v>
      </c>
      <c r="AH36" s="87">
        <f t="shared" si="20"/>
        <v>111669.02</v>
      </c>
      <c r="AI36" s="87">
        <f t="shared" si="35"/>
        <v>800139.72</v>
      </c>
      <c r="AJ36" s="87">
        <f t="shared" si="35"/>
        <v>0</v>
      </c>
      <c r="AK36" s="91">
        <f t="shared" si="22"/>
        <v>800139.72</v>
      </c>
      <c r="AL36" s="41">
        <f t="shared" si="23"/>
        <v>6216867.3999999994</v>
      </c>
    </row>
    <row r="37" spans="2:38" ht="14.25" thickTop="1" thickBot="1" x14ac:dyDescent="0.25">
      <c r="B37" s="51" t="s">
        <v>79</v>
      </c>
      <c r="C37" s="67">
        <f t="shared" si="24"/>
        <v>6784950.0800000001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6784950.0800000001</v>
      </c>
      <c r="AA37" s="87">
        <f t="shared" si="32"/>
        <v>0</v>
      </c>
      <c r="AB37" s="87">
        <f t="shared" si="16"/>
        <v>6784950.0800000001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6784950.0800000001</v>
      </c>
    </row>
    <row r="38" spans="2:38" ht="14.25" thickTop="1" thickBot="1" x14ac:dyDescent="0.25">
      <c r="B38" s="51" t="s">
        <v>129</v>
      </c>
      <c r="C38" s="67">
        <f t="shared" si="24"/>
        <v>52093.120000000003</v>
      </c>
      <c r="D38" s="67">
        <f t="shared" si="24"/>
        <v>4389411.5199999996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9745.59</v>
      </c>
      <c r="I38" s="87">
        <f t="shared" si="26"/>
        <v>0</v>
      </c>
      <c r="J38" s="87">
        <f t="shared" si="4"/>
        <v>9745.59</v>
      </c>
      <c r="K38" s="87">
        <f t="shared" si="27"/>
        <v>0</v>
      </c>
      <c r="L38" s="87">
        <f t="shared" si="27"/>
        <v>4389411.5199999996</v>
      </c>
      <c r="M38" s="87">
        <f t="shared" si="6"/>
        <v>4389411.5199999996</v>
      </c>
      <c r="N38" s="87">
        <f t="shared" si="28"/>
        <v>32206.07</v>
      </c>
      <c r="O38" s="87">
        <f t="shared" si="28"/>
        <v>0</v>
      </c>
      <c r="P38" s="87">
        <f t="shared" si="8"/>
        <v>32206.07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10141.459999999999</v>
      </c>
      <c r="AJ38" s="87">
        <f t="shared" si="35"/>
        <v>0</v>
      </c>
      <c r="AK38" s="91">
        <f t="shared" si="22"/>
        <v>10141.459999999999</v>
      </c>
      <c r="AL38" s="41">
        <f t="shared" si="23"/>
        <v>4441504.6399999997</v>
      </c>
    </row>
    <row r="39" spans="2:38" ht="14.25" thickTop="1" thickBot="1" x14ac:dyDescent="0.25">
      <c r="B39" s="51" t="s">
        <v>130</v>
      </c>
      <c r="C39" s="67">
        <f t="shared" si="24"/>
        <v>750284.49</v>
      </c>
      <c r="D39" s="67">
        <f t="shared" si="24"/>
        <v>0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382593.97</v>
      </c>
      <c r="AA39" s="87">
        <f t="shared" si="32"/>
        <v>0</v>
      </c>
      <c r="AB39" s="87">
        <f t="shared" si="16"/>
        <v>382593.97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367690.52</v>
      </c>
      <c r="AG39" s="87">
        <f t="shared" si="34"/>
        <v>0</v>
      </c>
      <c r="AH39" s="87">
        <f t="shared" si="20"/>
        <v>367690.52</v>
      </c>
      <c r="AI39" s="87">
        <f t="shared" si="35"/>
        <v>0</v>
      </c>
      <c r="AJ39" s="87">
        <f t="shared" si="35"/>
        <v>0</v>
      </c>
      <c r="AK39" s="91">
        <f t="shared" si="22"/>
        <v>0</v>
      </c>
      <c r="AL39" s="41">
        <f t="shared" si="23"/>
        <v>750284.49</v>
      </c>
    </row>
    <row r="40" spans="2:38" ht="14.25" thickTop="1" thickBot="1" x14ac:dyDescent="0.25">
      <c r="B40" s="50" t="s">
        <v>131</v>
      </c>
      <c r="C40" s="67">
        <f t="shared" si="24"/>
        <v>144281.45000000001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0</v>
      </c>
      <c r="I40" s="87">
        <f t="shared" si="26"/>
        <v>0</v>
      </c>
      <c r="J40" s="87">
        <f t="shared" si="4"/>
        <v>0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18288.12</v>
      </c>
      <c r="AA40" s="87">
        <f t="shared" si="32"/>
        <v>0</v>
      </c>
      <c r="AB40" s="87">
        <f t="shared" si="16"/>
        <v>18288.12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125993.33</v>
      </c>
      <c r="AG40" s="87">
        <f t="shared" si="34"/>
        <v>0</v>
      </c>
      <c r="AH40" s="87">
        <f t="shared" si="20"/>
        <v>125993.33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144281.45000000001</v>
      </c>
    </row>
    <row r="41" spans="2:38" ht="14.25" thickTop="1" thickBot="1" x14ac:dyDescent="0.25">
      <c r="B41" s="51" t="s">
        <v>132</v>
      </c>
      <c r="C41" s="67">
        <f t="shared" si="24"/>
        <v>993567.03</v>
      </c>
      <c r="D41" s="67">
        <f t="shared" si="24"/>
        <v>17785</v>
      </c>
      <c r="E41" s="87">
        <f t="shared" si="25"/>
        <v>24575.87</v>
      </c>
      <c r="F41" s="87">
        <f t="shared" si="25"/>
        <v>0</v>
      </c>
      <c r="G41" s="87">
        <f t="shared" si="2"/>
        <v>24575.87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17785</v>
      </c>
      <c r="M41" s="87">
        <f t="shared" si="6"/>
        <v>17785</v>
      </c>
      <c r="N41" s="87">
        <f t="shared" si="28"/>
        <v>610.34</v>
      </c>
      <c r="O41" s="87">
        <f t="shared" si="28"/>
        <v>0</v>
      </c>
      <c r="P41" s="87">
        <f t="shared" si="8"/>
        <v>610.34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665523.31000000006</v>
      </c>
      <c r="AA41" s="87">
        <f t="shared" si="32"/>
        <v>0</v>
      </c>
      <c r="AB41" s="87">
        <f t="shared" si="16"/>
        <v>665523.31000000006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302857.51</v>
      </c>
      <c r="AJ41" s="87">
        <f t="shared" si="35"/>
        <v>0</v>
      </c>
      <c r="AK41" s="91">
        <f t="shared" si="22"/>
        <v>302857.51</v>
      </c>
      <c r="AL41" s="41">
        <f t="shared" si="23"/>
        <v>1011352.03</v>
      </c>
    </row>
    <row r="42" spans="2:38" ht="13.5" thickTop="1" x14ac:dyDescent="0.2">
      <c r="B42" s="53" t="s">
        <v>21</v>
      </c>
      <c r="C42" s="61">
        <f t="shared" ref="C42:AJ42" si="36">SUM(C9:C41)</f>
        <v>3926833158.2299995</v>
      </c>
      <c r="D42" s="61">
        <f t="shared" si="36"/>
        <v>2468719758.1399999</v>
      </c>
      <c r="E42" s="61">
        <f t="shared" si="36"/>
        <v>22532786.429999996</v>
      </c>
      <c r="F42" s="61">
        <f t="shared" si="36"/>
        <v>4807.46</v>
      </c>
      <c r="G42" s="61">
        <f t="shared" si="36"/>
        <v>22537593.889999997</v>
      </c>
      <c r="H42" s="61">
        <f t="shared" si="36"/>
        <v>458675213.50999999</v>
      </c>
      <c r="I42" s="61">
        <f t="shared" si="36"/>
        <v>614706107.63</v>
      </c>
      <c r="J42" s="61">
        <f t="shared" si="36"/>
        <v>1073381321.14</v>
      </c>
      <c r="K42" s="61">
        <f t="shared" si="36"/>
        <v>1630780.68</v>
      </c>
      <c r="L42" s="61">
        <f t="shared" si="36"/>
        <v>1696327253.4599998</v>
      </c>
      <c r="M42" s="61">
        <f t="shared" si="36"/>
        <v>1697958034.1400001</v>
      </c>
      <c r="N42" s="61">
        <f t="shared" si="36"/>
        <v>43044079.080000013</v>
      </c>
      <c r="O42" s="61">
        <f t="shared" si="36"/>
        <v>571692.28</v>
      </c>
      <c r="P42" s="61">
        <f t="shared" si="36"/>
        <v>43615771.360000007</v>
      </c>
      <c r="Q42" s="61">
        <f t="shared" si="36"/>
        <v>1208736730.5</v>
      </c>
      <c r="R42" s="61">
        <f t="shared" si="36"/>
        <v>92258323.959999993</v>
      </c>
      <c r="S42" s="61">
        <f t="shared" si="36"/>
        <v>1300995054.46</v>
      </c>
      <c r="T42" s="61">
        <f t="shared" si="36"/>
        <v>52727622.209999993</v>
      </c>
      <c r="U42" s="61">
        <f t="shared" si="36"/>
        <v>0</v>
      </c>
      <c r="V42" s="61">
        <f t="shared" si="36"/>
        <v>52727622.209999993</v>
      </c>
      <c r="W42" s="61">
        <f t="shared" si="36"/>
        <v>55814213.250000015</v>
      </c>
      <c r="X42" s="61">
        <f t="shared" si="36"/>
        <v>324866.59000000003</v>
      </c>
      <c r="Y42" s="61">
        <f t="shared" si="36"/>
        <v>56139079.840000011</v>
      </c>
      <c r="Z42" s="61">
        <f t="shared" si="36"/>
        <v>1635637590.5099998</v>
      </c>
      <c r="AA42" s="61">
        <f t="shared" si="36"/>
        <v>2007291.92</v>
      </c>
      <c r="AB42" s="61">
        <f t="shared" si="36"/>
        <v>1637644882.4299998</v>
      </c>
      <c r="AC42" s="61">
        <f t="shared" si="36"/>
        <v>0</v>
      </c>
      <c r="AD42" s="61">
        <f t="shared" si="36"/>
        <v>51151066.210000001</v>
      </c>
      <c r="AE42" s="61">
        <f t="shared" si="36"/>
        <v>51151066.210000001</v>
      </c>
      <c r="AF42" s="61">
        <f t="shared" si="36"/>
        <v>117426746.47999997</v>
      </c>
      <c r="AG42" s="61">
        <f t="shared" si="36"/>
        <v>3158170.1</v>
      </c>
      <c r="AH42" s="61">
        <f t="shared" si="36"/>
        <v>120584916.57999997</v>
      </c>
      <c r="AI42" s="61">
        <f t="shared" si="36"/>
        <v>330607395.57999998</v>
      </c>
      <c r="AJ42" s="61">
        <f t="shared" si="36"/>
        <v>8210178.5299999993</v>
      </c>
      <c r="AK42" s="91">
        <f t="shared" si="22"/>
        <v>338817574.10999995</v>
      </c>
    </row>
    <row r="43" spans="2:38" x14ac:dyDescent="0.2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2">
      <c r="B44" s="5" t="s">
        <v>38</v>
      </c>
      <c r="C44" s="180">
        <f>(D42/C45*100)</f>
        <v>38.600568088821333</v>
      </c>
      <c r="D44" s="180"/>
      <c r="E44" s="180">
        <f>(F42/E45*100)</f>
        <v>2.1330848463522477E-2</v>
      </c>
      <c r="F44" s="180"/>
      <c r="G44" s="36"/>
      <c r="H44" s="180">
        <f>(I42/H45*100)</f>
        <v>57.268194957700821</v>
      </c>
      <c r="I44" s="180"/>
      <c r="J44" s="36"/>
      <c r="K44" s="180">
        <f>(L42/K45*100)</f>
        <v>99.903956361275675</v>
      </c>
      <c r="L44" s="180"/>
      <c r="M44" s="36"/>
      <c r="N44" s="180">
        <f>(O42/N45*100)</f>
        <v>1.3107466913317014</v>
      </c>
      <c r="O44" s="180"/>
      <c r="P44" s="36"/>
      <c r="Q44" s="180">
        <f>(R42/Q45*100)</f>
        <v>7.0913662310802064</v>
      </c>
      <c r="R44" s="180"/>
      <c r="S44" s="36"/>
      <c r="T44" s="180">
        <f>(U42/T45*100)</f>
        <v>0</v>
      </c>
      <c r="U44" s="180"/>
      <c r="V44" s="36"/>
      <c r="W44" s="180">
        <f>(X42/W45*100)</f>
        <v>0.57868171499406595</v>
      </c>
      <c r="X44" s="180"/>
      <c r="Y44" s="36"/>
      <c r="Z44" s="180">
        <f>(AA42/Z45*100)</f>
        <v>0.12257186778011993</v>
      </c>
      <c r="AA44" s="180"/>
      <c r="AB44" s="36"/>
      <c r="AC44" s="180">
        <f>(AD42/AC45*100)</f>
        <v>100</v>
      </c>
      <c r="AD44" s="180"/>
      <c r="AE44" s="36"/>
      <c r="AF44" s="180">
        <f>(AG42/AF45*100)</f>
        <v>2.6190424056102963</v>
      </c>
      <c r="AG44" s="180"/>
      <c r="AH44" s="36"/>
      <c r="AI44" s="180">
        <f>(AJ42/AI45*100)</f>
        <v>2.4231855598300505</v>
      </c>
      <c r="AJ44" s="180"/>
      <c r="AK44" s="36"/>
    </row>
    <row r="45" spans="2:38" x14ac:dyDescent="0.2">
      <c r="B45" s="5" t="s">
        <v>39</v>
      </c>
      <c r="C45" s="182">
        <f>(C42+D42)</f>
        <v>6395552916.3699989</v>
      </c>
      <c r="D45" s="181"/>
      <c r="E45" s="182">
        <f>(E42+F42)</f>
        <v>22537593.889999997</v>
      </c>
      <c r="F45" s="181"/>
      <c r="G45" s="37"/>
      <c r="H45" s="182">
        <f>(H42+I42)</f>
        <v>1073381321.14</v>
      </c>
      <c r="I45" s="181"/>
      <c r="J45" s="37"/>
      <c r="K45" s="182">
        <f>(K42+L42)</f>
        <v>1697958034.1399999</v>
      </c>
      <c r="L45" s="181"/>
      <c r="M45" s="37"/>
      <c r="N45" s="182">
        <f>(N42+O42)</f>
        <v>43615771.360000014</v>
      </c>
      <c r="O45" s="181"/>
      <c r="P45" s="37"/>
      <c r="Q45" s="182">
        <f>(Q42+R42)</f>
        <v>1300995054.46</v>
      </c>
      <c r="R45" s="181"/>
      <c r="S45" s="37"/>
      <c r="T45" s="182">
        <f>(T42+U42)</f>
        <v>52727622.209999993</v>
      </c>
      <c r="U45" s="181"/>
      <c r="V45" s="37"/>
      <c r="W45" s="182">
        <f>(W42+X42)</f>
        <v>56139079.840000018</v>
      </c>
      <c r="X45" s="181"/>
      <c r="Y45" s="37"/>
      <c r="Z45" s="182">
        <f>(Z42+AA42)</f>
        <v>1637644882.4299998</v>
      </c>
      <c r="AA45" s="181"/>
      <c r="AB45" s="37"/>
      <c r="AC45" s="182">
        <f>(AC42+AD42)</f>
        <v>51151066.210000001</v>
      </c>
      <c r="AD45" s="181"/>
      <c r="AE45" s="37"/>
      <c r="AF45" s="182">
        <f>(AF42+AG42)</f>
        <v>120584916.57999997</v>
      </c>
      <c r="AG45" s="181"/>
      <c r="AH45" s="37"/>
      <c r="AI45" s="182">
        <f>(AI42+AJ42)</f>
        <v>338817574.10999995</v>
      </c>
      <c r="AJ45" s="181"/>
      <c r="AK45" s="37"/>
    </row>
    <row r="46" spans="2:38" x14ac:dyDescent="0.2">
      <c r="B46" s="5" t="s">
        <v>40</v>
      </c>
      <c r="C46" s="180">
        <f>SUM(E46:AJ46)</f>
        <v>100</v>
      </c>
      <c r="D46" s="181"/>
      <c r="E46" s="180">
        <f>(E45/C45*100)</f>
        <v>0.3523947684384407</v>
      </c>
      <c r="F46" s="180"/>
      <c r="G46" s="36"/>
      <c r="H46" s="180">
        <f>(H45/C45*100)</f>
        <v>16.783245095081348</v>
      </c>
      <c r="I46" s="180"/>
      <c r="J46" s="36"/>
      <c r="K46" s="180">
        <f>(K45/C45*100)</f>
        <v>26.54904206630707</v>
      </c>
      <c r="L46" s="180"/>
      <c r="M46" s="36"/>
      <c r="N46" s="180">
        <f>(N45/C45*100)</f>
        <v>0.68197029921152685</v>
      </c>
      <c r="O46" s="180"/>
      <c r="P46" s="36"/>
      <c r="Q46" s="180">
        <f>(Q45/C45*100)</f>
        <v>20.34218263021458</v>
      </c>
      <c r="R46" s="180"/>
      <c r="S46" s="36"/>
      <c r="T46" s="180">
        <f>(T45/C45*100)</f>
        <v>0.82444196615180598</v>
      </c>
      <c r="U46" s="180"/>
      <c r="V46" s="36"/>
      <c r="W46" s="180">
        <f>(W45/C45*100)</f>
        <v>0.87778305604050177</v>
      </c>
      <c r="X46" s="180"/>
      <c r="Y46" s="36"/>
      <c r="Z46" s="180">
        <f>(Z45/C45*100)</f>
        <v>25.605993787312727</v>
      </c>
      <c r="AA46" s="180"/>
      <c r="AB46" s="36"/>
      <c r="AC46" s="180">
        <f>(AC45/C45*100)</f>
        <v>0.79979114986405941</v>
      </c>
      <c r="AD46" s="180"/>
      <c r="AE46" s="36"/>
      <c r="AF46" s="180">
        <f>(AF45/C45*100)</f>
        <v>1.8854494389586227</v>
      </c>
      <c r="AG46" s="180"/>
      <c r="AH46" s="36"/>
      <c r="AI46" s="180">
        <f>(AI45/C45*100)</f>
        <v>5.2977057424193239</v>
      </c>
      <c r="AJ46" s="180"/>
      <c r="AK46" s="36"/>
    </row>
    <row r="47" spans="2:38" x14ac:dyDescent="0.2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2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2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2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2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2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3">
      <c r="B55" s="179" t="s">
        <v>42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</row>
    <row r="56" spans="1:39" ht="12.75" customHeight="1" x14ac:dyDescent="0.2">
      <c r="B56" s="178" t="s">
        <v>56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  <row r="57" spans="1:39" ht="12.75" customHeight="1" x14ac:dyDescent="0.2">
      <c r="B57" s="176" t="s">
        <v>170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</row>
    <row r="58" spans="1:39" ht="12.75" customHeight="1" x14ac:dyDescent="0.2">
      <c r="B58" s="178" t="s">
        <v>91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</row>
    <row r="59" spans="1:39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.5" thickBot="1" x14ac:dyDescent="0.2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4.25" thickTop="1" thickBot="1" x14ac:dyDescent="0.25">
      <c r="B61" s="171" t="s">
        <v>33</v>
      </c>
      <c r="C61" s="183" t="s">
        <v>0</v>
      </c>
      <c r="D61" s="183"/>
      <c r="E61" s="183" t="s">
        <v>12</v>
      </c>
      <c r="F61" s="183"/>
      <c r="G61" s="110"/>
      <c r="H61" s="183" t="s">
        <v>13</v>
      </c>
      <c r="I61" s="183"/>
      <c r="J61" s="110"/>
      <c r="K61" s="183" t="s">
        <v>14</v>
      </c>
      <c r="L61" s="183"/>
      <c r="M61" s="110"/>
      <c r="N61" s="183" t="s">
        <v>15</v>
      </c>
      <c r="O61" s="183"/>
      <c r="P61" s="110"/>
      <c r="Q61" s="183" t="s">
        <v>27</v>
      </c>
      <c r="R61" s="183"/>
      <c r="S61" s="110"/>
      <c r="T61" s="183" t="s">
        <v>35</v>
      </c>
      <c r="U61" s="183"/>
      <c r="V61" s="110"/>
      <c r="W61" s="183" t="s">
        <v>16</v>
      </c>
      <c r="X61" s="183"/>
      <c r="Y61" s="110"/>
      <c r="Z61" s="183" t="s">
        <v>67</v>
      </c>
      <c r="AA61" s="183"/>
      <c r="AB61" s="110"/>
      <c r="AC61" s="183" t="s">
        <v>34</v>
      </c>
      <c r="AD61" s="183"/>
      <c r="AE61" s="110"/>
      <c r="AF61" s="183" t="s">
        <v>17</v>
      </c>
      <c r="AG61" s="183"/>
      <c r="AH61" s="110"/>
      <c r="AI61" s="183" t="s">
        <v>18</v>
      </c>
      <c r="AJ61" s="183"/>
      <c r="AK61" s="65"/>
      <c r="AL61" s="30" t="s">
        <v>109</v>
      </c>
    </row>
    <row r="62" spans="1:39" ht="14.25" thickTop="1" thickBot="1" x14ac:dyDescent="0.25">
      <c r="B62" s="184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.5" thickTop="1" x14ac:dyDescent="0.2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f>IFERROR(IF(INDEX('[1]PNC 2020'!$A$3:$AA$434,MATCH($A63,'[1]PNC 2020'!$A$7:$A$434,0)+4,MATCH(E$60,'[1]PNC 2020'!$A$3:$AA$3,0))=0,"",INDEX('[1]PNC 2020'!$A$3:$AA$434,MATCH($A63,'[1]PNC 2020'!$A$7:$A$434,0)+4,MATCH(E$60,'[1]PNC 2020'!$A$3:$AA$3,0))),"")</f>
        <v>4509995.3600000003</v>
      </c>
      <c r="F63" s="87">
        <f>IFERROR(IF(INDEX('[1]PNC 2020'!$A$3:$AA$434,MATCH($A63,'[1]PNC 2020'!$A$7:$A$434,0)+4,MATCH(F$60,'[1]PNC 2020'!$A$3:$AA$3,0))=0,"",INDEX('[1]PNC 2020'!$A$3:$AA$434,MATCH($A63,'[1]PNC 2020'!$A$7:$A$434,0)+4,MATCH(F$60,'[1]PNC 2020'!$A$3:$AA$3,0))),"")</f>
        <v>4807.3999999999996</v>
      </c>
      <c r="G63" s="87">
        <f t="shared" ref="G63:G95" si="39">SUBTOTAL(109,E63:F63)</f>
        <v>4514802.7600000007</v>
      </c>
      <c r="H63" s="87">
        <f>IFERROR(IF(INDEX('[1]PNC 2020'!$A$3:$AA$434,MATCH($A63,'[1]PNC 2020'!$A$7:$A$434,0)+4,MATCH(H$60,'[1]PNC 2020'!$A$3:$AA$3,0))=0,"",INDEX('[1]PNC 2020'!$A$3:$AA$434,MATCH($A63,'[1]PNC 2020'!$A$7:$A$434,0)+4,MATCH(H$60,'[1]PNC 2020'!$A$3:$AA$3,0))),"")</f>
        <v>81084364.040000007</v>
      </c>
      <c r="I63" s="87">
        <f>IFERROR(IF(INDEX('[1]PNC 2020'!$A$3:$AA$434,MATCH($A63,'[1]PNC 2020'!$A$7:$A$434,0)+4,MATCH(I$60,'[1]PNC 2020'!$A$3:$AA$3,0))=0,"",INDEX('[1]PNC 2020'!$A$3:$AA$434,MATCH($A63,'[1]PNC 2020'!$A$7:$A$434,0)+4,MATCH(I$60,'[1]PNC 2020'!$A$3:$AA$3,0))),"")</f>
        <v>163018332.84999999</v>
      </c>
      <c r="J63" s="87">
        <f t="shared" ref="J63:J95" si="40">SUBTOTAL(109,H63:I63)</f>
        <v>244102696.88999999</v>
      </c>
      <c r="K63" s="87">
        <f>IFERROR(IF(INDEX('[1]PNC 2020'!$A$3:$AA$434,MATCH($A63,'[1]PNC 2020'!$A$7:$A$434,0)+4,MATCH(K$60,'[1]PNC 2020'!$A$3:$AA$3,0))=0,"",INDEX('[1]PNC 2020'!$A$3:$AA$434,MATCH($A63,'[1]PNC 2020'!$A$7:$A$434,0)+4,MATCH(K$60,'[1]PNC 2020'!$A$3:$AA$3,0))),"")</f>
        <v>439.66</v>
      </c>
      <c r="L63" s="87">
        <f>IFERROR(IF(INDEX('[1]PNC 2020'!$A$3:$AA$434,MATCH($A63,'[1]PNC 2020'!$A$7:$A$434,0)+4,MATCH(L$60,'[1]PNC 2020'!$A$3:$AA$3,0))=0,"",INDEX('[1]PNC 2020'!$A$3:$AA$434,MATCH($A63,'[1]PNC 2020'!$A$7:$A$434,0)+4,MATCH(L$60,'[1]PNC 2020'!$A$3:$AA$3,0))),"")</f>
        <v>282510900.52999997</v>
      </c>
      <c r="M63" s="87">
        <f t="shared" ref="M63:M95" si="41">SUBTOTAL(109,K63:L63)</f>
        <v>282511340.19</v>
      </c>
      <c r="N63" s="87">
        <f>IFERROR(IF(INDEX('[1]PNC 2020'!$A$3:$AA$434,MATCH($A63,'[1]PNC 2020'!$A$7:$A$434,0)+4,MATCH(N$60,'[1]PNC 2020'!$A$3:$AA$3,0))=0,"",INDEX('[1]PNC 2020'!$A$3:$AA$434,MATCH($A63,'[1]PNC 2020'!$A$7:$A$434,0)+4,MATCH(N$60,'[1]PNC 2020'!$A$3:$AA$3,0))),"")</f>
        <v>23414701.170000002</v>
      </c>
      <c r="O63" s="87" t="str">
        <f>IFERROR(IF(INDEX('[1]PNC 2020'!$A$3:$AA$434,MATCH($A63,'[1]PNC 2020'!$A$7:$A$434,0)+4,MATCH(O$60,'[1]PNC 2020'!$A$3:$AA$3,0))=0,"",INDEX('[1]PNC 2020'!$A$3:$AA$434,MATCH($A63,'[1]PNC 2020'!$A$7:$A$434,0)+4,MATCH(O$60,'[1]PNC 2020'!$A$3:$AA$3,0))),"")</f>
        <v/>
      </c>
      <c r="P63" s="87">
        <f t="shared" ref="P63:P95" si="42">SUBTOTAL(109,N63:O63)</f>
        <v>23414701.170000002</v>
      </c>
      <c r="Q63" s="87">
        <f>IFERROR(IF(INDEX('[1]PNC 2020'!$A$3:$AA$434,MATCH($A63,'[1]PNC 2020'!$A$7:$A$434,0)+4,MATCH(Q$60,'[1]PNC 2020'!$A$3:$AA$3,0))=0,"",INDEX('[1]PNC 2020'!$A$3:$AA$434,MATCH($A63,'[1]PNC 2020'!$A$7:$A$434,0)+4,MATCH(Q$60,'[1]PNC 2020'!$A$3:$AA$3,0))),"")</f>
        <v>303764685.24000001</v>
      </c>
      <c r="R63" s="87">
        <f>IFERROR(IF(INDEX('[1]PNC 2020'!$A$3:$AA$434,MATCH($A63,'[1]PNC 2020'!$A$7:$A$434,0)+4,MATCH(R$60,'[1]PNC 2020'!$A$3:$AA$3,0))=0,"",INDEX('[1]PNC 2020'!$A$3:$AA$434,MATCH($A63,'[1]PNC 2020'!$A$7:$A$434,0)+4,MATCH(R$60,'[1]PNC 2020'!$A$3:$AA$3,0))),"")</f>
        <v>3076766.29</v>
      </c>
      <c r="S63" s="87">
        <f t="shared" ref="S63:S95" si="43">SUBTOTAL(109,Q63:R63)</f>
        <v>306841451.53000003</v>
      </c>
      <c r="T63" s="87">
        <f>IFERROR(IF(INDEX('[1]PNC 2020'!$A$3:$AA$434,MATCH($A63,'[1]PNC 2020'!$A$7:$A$434,0)+4,MATCH(T$60,'[1]PNC 2020'!$A$3:$AA$3,0))=0,"",INDEX('[1]PNC 2020'!$A$3:$AA$434,MATCH($A63,'[1]PNC 2020'!$A$7:$A$434,0)+4,MATCH(T$60,'[1]PNC 2020'!$A$3:$AA$3,0))),"")</f>
        <v>1326853.79</v>
      </c>
      <c r="U63" s="87" t="str">
        <f>IFERROR(IF(INDEX('[1]PNC 2020'!$A$3:$AA$434,MATCH($A63,'[1]PNC 2020'!$A$7:$A$434,0)+4,MATCH(U$60,'[1]PNC 2020'!$A$3:$AA$3,0))=0,"",INDEX('[1]PNC 2020'!$A$3:$AA$434,MATCH($A63,'[1]PNC 2020'!$A$7:$A$434,0)+4,MATCH(U$60,'[1]PNC 2020'!$A$3:$AA$3,0))),"")</f>
        <v/>
      </c>
      <c r="V63" s="87">
        <f t="shared" ref="V63:V95" si="44">SUBTOTAL(109,T63:U63)</f>
        <v>1326853.79</v>
      </c>
      <c r="W63" s="87">
        <f>IFERROR(IF(INDEX('[1]PNC 2020'!$A$3:$AA$434,MATCH($A63,'[1]PNC 2020'!$A$7:$A$434,0)+4,MATCH(W$60,'[1]PNC 2020'!$A$3:$AA$3,0))=0,"",INDEX('[1]PNC 2020'!$A$3:$AA$434,MATCH($A63,'[1]PNC 2020'!$A$7:$A$434,0)+4,MATCH(W$60,'[1]PNC 2020'!$A$3:$AA$3,0))),"")</f>
        <v>19824766.73</v>
      </c>
      <c r="X63" s="87">
        <f>IFERROR(IF(INDEX('[1]PNC 2020'!$A$3:$AA$434,MATCH($A63,'[1]PNC 2020'!$A$7:$A$434,0)+4,MATCH(X$60,'[1]PNC 2020'!$A$3:$AA$3,0))=0,"",INDEX('[1]PNC 2020'!$A$3:$AA$434,MATCH($A63,'[1]PNC 2020'!$A$7:$A$434,0)+4,MATCH(X$60,'[1]PNC 2020'!$A$3:$AA$3,0))),"")</f>
        <v>22522.5</v>
      </c>
      <c r="Y63" s="87">
        <f t="shared" ref="Y63:Y95" si="45">SUBTOTAL(109,W63:X63)</f>
        <v>19847289.23</v>
      </c>
      <c r="Z63" s="87">
        <f>IFERROR(IF(INDEX('[1]PNC 2020'!$A$3:$AA$434,MATCH($A63,'[1]PNC 2020'!$A$7:$A$434,0)+4,MATCH(Z$60,'[1]PNC 2020'!$A$3:$AA$3,0))=0,"",INDEX('[1]PNC 2020'!$A$3:$AA$434,MATCH($A63,'[1]PNC 2020'!$A$7:$A$434,0)+4,MATCH(Z$60,'[1]PNC 2020'!$A$3:$AA$3,0))),"")</f>
        <v>200125989.66999999</v>
      </c>
      <c r="AA63" s="87">
        <f>IFERROR(IF(INDEX('[1]PNC 2020'!$A$3:$AA$434,MATCH($A63,'[1]PNC 2020'!$A$7:$A$434,0)+4,MATCH(AA$60,'[1]PNC 2020'!$A$3:$AA$3,0))=0,"",INDEX('[1]PNC 2020'!$A$3:$AA$434,MATCH($A63,'[1]PNC 2020'!$A$7:$A$434,0)+4,MATCH(AA$60,'[1]PNC 2020'!$A$3:$AA$3,0))),"")</f>
        <v>372602.21</v>
      </c>
      <c r="AB63" s="87">
        <f t="shared" ref="AB63:AB95" si="46">SUBTOTAL(109,Z63:AA63)</f>
        <v>200498591.88</v>
      </c>
      <c r="AC63" s="87" t="str">
        <f>IFERROR(IF(INDEX('[1]PNC 2020'!$A$3:$AA$434,MATCH($A63,'[1]PNC 2020'!$A$7:$A$434,0)+4,MATCH(AC$60,'[1]PNC 2020'!$A$3:$AA$3,0))=0,"",INDEX('[1]PNC 2020'!$A$3:$AA$434,MATCH($A63,'[1]PNC 2020'!$A$7:$A$434,0)+4,MATCH(AC$60,'[1]PNC 2020'!$A$3:$AA$3,0))),"")</f>
        <v/>
      </c>
      <c r="AD63" s="87" t="str">
        <f>IFERROR(IF(INDEX('[1]PNC 2020'!$A$3:$AA$434,MATCH($A63,'[1]PNC 2020'!$A$7:$A$434,0)+4,MATCH(AD$60,'[1]PNC 2020'!$A$3:$AA$3,0))=0,"",INDEX('[1]PNC 2020'!$A$3:$AA$434,MATCH($A63,'[1]PNC 2020'!$A$7:$A$434,0)+4,MATCH(AD$60,'[1]PNC 2020'!$A$3:$AA$3,0))),"")</f>
        <v/>
      </c>
      <c r="AE63" s="87">
        <f t="shared" ref="AE63:AE95" si="47">SUBTOTAL(109,AC63:AD63)</f>
        <v>0</v>
      </c>
      <c r="AF63" s="87">
        <f>IFERROR(IF(INDEX('[1]PNC 2020'!$A$3:$AA$434,MATCH($A63,'[1]PNC 2020'!$A$7:$A$434,0)+4,MATCH(AF$60,'[1]PNC 2020'!$A$3:$AA$3,0))=0,"",INDEX('[1]PNC 2020'!$A$3:$AA$434,MATCH($A63,'[1]PNC 2020'!$A$7:$A$434,0)+4,MATCH(AF$60,'[1]PNC 2020'!$A$3:$AA$3,0))),"")</f>
        <v>11041075.59</v>
      </c>
      <c r="AG63" s="87">
        <f>IFERROR(IF(INDEX('[1]PNC 2020'!$A$3:$AA$434,MATCH($A63,'[1]PNC 2020'!$A$7:$A$434,0)+4,MATCH(AG$60,'[1]PNC 2020'!$A$3:$AA$3,0))=0,"",INDEX('[1]PNC 2020'!$A$3:$AA$434,MATCH($A63,'[1]PNC 2020'!$A$7:$A$434,0)+4,MATCH(AG$60,'[1]PNC 2020'!$A$3:$AA$3,0))),"")</f>
        <v>12716.08</v>
      </c>
      <c r="AH63" s="87">
        <f t="shared" ref="AH63:AH95" si="48">SUBTOTAL(109,AF63:AG63)</f>
        <v>11053791.67</v>
      </c>
      <c r="AI63" s="87">
        <f>IFERROR(IF(INDEX('[1]PNC 2020'!$A$3:$AA$434,MATCH($A63,'[1]PNC 2020'!$A$7:$A$434,0)+4,MATCH(AI$60,'[1]PNC 2020'!$A$3:$AA$3,0))=0,"",INDEX('[1]PNC 2020'!$A$3:$AA$434,MATCH($A63,'[1]PNC 2020'!$A$7:$A$434,0)+4,MATCH(AI$60,'[1]PNC 2020'!$A$3:$AA$3,0))),"")</f>
        <v>77882090.620000005</v>
      </c>
      <c r="AJ63" s="87">
        <f>IFERROR(IF(INDEX('[1]PNC 2020'!$A$3:$AA$434,MATCH($A63,'[1]PNC 2020'!$A$7:$A$434,0)+4,MATCH(AJ$60,'[1]PNC 2020'!$A$3:$AA$3,0))=0,"",INDEX('[1]PNC 2020'!$A$3:$AA$434,MATCH($A63,'[1]PNC 2020'!$A$7:$A$434,0)+4,MATCH(AJ$60,'[1]PNC 2020'!$A$3:$AA$3,0))),"")</f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2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f>IFERROR(IF(INDEX('[1]PNC 2020'!$A$3:$AA$434,MATCH($A64,'[1]PNC 2020'!$A$7:$A$434,0)+4,MATCH(E$60,'[1]PNC 2020'!$A$3:$AA$3,0))=0,"",INDEX('[1]PNC 2020'!$A$3:$AA$434,MATCH($A64,'[1]PNC 2020'!$A$7:$A$434,0)+4,MATCH(E$60,'[1]PNC 2020'!$A$3:$AA$3,0))),"")</f>
        <v>3420103.45</v>
      </c>
      <c r="F64" s="87">
        <f>IFERROR(IF(INDEX('[1]PNC 2020'!$A$3:$AA$434,MATCH($A64,'[1]PNC 2020'!$A$7:$A$434,0)+4,MATCH(F$60,'[1]PNC 2020'!$A$3:$AA$3,0))=0,"",INDEX('[1]PNC 2020'!$A$3:$AA$434,MATCH($A64,'[1]PNC 2020'!$A$7:$A$434,0)+4,MATCH(F$60,'[1]PNC 2020'!$A$3:$AA$3,0))),"")</f>
        <v>0.06</v>
      </c>
      <c r="G64" s="87">
        <f t="shared" si="39"/>
        <v>3420103.5100000002</v>
      </c>
      <c r="H64" s="87">
        <f>IFERROR(IF(INDEX('[1]PNC 2020'!$A$3:$AA$434,MATCH($A64,'[1]PNC 2020'!$A$7:$A$434,0)+4,MATCH(H$60,'[1]PNC 2020'!$A$3:$AA$3,0))=0,"",INDEX('[1]PNC 2020'!$A$3:$AA$434,MATCH($A64,'[1]PNC 2020'!$A$7:$A$434,0)+4,MATCH(H$60,'[1]PNC 2020'!$A$3:$AA$3,0))),"")</f>
        <v>22185154.699999999</v>
      </c>
      <c r="I64" s="87">
        <f>IFERROR(IF(INDEX('[1]PNC 2020'!$A$3:$AA$434,MATCH($A64,'[1]PNC 2020'!$A$7:$A$434,0)+4,MATCH(I$60,'[1]PNC 2020'!$A$3:$AA$3,0))=0,"",INDEX('[1]PNC 2020'!$A$3:$AA$434,MATCH($A64,'[1]PNC 2020'!$A$7:$A$434,0)+4,MATCH(I$60,'[1]PNC 2020'!$A$3:$AA$3,0))),"")</f>
        <v>1304530.26</v>
      </c>
      <c r="J64" s="87">
        <f t="shared" si="40"/>
        <v>23489684.960000001</v>
      </c>
      <c r="K64" s="87" t="str">
        <f>IFERROR(IF(INDEX('[1]PNC 2020'!$A$3:$AA$434,MATCH($A64,'[1]PNC 2020'!$A$7:$A$434,0)+4,MATCH(K$60,'[1]PNC 2020'!$A$3:$AA$3,0))=0,"",INDEX('[1]PNC 2020'!$A$3:$AA$434,MATCH($A64,'[1]PNC 2020'!$A$7:$A$434,0)+4,MATCH(K$60,'[1]PNC 2020'!$A$3:$AA$3,0))),"")</f>
        <v/>
      </c>
      <c r="L64" s="87">
        <f>IFERROR(IF(INDEX('[1]PNC 2020'!$A$3:$AA$434,MATCH($A64,'[1]PNC 2020'!$A$7:$A$434,0)+4,MATCH(L$60,'[1]PNC 2020'!$A$3:$AA$3,0))=0,"",INDEX('[1]PNC 2020'!$A$3:$AA$434,MATCH($A64,'[1]PNC 2020'!$A$7:$A$434,0)+4,MATCH(L$60,'[1]PNC 2020'!$A$3:$AA$3,0))),"")</f>
        <v>987328219.30999994</v>
      </c>
      <c r="M64" s="87">
        <f t="shared" si="41"/>
        <v>987328219.30999994</v>
      </c>
      <c r="N64" s="87">
        <f>IFERROR(IF(INDEX('[1]PNC 2020'!$A$3:$AA$434,MATCH($A64,'[1]PNC 2020'!$A$7:$A$434,0)+4,MATCH(N$60,'[1]PNC 2020'!$A$3:$AA$3,0))=0,"",INDEX('[1]PNC 2020'!$A$3:$AA$434,MATCH($A64,'[1]PNC 2020'!$A$7:$A$434,0)+4,MATCH(N$60,'[1]PNC 2020'!$A$3:$AA$3,0))),"")</f>
        <v>596243.41</v>
      </c>
      <c r="O64" s="87">
        <f>IFERROR(IF(INDEX('[1]PNC 2020'!$A$3:$AA$434,MATCH($A64,'[1]PNC 2020'!$A$7:$A$434,0)+4,MATCH(O$60,'[1]PNC 2020'!$A$3:$AA$3,0))=0,"",INDEX('[1]PNC 2020'!$A$3:$AA$434,MATCH($A64,'[1]PNC 2020'!$A$7:$A$434,0)+4,MATCH(O$60,'[1]PNC 2020'!$A$3:$AA$3,0))),"")</f>
        <v>0.06</v>
      </c>
      <c r="P64" s="87">
        <f t="shared" si="42"/>
        <v>596243.47000000009</v>
      </c>
      <c r="Q64" s="87">
        <f>IFERROR(IF(INDEX('[1]PNC 2020'!$A$3:$AA$434,MATCH($A64,'[1]PNC 2020'!$A$7:$A$434,0)+4,MATCH(Q$60,'[1]PNC 2020'!$A$3:$AA$3,0))=0,"",INDEX('[1]PNC 2020'!$A$3:$AA$434,MATCH($A64,'[1]PNC 2020'!$A$7:$A$434,0)+4,MATCH(Q$60,'[1]PNC 2020'!$A$3:$AA$3,0))),"")</f>
        <v>24459730.829999998</v>
      </c>
      <c r="R64" s="87">
        <f>IFERROR(IF(INDEX('[1]PNC 2020'!$A$3:$AA$434,MATCH($A64,'[1]PNC 2020'!$A$7:$A$434,0)+4,MATCH(R$60,'[1]PNC 2020'!$A$3:$AA$3,0))=0,"",INDEX('[1]PNC 2020'!$A$3:$AA$434,MATCH($A64,'[1]PNC 2020'!$A$7:$A$434,0)+4,MATCH(R$60,'[1]PNC 2020'!$A$3:$AA$3,0))),"")</f>
        <v>789009.19</v>
      </c>
      <c r="S64" s="87">
        <f t="shared" si="43"/>
        <v>25248740.02</v>
      </c>
      <c r="T64" s="87">
        <f>IFERROR(IF(INDEX('[1]PNC 2020'!$A$3:$AA$434,MATCH($A64,'[1]PNC 2020'!$A$7:$A$434,0)+4,MATCH(T$60,'[1]PNC 2020'!$A$3:$AA$3,0))=0,"",INDEX('[1]PNC 2020'!$A$3:$AA$434,MATCH($A64,'[1]PNC 2020'!$A$7:$A$434,0)+4,MATCH(T$60,'[1]PNC 2020'!$A$3:$AA$3,0))),"")</f>
        <v>333481.46999999997</v>
      </c>
      <c r="U64" s="87" t="str">
        <f>IFERROR(IF(INDEX('[1]PNC 2020'!$A$3:$AA$434,MATCH($A64,'[1]PNC 2020'!$A$7:$A$434,0)+4,MATCH(U$60,'[1]PNC 2020'!$A$3:$AA$3,0))=0,"",INDEX('[1]PNC 2020'!$A$3:$AA$434,MATCH($A64,'[1]PNC 2020'!$A$7:$A$434,0)+4,MATCH(U$60,'[1]PNC 2020'!$A$3:$AA$3,0))),"")</f>
        <v/>
      </c>
      <c r="V64" s="87">
        <f t="shared" si="44"/>
        <v>333481.46999999997</v>
      </c>
      <c r="W64" s="87">
        <f>IFERROR(IF(INDEX('[1]PNC 2020'!$A$3:$AA$434,MATCH($A64,'[1]PNC 2020'!$A$7:$A$434,0)+4,MATCH(W$60,'[1]PNC 2020'!$A$3:$AA$3,0))=0,"",INDEX('[1]PNC 2020'!$A$3:$AA$434,MATCH($A64,'[1]PNC 2020'!$A$7:$A$434,0)+4,MATCH(W$60,'[1]PNC 2020'!$A$3:$AA$3,0))),"")</f>
        <v>1122377.46</v>
      </c>
      <c r="X64" s="87">
        <f>IFERROR(IF(INDEX('[1]PNC 2020'!$A$3:$AA$434,MATCH($A64,'[1]PNC 2020'!$A$7:$A$434,0)+4,MATCH(X$60,'[1]PNC 2020'!$A$3:$AA$3,0))=0,"",INDEX('[1]PNC 2020'!$A$3:$AA$434,MATCH($A64,'[1]PNC 2020'!$A$7:$A$434,0)+4,MATCH(X$60,'[1]PNC 2020'!$A$3:$AA$3,0))),"")</f>
        <v>99978.83</v>
      </c>
      <c r="Y64" s="87">
        <f t="shared" si="45"/>
        <v>1222356.29</v>
      </c>
      <c r="Z64" s="87">
        <f>IFERROR(IF(INDEX('[1]PNC 2020'!$A$3:$AA$434,MATCH($A64,'[1]PNC 2020'!$A$7:$A$434,0)+4,MATCH(Z$60,'[1]PNC 2020'!$A$3:$AA$3,0))=0,"",INDEX('[1]PNC 2020'!$A$3:$AA$434,MATCH($A64,'[1]PNC 2020'!$A$7:$A$434,0)+4,MATCH(Z$60,'[1]PNC 2020'!$A$3:$AA$3,0))),"")</f>
        <v>60516094.93</v>
      </c>
      <c r="AA64" s="87">
        <f>IFERROR(IF(INDEX('[1]PNC 2020'!$A$3:$AA$434,MATCH($A64,'[1]PNC 2020'!$A$7:$A$434,0)+4,MATCH(AA$60,'[1]PNC 2020'!$A$3:$AA$3,0))=0,"",INDEX('[1]PNC 2020'!$A$3:$AA$434,MATCH($A64,'[1]PNC 2020'!$A$7:$A$434,0)+4,MATCH(AA$60,'[1]PNC 2020'!$A$3:$AA$3,0))),"")</f>
        <v>1.1100000000000001</v>
      </c>
      <c r="AB64" s="87">
        <f t="shared" si="46"/>
        <v>60516096.039999999</v>
      </c>
      <c r="AC64" s="87" t="str">
        <f>IFERROR(IF(INDEX('[1]PNC 2020'!$A$3:$AA$434,MATCH($A64,'[1]PNC 2020'!$A$7:$A$434,0)+4,MATCH(AC$60,'[1]PNC 2020'!$A$3:$AA$3,0))=0,"",INDEX('[1]PNC 2020'!$A$3:$AA$434,MATCH($A64,'[1]PNC 2020'!$A$7:$A$434,0)+4,MATCH(AC$60,'[1]PNC 2020'!$A$3:$AA$3,0))),"")</f>
        <v/>
      </c>
      <c r="AD64" s="87" t="str">
        <f>IFERROR(IF(INDEX('[1]PNC 2020'!$A$3:$AA$434,MATCH($A64,'[1]PNC 2020'!$A$7:$A$434,0)+4,MATCH(AD$60,'[1]PNC 2020'!$A$3:$AA$3,0))=0,"",INDEX('[1]PNC 2020'!$A$3:$AA$434,MATCH($A64,'[1]PNC 2020'!$A$7:$A$434,0)+4,MATCH(AD$60,'[1]PNC 2020'!$A$3:$AA$3,0))),"")</f>
        <v/>
      </c>
      <c r="AE64" s="87">
        <f t="shared" si="47"/>
        <v>0</v>
      </c>
      <c r="AF64" s="87">
        <f>IFERROR(IF(INDEX('[1]PNC 2020'!$A$3:$AA$434,MATCH($A64,'[1]PNC 2020'!$A$7:$A$434,0)+4,MATCH(AF$60,'[1]PNC 2020'!$A$3:$AA$3,0))=0,"",INDEX('[1]PNC 2020'!$A$3:$AA$434,MATCH($A64,'[1]PNC 2020'!$A$7:$A$434,0)+4,MATCH(AF$60,'[1]PNC 2020'!$A$3:$AA$3,0))),"")</f>
        <v>912748.94</v>
      </c>
      <c r="AG64" s="87">
        <f>IFERROR(IF(INDEX('[1]PNC 2020'!$A$3:$AA$434,MATCH($A64,'[1]PNC 2020'!$A$7:$A$434,0)+4,MATCH(AG$60,'[1]PNC 2020'!$A$3:$AA$3,0))=0,"",INDEX('[1]PNC 2020'!$A$3:$AA$434,MATCH($A64,'[1]PNC 2020'!$A$7:$A$434,0)+4,MATCH(AG$60,'[1]PNC 2020'!$A$3:$AA$3,0))),"")</f>
        <v>28864.49</v>
      </c>
      <c r="AH64" s="87">
        <f t="shared" si="48"/>
        <v>941613.42999999993</v>
      </c>
      <c r="AI64" s="87">
        <f>IFERROR(IF(INDEX('[1]PNC 2020'!$A$3:$AA$434,MATCH($A64,'[1]PNC 2020'!$A$7:$A$434,0)+4,MATCH(AI$60,'[1]PNC 2020'!$A$3:$AA$3,0))=0,"",INDEX('[1]PNC 2020'!$A$3:$AA$434,MATCH($A64,'[1]PNC 2020'!$A$7:$A$434,0)+4,MATCH(AI$60,'[1]PNC 2020'!$A$3:$AA$3,0))),"")</f>
        <v>5606307.0599999996</v>
      </c>
      <c r="AJ64" s="87">
        <f>IFERROR(IF(INDEX('[1]PNC 2020'!$A$3:$AA$434,MATCH($A64,'[1]PNC 2020'!$A$7:$A$434,0)+4,MATCH(AJ$60,'[1]PNC 2020'!$A$3:$AA$3,0))=0,"",INDEX('[1]PNC 2020'!$A$3:$AA$434,MATCH($A64,'[1]PNC 2020'!$A$7:$A$434,0)+4,MATCH(AJ$60,'[1]PNC 2020'!$A$3:$AA$3,0))),"")</f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2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f>IFERROR(IF(INDEX('[1]PNC 2020'!$A$3:$AA$434,MATCH($A65,'[1]PNC 2020'!$A$7:$A$434,0)+4,MATCH(E$60,'[1]PNC 2020'!$A$3:$AA$3,0))=0,"",INDEX('[1]PNC 2020'!$A$3:$AA$434,MATCH($A65,'[1]PNC 2020'!$A$7:$A$434,0)+4,MATCH(E$60,'[1]PNC 2020'!$A$3:$AA$3,0))),"")</f>
        <v>2577618.62</v>
      </c>
      <c r="F65" s="87" t="str">
        <f>IFERROR(IF(INDEX('[1]PNC 2020'!$A$3:$AA$434,MATCH($A65,'[1]PNC 2020'!$A$7:$A$434,0)+4,MATCH(F$60,'[1]PNC 2020'!$A$3:$AA$3,0))=0,"",INDEX('[1]PNC 2020'!$A$3:$AA$434,MATCH($A65,'[1]PNC 2020'!$A$7:$A$434,0)+4,MATCH(F$60,'[1]PNC 2020'!$A$3:$AA$3,0))),"")</f>
        <v/>
      </c>
      <c r="G65" s="87">
        <f t="shared" si="39"/>
        <v>2577618.62</v>
      </c>
      <c r="H65" s="87">
        <f>IFERROR(IF(INDEX('[1]PNC 2020'!$A$3:$AA$434,MATCH($A65,'[1]PNC 2020'!$A$7:$A$434,0)+4,MATCH(H$60,'[1]PNC 2020'!$A$3:$AA$3,0))=0,"",INDEX('[1]PNC 2020'!$A$3:$AA$434,MATCH($A65,'[1]PNC 2020'!$A$7:$A$434,0)+4,MATCH(H$60,'[1]PNC 2020'!$A$3:$AA$3,0))),"")</f>
        <v>135582877.40000001</v>
      </c>
      <c r="I65" s="87">
        <f>IFERROR(IF(INDEX('[1]PNC 2020'!$A$3:$AA$434,MATCH($A65,'[1]PNC 2020'!$A$7:$A$434,0)+4,MATCH(I$60,'[1]PNC 2020'!$A$3:$AA$3,0))=0,"",INDEX('[1]PNC 2020'!$A$3:$AA$434,MATCH($A65,'[1]PNC 2020'!$A$7:$A$434,0)+4,MATCH(I$60,'[1]PNC 2020'!$A$3:$AA$3,0))),"")</f>
        <v>70276662.030000001</v>
      </c>
      <c r="J65" s="87">
        <f t="shared" si="40"/>
        <v>205859539.43000001</v>
      </c>
      <c r="K65" s="87" t="str">
        <f>IFERROR(IF(INDEX('[1]PNC 2020'!$A$3:$AA$434,MATCH($A65,'[1]PNC 2020'!$A$7:$A$434,0)+4,MATCH(K$60,'[1]PNC 2020'!$A$3:$AA$3,0))=0,"",INDEX('[1]PNC 2020'!$A$3:$AA$434,MATCH($A65,'[1]PNC 2020'!$A$7:$A$434,0)+4,MATCH(K$60,'[1]PNC 2020'!$A$3:$AA$3,0))),"")</f>
        <v/>
      </c>
      <c r="L65" s="87">
        <f>IFERROR(IF(INDEX('[1]PNC 2020'!$A$3:$AA$434,MATCH($A65,'[1]PNC 2020'!$A$7:$A$434,0)+4,MATCH(L$60,'[1]PNC 2020'!$A$3:$AA$3,0))=0,"",INDEX('[1]PNC 2020'!$A$3:$AA$434,MATCH($A65,'[1]PNC 2020'!$A$7:$A$434,0)+4,MATCH(L$60,'[1]PNC 2020'!$A$3:$AA$3,0))),"")</f>
        <v>22522992.489999998</v>
      </c>
      <c r="M65" s="87">
        <f t="shared" si="41"/>
        <v>22522992.489999998</v>
      </c>
      <c r="N65" s="87">
        <f>IFERROR(IF(INDEX('[1]PNC 2020'!$A$3:$AA$434,MATCH($A65,'[1]PNC 2020'!$A$7:$A$434,0)+4,MATCH(N$60,'[1]PNC 2020'!$A$3:$AA$3,0))=0,"",INDEX('[1]PNC 2020'!$A$3:$AA$434,MATCH($A65,'[1]PNC 2020'!$A$7:$A$434,0)+4,MATCH(N$60,'[1]PNC 2020'!$A$3:$AA$3,0))),"")</f>
        <v>1857882.91</v>
      </c>
      <c r="O65" s="87">
        <f>IFERROR(IF(INDEX('[1]PNC 2020'!$A$3:$AA$434,MATCH($A65,'[1]PNC 2020'!$A$7:$A$434,0)+4,MATCH(O$60,'[1]PNC 2020'!$A$3:$AA$3,0))=0,"",INDEX('[1]PNC 2020'!$A$3:$AA$434,MATCH($A65,'[1]PNC 2020'!$A$7:$A$434,0)+4,MATCH(O$60,'[1]PNC 2020'!$A$3:$AA$3,0))),"")</f>
        <v>-8567.5</v>
      </c>
      <c r="P65" s="87">
        <f t="shared" si="42"/>
        <v>1849315.41</v>
      </c>
      <c r="Q65" s="87">
        <f>IFERROR(IF(INDEX('[1]PNC 2020'!$A$3:$AA$434,MATCH($A65,'[1]PNC 2020'!$A$7:$A$434,0)+4,MATCH(Q$60,'[1]PNC 2020'!$A$3:$AA$3,0))=0,"",INDEX('[1]PNC 2020'!$A$3:$AA$434,MATCH($A65,'[1]PNC 2020'!$A$7:$A$434,0)+4,MATCH(Q$60,'[1]PNC 2020'!$A$3:$AA$3,0))),"")</f>
        <v>212734523.22</v>
      </c>
      <c r="R65" s="87">
        <f>IFERROR(IF(INDEX('[1]PNC 2020'!$A$3:$AA$434,MATCH($A65,'[1]PNC 2020'!$A$7:$A$434,0)+4,MATCH(R$60,'[1]PNC 2020'!$A$3:$AA$3,0))=0,"",INDEX('[1]PNC 2020'!$A$3:$AA$434,MATCH($A65,'[1]PNC 2020'!$A$7:$A$434,0)+4,MATCH(R$60,'[1]PNC 2020'!$A$3:$AA$3,0))),"")</f>
        <v>4532943.01</v>
      </c>
      <c r="S65" s="87">
        <f t="shared" si="43"/>
        <v>217267466.22999999</v>
      </c>
      <c r="T65" s="87">
        <f>IFERROR(IF(INDEX('[1]PNC 2020'!$A$3:$AA$434,MATCH($A65,'[1]PNC 2020'!$A$7:$A$434,0)+4,MATCH(T$60,'[1]PNC 2020'!$A$3:$AA$3,0))=0,"",INDEX('[1]PNC 2020'!$A$3:$AA$434,MATCH($A65,'[1]PNC 2020'!$A$7:$A$434,0)+4,MATCH(T$60,'[1]PNC 2020'!$A$3:$AA$3,0))),"")</f>
        <v>12758515.619999999</v>
      </c>
      <c r="U65" s="87" t="str">
        <f>IFERROR(IF(INDEX('[1]PNC 2020'!$A$3:$AA$434,MATCH($A65,'[1]PNC 2020'!$A$7:$A$434,0)+4,MATCH(U$60,'[1]PNC 2020'!$A$3:$AA$3,0))=0,"",INDEX('[1]PNC 2020'!$A$3:$AA$434,MATCH($A65,'[1]PNC 2020'!$A$7:$A$434,0)+4,MATCH(U$60,'[1]PNC 2020'!$A$3:$AA$3,0))),"")</f>
        <v/>
      </c>
      <c r="V65" s="87">
        <f t="shared" si="44"/>
        <v>12758515.619999999</v>
      </c>
      <c r="W65" s="87">
        <f>IFERROR(IF(INDEX('[1]PNC 2020'!$A$3:$AA$434,MATCH($A65,'[1]PNC 2020'!$A$7:$A$434,0)+4,MATCH(W$60,'[1]PNC 2020'!$A$3:$AA$3,0))=0,"",INDEX('[1]PNC 2020'!$A$3:$AA$434,MATCH($A65,'[1]PNC 2020'!$A$7:$A$434,0)+4,MATCH(W$60,'[1]PNC 2020'!$A$3:$AA$3,0))),"")</f>
        <v>6766837.5800000001</v>
      </c>
      <c r="X65" s="87">
        <f>IFERROR(IF(INDEX('[1]PNC 2020'!$A$3:$AA$434,MATCH($A65,'[1]PNC 2020'!$A$7:$A$434,0)+4,MATCH(X$60,'[1]PNC 2020'!$A$3:$AA$3,0))=0,"",INDEX('[1]PNC 2020'!$A$3:$AA$434,MATCH($A65,'[1]PNC 2020'!$A$7:$A$434,0)+4,MATCH(X$60,'[1]PNC 2020'!$A$3:$AA$3,0))),"")</f>
        <v>4.3899999999999997</v>
      </c>
      <c r="Y65" s="87">
        <f t="shared" si="45"/>
        <v>6766841.9699999997</v>
      </c>
      <c r="Z65" s="87">
        <f>IFERROR(IF(INDEX('[1]PNC 2020'!$A$3:$AA$434,MATCH($A65,'[1]PNC 2020'!$A$7:$A$434,0)+4,MATCH(Z$60,'[1]PNC 2020'!$A$3:$AA$3,0))=0,"",INDEX('[1]PNC 2020'!$A$3:$AA$434,MATCH($A65,'[1]PNC 2020'!$A$7:$A$434,0)+4,MATCH(Z$60,'[1]PNC 2020'!$A$3:$AA$3,0))),"")</f>
        <v>233086424.38</v>
      </c>
      <c r="AA65" s="87">
        <f>IFERROR(IF(INDEX('[1]PNC 2020'!$A$3:$AA$434,MATCH($A65,'[1]PNC 2020'!$A$7:$A$434,0)+4,MATCH(AA$60,'[1]PNC 2020'!$A$3:$AA$3,0))=0,"",INDEX('[1]PNC 2020'!$A$3:$AA$434,MATCH($A65,'[1]PNC 2020'!$A$7:$A$434,0)+4,MATCH(AA$60,'[1]PNC 2020'!$A$3:$AA$3,0))),"")</f>
        <v>87167.96</v>
      </c>
      <c r="AB65" s="87">
        <f t="shared" si="46"/>
        <v>233173592.34</v>
      </c>
      <c r="AC65" s="87" t="str">
        <f>IFERROR(IF(INDEX('[1]PNC 2020'!$A$3:$AA$434,MATCH($A65,'[1]PNC 2020'!$A$7:$A$434,0)+4,MATCH(AC$60,'[1]PNC 2020'!$A$3:$AA$3,0))=0,"",INDEX('[1]PNC 2020'!$A$3:$AA$434,MATCH($A65,'[1]PNC 2020'!$A$7:$A$434,0)+4,MATCH(AC$60,'[1]PNC 2020'!$A$3:$AA$3,0))),"")</f>
        <v/>
      </c>
      <c r="AD65" s="87" t="str">
        <f>IFERROR(IF(INDEX('[1]PNC 2020'!$A$3:$AA$434,MATCH($A65,'[1]PNC 2020'!$A$7:$A$434,0)+4,MATCH(AD$60,'[1]PNC 2020'!$A$3:$AA$3,0))=0,"",INDEX('[1]PNC 2020'!$A$3:$AA$434,MATCH($A65,'[1]PNC 2020'!$A$7:$A$434,0)+4,MATCH(AD$60,'[1]PNC 2020'!$A$3:$AA$3,0))),"")</f>
        <v/>
      </c>
      <c r="AE65" s="87">
        <f t="shared" si="47"/>
        <v>0</v>
      </c>
      <c r="AF65" s="87">
        <f>IFERROR(IF(INDEX('[1]PNC 2020'!$A$3:$AA$434,MATCH($A65,'[1]PNC 2020'!$A$7:$A$434,0)+4,MATCH(AF$60,'[1]PNC 2020'!$A$3:$AA$3,0))=0,"",INDEX('[1]PNC 2020'!$A$3:$AA$434,MATCH($A65,'[1]PNC 2020'!$A$7:$A$434,0)+4,MATCH(AF$60,'[1]PNC 2020'!$A$3:$AA$3,0))),"")</f>
        <v>4252008.38</v>
      </c>
      <c r="AG65" s="87">
        <f>IFERROR(IF(INDEX('[1]PNC 2020'!$A$3:$AA$434,MATCH($A65,'[1]PNC 2020'!$A$7:$A$434,0)+4,MATCH(AG$60,'[1]PNC 2020'!$A$3:$AA$3,0))=0,"",INDEX('[1]PNC 2020'!$A$3:$AA$434,MATCH($A65,'[1]PNC 2020'!$A$7:$A$434,0)+4,MATCH(AG$60,'[1]PNC 2020'!$A$3:$AA$3,0))),"")</f>
        <v>15999.53</v>
      </c>
      <c r="AH65" s="87">
        <f t="shared" si="48"/>
        <v>4268007.91</v>
      </c>
      <c r="AI65" s="87">
        <f>IFERROR(IF(INDEX('[1]PNC 2020'!$A$3:$AA$434,MATCH($A65,'[1]PNC 2020'!$A$7:$A$434,0)+4,MATCH(AI$60,'[1]PNC 2020'!$A$3:$AA$3,0))=0,"",INDEX('[1]PNC 2020'!$A$3:$AA$434,MATCH($A65,'[1]PNC 2020'!$A$7:$A$434,0)+4,MATCH(AI$60,'[1]PNC 2020'!$A$3:$AA$3,0))),"")</f>
        <v>47750332.840000004</v>
      </c>
      <c r="AJ65" s="87">
        <f>IFERROR(IF(INDEX('[1]PNC 2020'!$A$3:$AA$434,MATCH($A65,'[1]PNC 2020'!$A$7:$A$434,0)+4,MATCH(AJ$60,'[1]PNC 2020'!$A$3:$AA$3,0))=0,"",INDEX('[1]PNC 2020'!$A$3:$AA$434,MATCH($A65,'[1]PNC 2020'!$A$7:$A$434,0)+4,MATCH(AJ$60,'[1]PNC 2020'!$A$3:$AA$3,0))),"")</f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2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f>IFERROR(IF(INDEX('[1]PNC 2020'!$A$3:$AA$434,MATCH($A66,'[1]PNC 2020'!$A$7:$A$434,0)+4,MATCH(E$60,'[1]PNC 2020'!$A$3:$AA$3,0))=0,"",INDEX('[1]PNC 2020'!$A$3:$AA$434,MATCH($A66,'[1]PNC 2020'!$A$7:$A$434,0)+4,MATCH(E$60,'[1]PNC 2020'!$A$3:$AA$3,0))),"")</f>
        <v>2524164.63</v>
      </c>
      <c r="F66" s="87" t="str">
        <f>IFERROR(IF(INDEX('[1]PNC 2020'!$A$3:$AA$434,MATCH($A66,'[1]PNC 2020'!$A$7:$A$434,0)+4,MATCH(F$60,'[1]PNC 2020'!$A$3:$AA$3,0))=0,"",INDEX('[1]PNC 2020'!$A$3:$AA$434,MATCH($A66,'[1]PNC 2020'!$A$7:$A$434,0)+4,MATCH(F$60,'[1]PNC 2020'!$A$3:$AA$3,0))),"")</f>
        <v/>
      </c>
      <c r="G66" s="87">
        <f t="shared" si="39"/>
        <v>2524164.63</v>
      </c>
      <c r="H66" s="87">
        <f>IFERROR(IF(INDEX('[1]PNC 2020'!$A$3:$AA$434,MATCH($A66,'[1]PNC 2020'!$A$7:$A$434,0)+4,MATCH(H$60,'[1]PNC 2020'!$A$3:$AA$3,0))=0,"",INDEX('[1]PNC 2020'!$A$3:$AA$434,MATCH($A66,'[1]PNC 2020'!$A$7:$A$434,0)+4,MATCH(H$60,'[1]PNC 2020'!$A$3:$AA$3,0))),"")</f>
        <v>92852108.670000002</v>
      </c>
      <c r="I66" s="87">
        <f>IFERROR(IF(INDEX('[1]PNC 2020'!$A$3:$AA$434,MATCH($A66,'[1]PNC 2020'!$A$7:$A$434,0)+4,MATCH(I$60,'[1]PNC 2020'!$A$3:$AA$3,0))=0,"",INDEX('[1]PNC 2020'!$A$3:$AA$434,MATCH($A66,'[1]PNC 2020'!$A$7:$A$434,0)+4,MATCH(I$60,'[1]PNC 2020'!$A$3:$AA$3,0))),"")</f>
        <v>94850055.370000005</v>
      </c>
      <c r="J66" s="87">
        <f t="shared" si="40"/>
        <v>187702164.04000002</v>
      </c>
      <c r="K66" s="87" t="str">
        <f>IFERROR(IF(INDEX('[1]PNC 2020'!$A$3:$AA$434,MATCH($A66,'[1]PNC 2020'!$A$7:$A$434,0)+4,MATCH(K$60,'[1]PNC 2020'!$A$3:$AA$3,0))=0,"",INDEX('[1]PNC 2020'!$A$3:$AA$434,MATCH($A66,'[1]PNC 2020'!$A$7:$A$434,0)+4,MATCH(K$60,'[1]PNC 2020'!$A$3:$AA$3,0))),"")</f>
        <v/>
      </c>
      <c r="L66" s="87">
        <f>IFERROR(IF(INDEX('[1]PNC 2020'!$A$3:$AA$434,MATCH($A66,'[1]PNC 2020'!$A$7:$A$434,0)+4,MATCH(L$60,'[1]PNC 2020'!$A$3:$AA$3,0))=0,"",INDEX('[1]PNC 2020'!$A$3:$AA$434,MATCH($A66,'[1]PNC 2020'!$A$7:$A$434,0)+4,MATCH(L$60,'[1]PNC 2020'!$A$3:$AA$3,0))),"")</f>
        <v>15694082.32</v>
      </c>
      <c r="M66" s="87">
        <f t="shared" si="41"/>
        <v>15694082.32</v>
      </c>
      <c r="N66" s="87">
        <f>IFERROR(IF(INDEX('[1]PNC 2020'!$A$3:$AA$434,MATCH($A66,'[1]PNC 2020'!$A$7:$A$434,0)+4,MATCH(N$60,'[1]PNC 2020'!$A$3:$AA$3,0))=0,"",INDEX('[1]PNC 2020'!$A$3:$AA$434,MATCH($A66,'[1]PNC 2020'!$A$7:$A$434,0)+4,MATCH(N$60,'[1]PNC 2020'!$A$3:$AA$3,0))),"")</f>
        <v>11793650.41</v>
      </c>
      <c r="O66" s="87">
        <f>IFERROR(IF(INDEX('[1]PNC 2020'!$A$3:$AA$434,MATCH($A66,'[1]PNC 2020'!$A$7:$A$434,0)+4,MATCH(O$60,'[1]PNC 2020'!$A$3:$AA$3,0))=0,"",INDEX('[1]PNC 2020'!$A$3:$AA$434,MATCH($A66,'[1]PNC 2020'!$A$7:$A$434,0)+4,MATCH(O$60,'[1]PNC 2020'!$A$3:$AA$3,0))),"")</f>
        <v>482154.92</v>
      </c>
      <c r="P66" s="87">
        <f t="shared" si="42"/>
        <v>12275805.33</v>
      </c>
      <c r="Q66" s="87">
        <f>IFERROR(IF(INDEX('[1]PNC 2020'!$A$3:$AA$434,MATCH($A66,'[1]PNC 2020'!$A$7:$A$434,0)+4,MATCH(Q$60,'[1]PNC 2020'!$A$3:$AA$3,0))=0,"",INDEX('[1]PNC 2020'!$A$3:$AA$434,MATCH($A66,'[1]PNC 2020'!$A$7:$A$434,0)+4,MATCH(Q$60,'[1]PNC 2020'!$A$3:$AA$3,0))),"")</f>
        <v>266519831.52000001</v>
      </c>
      <c r="R66" s="87">
        <f>IFERROR(IF(INDEX('[1]PNC 2020'!$A$3:$AA$434,MATCH($A66,'[1]PNC 2020'!$A$7:$A$434,0)+4,MATCH(R$60,'[1]PNC 2020'!$A$3:$AA$3,0))=0,"",INDEX('[1]PNC 2020'!$A$3:$AA$434,MATCH($A66,'[1]PNC 2020'!$A$7:$A$434,0)+4,MATCH(R$60,'[1]PNC 2020'!$A$3:$AA$3,0))),"")</f>
        <v>3353944.44</v>
      </c>
      <c r="S66" s="87">
        <f t="shared" si="43"/>
        <v>269873775.96000004</v>
      </c>
      <c r="T66" s="87">
        <f>IFERROR(IF(INDEX('[1]PNC 2020'!$A$3:$AA$434,MATCH($A66,'[1]PNC 2020'!$A$7:$A$434,0)+4,MATCH(T$60,'[1]PNC 2020'!$A$3:$AA$3,0))=0,"",INDEX('[1]PNC 2020'!$A$3:$AA$434,MATCH($A66,'[1]PNC 2020'!$A$7:$A$434,0)+4,MATCH(T$60,'[1]PNC 2020'!$A$3:$AA$3,0))),"")</f>
        <v>773958.5</v>
      </c>
      <c r="U66" s="87" t="str">
        <f>IFERROR(IF(INDEX('[1]PNC 2020'!$A$3:$AA$434,MATCH($A66,'[1]PNC 2020'!$A$7:$A$434,0)+4,MATCH(U$60,'[1]PNC 2020'!$A$3:$AA$3,0))=0,"",INDEX('[1]PNC 2020'!$A$3:$AA$434,MATCH($A66,'[1]PNC 2020'!$A$7:$A$434,0)+4,MATCH(U$60,'[1]PNC 2020'!$A$3:$AA$3,0))),"")</f>
        <v/>
      </c>
      <c r="V66" s="87">
        <f t="shared" si="44"/>
        <v>773958.5</v>
      </c>
      <c r="W66" s="87">
        <f>IFERROR(IF(INDEX('[1]PNC 2020'!$A$3:$AA$434,MATCH($A66,'[1]PNC 2020'!$A$7:$A$434,0)+4,MATCH(W$60,'[1]PNC 2020'!$A$3:$AA$3,0))=0,"",INDEX('[1]PNC 2020'!$A$3:$AA$434,MATCH($A66,'[1]PNC 2020'!$A$7:$A$434,0)+4,MATCH(W$60,'[1]PNC 2020'!$A$3:$AA$3,0))),"")</f>
        <v>3412771.49</v>
      </c>
      <c r="X66" s="87">
        <f>IFERROR(IF(INDEX('[1]PNC 2020'!$A$3:$AA$434,MATCH($A66,'[1]PNC 2020'!$A$7:$A$434,0)+4,MATCH(X$60,'[1]PNC 2020'!$A$3:$AA$3,0))=0,"",INDEX('[1]PNC 2020'!$A$3:$AA$434,MATCH($A66,'[1]PNC 2020'!$A$7:$A$434,0)+4,MATCH(X$60,'[1]PNC 2020'!$A$3:$AA$3,0))),"")</f>
        <v>15625</v>
      </c>
      <c r="Y66" s="87">
        <f t="shared" si="45"/>
        <v>3428396.49</v>
      </c>
      <c r="Z66" s="87">
        <f>IFERROR(IF(INDEX('[1]PNC 2020'!$A$3:$AA$434,MATCH($A66,'[1]PNC 2020'!$A$7:$A$434,0)+4,MATCH(Z$60,'[1]PNC 2020'!$A$3:$AA$3,0))=0,"",INDEX('[1]PNC 2020'!$A$3:$AA$434,MATCH($A66,'[1]PNC 2020'!$A$7:$A$434,0)+4,MATCH(Z$60,'[1]PNC 2020'!$A$3:$AA$3,0))),"")</f>
        <v>205663709.12</v>
      </c>
      <c r="AA66" s="87">
        <f>IFERROR(IF(INDEX('[1]PNC 2020'!$A$3:$AA$434,MATCH($A66,'[1]PNC 2020'!$A$7:$A$434,0)+4,MATCH(AA$60,'[1]PNC 2020'!$A$3:$AA$3,0))=0,"",INDEX('[1]PNC 2020'!$A$3:$AA$434,MATCH($A66,'[1]PNC 2020'!$A$7:$A$434,0)+4,MATCH(AA$60,'[1]PNC 2020'!$A$3:$AA$3,0))),"")</f>
        <v>350890.25</v>
      </c>
      <c r="AB66" s="87">
        <f t="shared" si="46"/>
        <v>206014599.37</v>
      </c>
      <c r="AC66" s="87" t="str">
        <f>IFERROR(IF(INDEX('[1]PNC 2020'!$A$3:$AA$434,MATCH($A66,'[1]PNC 2020'!$A$7:$A$434,0)+4,MATCH(AC$60,'[1]PNC 2020'!$A$3:$AA$3,0))=0,"",INDEX('[1]PNC 2020'!$A$3:$AA$434,MATCH($A66,'[1]PNC 2020'!$A$7:$A$434,0)+4,MATCH(AC$60,'[1]PNC 2020'!$A$3:$AA$3,0))),"")</f>
        <v/>
      </c>
      <c r="AD66" s="87" t="str">
        <f>IFERROR(IF(INDEX('[1]PNC 2020'!$A$3:$AA$434,MATCH($A66,'[1]PNC 2020'!$A$7:$A$434,0)+4,MATCH(AD$60,'[1]PNC 2020'!$A$3:$AA$3,0))=0,"",INDEX('[1]PNC 2020'!$A$3:$AA$434,MATCH($A66,'[1]PNC 2020'!$A$7:$A$434,0)+4,MATCH(AD$60,'[1]PNC 2020'!$A$3:$AA$3,0))),"")</f>
        <v/>
      </c>
      <c r="AE66" s="87">
        <f t="shared" si="47"/>
        <v>0</v>
      </c>
      <c r="AF66" s="87">
        <f>IFERROR(IF(INDEX('[1]PNC 2020'!$A$3:$AA$434,MATCH($A66,'[1]PNC 2020'!$A$7:$A$434,0)+4,MATCH(AF$60,'[1]PNC 2020'!$A$3:$AA$3,0))=0,"",INDEX('[1]PNC 2020'!$A$3:$AA$434,MATCH($A66,'[1]PNC 2020'!$A$7:$A$434,0)+4,MATCH(AF$60,'[1]PNC 2020'!$A$3:$AA$3,0))),"")</f>
        <v>7226944.8700000001</v>
      </c>
      <c r="AG66" s="87">
        <f>IFERROR(IF(INDEX('[1]PNC 2020'!$A$3:$AA$434,MATCH($A66,'[1]PNC 2020'!$A$7:$A$434,0)+4,MATCH(AG$60,'[1]PNC 2020'!$A$3:$AA$3,0))=0,"",INDEX('[1]PNC 2020'!$A$3:$AA$434,MATCH($A66,'[1]PNC 2020'!$A$7:$A$434,0)+4,MATCH(AG$60,'[1]PNC 2020'!$A$3:$AA$3,0))),"")</f>
        <v>397615.33</v>
      </c>
      <c r="AH66" s="87">
        <f t="shared" si="48"/>
        <v>7624560.2000000002</v>
      </c>
      <c r="AI66" s="87">
        <f>IFERROR(IF(INDEX('[1]PNC 2020'!$A$3:$AA$434,MATCH($A66,'[1]PNC 2020'!$A$7:$A$434,0)+4,MATCH(AI$60,'[1]PNC 2020'!$A$3:$AA$3,0))=0,"",INDEX('[1]PNC 2020'!$A$3:$AA$434,MATCH($A66,'[1]PNC 2020'!$A$7:$A$434,0)+4,MATCH(AI$60,'[1]PNC 2020'!$A$3:$AA$3,0))),"")</f>
        <v>25443292.690000001</v>
      </c>
      <c r="AJ66" s="87">
        <f>IFERROR(IF(INDEX('[1]PNC 2020'!$A$3:$AA$434,MATCH($A66,'[1]PNC 2020'!$A$7:$A$434,0)+4,MATCH(AJ$60,'[1]PNC 2020'!$A$3:$AA$3,0))=0,"",INDEX('[1]PNC 2020'!$A$3:$AA$434,MATCH($A66,'[1]PNC 2020'!$A$7:$A$434,0)+4,MATCH(AJ$60,'[1]PNC 2020'!$A$3:$AA$3,0))),"")</f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2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f>IFERROR(IF(INDEX('[1]PNC 2020'!$A$3:$AA$434,MATCH($A67,'[1]PNC 2020'!$A$7:$A$434,0)+4,MATCH(E$60,'[1]PNC 2020'!$A$3:$AA$3,0))=0,"",INDEX('[1]PNC 2020'!$A$3:$AA$434,MATCH($A67,'[1]PNC 2020'!$A$7:$A$434,0)+4,MATCH(E$60,'[1]PNC 2020'!$A$3:$AA$3,0))),"")</f>
        <v>83679.5</v>
      </c>
      <c r="F67" s="87" t="str">
        <f>IFERROR(IF(INDEX('[1]PNC 2020'!$A$3:$AA$434,MATCH($A67,'[1]PNC 2020'!$A$7:$A$434,0)+4,MATCH(F$60,'[1]PNC 2020'!$A$3:$AA$3,0))=0,"",INDEX('[1]PNC 2020'!$A$3:$AA$434,MATCH($A67,'[1]PNC 2020'!$A$7:$A$434,0)+4,MATCH(F$60,'[1]PNC 2020'!$A$3:$AA$3,0))),"")</f>
        <v/>
      </c>
      <c r="G67" s="87">
        <f t="shared" si="39"/>
        <v>83679.5</v>
      </c>
      <c r="H67" s="87">
        <f>IFERROR(IF(INDEX('[1]PNC 2020'!$A$3:$AA$434,MATCH($A67,'[1]PNC 2020'!$A$7:$A$434,0)+4,MATCH(H$60,'[1]PNC 2020'!$A$3:$AA$3,0))=0,"",INDEX('[1]PNC 2020'!$A$3:$AA$434,MATCH($A67,'[1]PNC 2020'!$A$7:$A$434,0)+4,MATCH(H$60,'[1]PNC 2020'!$A$3:$AA$3,0))),"")</f>
        <v>17263869.879999999</v>
      </c>
      <c r="I67" s="87" t="str">
        <f>IFERROR(IF(INDEX('[1]PNC 2020'!$A$3:$AA$434,MATCH($A67,'[1]PNC 2020'!$A$7:$A$434,0)+4,MATCH(I$60,'[1]PNC 2020'!$A$3:$AA$3,0))=0,"",INDEX('[1]PNC 2020'!$A$3:$AA$434,MATCH($A67,'[1]PNC 2020'!$A$7:$A$434,0)+4,MATCH(I$60,'[1]PNC 2020'!$A$3:$AA$3,0))),"")</f>
        <v/>
      </c>
      <c r="J67" s="87">
        <f t="shared" si="40"/>
        <v>17263869.879999999</v>
      </c>
      <c r="K67" s="87">
        <f>IFERROR(IF(INDEX('[1]PNC 2020'!$A$3:$AA$434,MATCH($A67,'[1]PNC 2020'!$A$7:$A$434,0)+4,MATCH(K$60,'[1]PNC 2020'!$A$3:$AA$3,0))=0,"",INDEX('[1]PNC 2020'!$A$3:$AA$434,MATCH($A67,'[1]PNC 2020'!$A$7:$A$434,0)+4,MATCH(K$60,'[1]PNC 2020'!$A$3:$AA$3,0))),"")</f>
        <v>1258849.07</v>
      </c>
      <c r="L67" s="87">
        <f>IFERROR(IF(INDEX('[1]PNC 2020'!$A$3:$AA$434,MATCH($A67,'[1]PNC 2020'!$A$7:$A$434,0)+4,MATCH(L$60,'[1]PNC 2020'!$A$3:$AA$3,0))=0,"",INDEX('[1]PNC 2020'!$A$3:$AA$434,MATCH($A67,'[1]PNC 2020'!$A$7:$A$434,0)+4,MATCH(L$60,'[1]PNC 2020'!$A$3:$AA$3,0))),"")</f>
        <v>71649173.829999998</v>
      </c>
      <c r="M67" s="87">
        <f t="shared" si="41"/>
        <v>72908022.899999991</v>
      </c>
      <c r="N67" s="87">
        <f>IFERROR(IF(INDEX('[1]PNC 2020'!$A$3:$AA$434,MATCH($A67,'[1]PNC 2020'!$A$7:$A$434,0)+4,MATCH(N$60,'[1]PNC 2020'!$A$3:$AA$3,0))=0,"",INDEX('[1]PNC 2020'!$A$3:$AA$434,MATCH($A67,'[1]PNC 2020'!$A$7:$A$434,0)+4,MATCH(N$60,'[1]PNC 2020'!$A$3:$AA$3,0))),"")</f>
        <v>2499211.94</v>
      </c>
      <c r="O67" s="87" t="str">
        <f>IFERROR(IF(INDEX('[1]PNC 2020'!$A$3:$AA$434,MATCH($A67,'[1]PNC 2020'!$A$7:$A$434,0)+4,MATCH(O$60,'[1]PNC 2020'!$A$3:$AA$3,0))=0,"",INDEX('[1]PNC 2020'!$A$3:$AA$434,MATCH($A67,'[1]PNC 2020'!$A$7:$A$434,0)+4,MATCH(O$60,'[1]PNC 2020'!$A$3:$AA$3,0))),"")</f>
        <v/>
      </c>
      <c r="P67" s="87">
        <f t="shared" si="42"/>
        <v>2499211.94</v>
      </c>
      <c r="Q67" s="87">
        <f>IFERROR(IF(INDEX('[1]PNC 2020'!$A$3:$AA$434,MATCH($A67,'[1]PNC 2020'!$A$7:$A$434,0)+4,MATCH(Q$60,'[1]PNC 2020'!$A$3:$AA$3,0))=0,"",INDEX('[1]PNC 2020'!$A$3:$AA$434,MATCH($A67,'[1]PNC 2020'!$A$7:$A$434,0)+4,MATCH(Q$60,'[1]PNC 2020'!$A$3:$AA$3,0))),"")</f>
        <v>149959594.66</v>
      </c>
      <c r="R67" s="87">
        <f>IFERROR(IF(INDEX('[1]PNC 2020'!$A$3:$AA$434,MATCH($A67,'[1]PNC 2020'!$A$7:$A$434,0)+4,MATCH(R$60,'[1]PNC 2020'!$A$3:$AA$3,0))=0,"",INDEX('[1]PNC 2020'!$A$3:$AA$434,MATCH($A67,'[1]PNC 2020'!$A$7:$A$434,0)+4,MATCH(R$60,'[1]PNC 2020'!$A$3:$AA$3,0))),"")</f>
        <v>67573057.349999994</v>
      </c>
      <c r="S67" s="87">
        <f t="shared" si="43"/>
        <v>217532652.00999999</v>
      </c>
      <c r="T67" s="87">
        <f>IFERROR(IF(INDEX('[1]PNC 2020'!$A$3:$AA$434,MATCH($A67,'[1]PNC 2020'!$A$7:$A$434,0)+4,MATCH(T$60,'[1]PNC 2020'!$A$3:$AA$3,0))=0,"",INDEX('[1]PNC 2020'!$A$3:$AA$434,MATCH($A67,'[1]PNC 2020'!$A$7:$A$434,0)+4,MATCH(T$60,'[1]PNC 2020'!$A$3:$AA$3,0))),"")</f>
        <v>3946139.68</v>
      </c>
      <c r="U67" s="87" t="str">
        <f>IFERROR(IF(INDEX('[1]PNC 2020'!$A$3:$AA$434,MATCH($A67,'[1]PNC 2020'!$A$7:$A$434,0)+4,MATCH(U$60,'[1]PNC 2020'!$A$3:$AA$3,0))=0,"",INDEX('[1]PNC 2020'!$A$3:$AA$434,MATCH($A67,'[1]PNC 2020'!$A$7:$A$434,0)+4,MATCH(U$60,'[1]PNC 2020'!$A$3:$AA$3,0))),"")</f>
        <v/>
      </c>
      <c r="V67" s="87">
        <f t="shared" si="44"/>
        <v>3946139.68</v>
      </c>
      <c r="W67" s="87">
        <f>IFERROR(IF(INDEX('[1]PNC 2020'!$A$3:$AA$434,MATCH($A67,'[1]PNC 2020'!$A$7:$A$434,0)+4,MATCH(W$60,'[1]PNC 2020'!$A$3:$AA$3,0))=0,"",INDEX('[1]PNC 2020'!$A$3:$AA$434,MATCH($A67,'[1]PNC 2020'!$A$7:$A$434,0)+4,MATCH(W$60,'[1]PNC 2020'!$A$3:$AA$3,0))),"")</f>
        <v>8534476.7899999991</v>
      </c>
      <c r="X67" s="87">
        <f>IFERROR(IF(INDEX('[1]PNC 2020'!$A$3:$AA$434,MATCH($A67,'[1]PNC 2020'!$A$7:$A$434,0)+4,MATCH(X$60,'[1]PNC 2020'!$A$3:$AA$3,0))=0,"",INDEX('[1]PNC 2020'!$A$3:$AA$434,MATCH($A67,'[1]PNC 2020'!$A$7:$A$434,0)+4,MATCH(X$60,'[1]PNC 2020'!$A$3:$AA$3,0))),"")</f>
        <v>131593.68</v>
      </c>
      <c r="Y67" s="87">
        <f t="shared" si="45"/>
        <v>8666070.4699999988</v>
      </c>
      <c r="Z67" s="87">
        <f>IFERROR(IF(INDEX('[1]PNC 2020'!$A$3:$AA$434,MATCH($A67,'[1]PNC 2020'!$A$7:$A$434,0)+4,MATCH(Z$60,'[1]PNC 2020'!$A$3:$AA$3,0))=0,"",INDEX('[1]PNC 2020'!$A$3:$AA$434,MATCH($A67,'[1]PNC 2020'!$A$7:$A$434,0)+4,MATCH(Z$60,'[1]PNC 2020'!$A$3:$AA$3,0))),"")</f>
        <v>177282415.88999999</v>
      </c>
      <c r="AA67" s="87">
        <f>IFERROR(IF(INDEX('[1]PNC 2020'!$A$3:$AA$434,MATCH($A67,'[1]PNC 2020'!$A$7:$A$434,0)+4,MATCH(AA$60,'[1]PNC 2020'!$A$3:$AA$3,0))=0,"",INDEX('[1]PNC 2020'!$A$3:$AA$434,MATCH($A67,'[1]PNC 2020'!$A$7:$A$434,0)+4,MATCH(AA$60,'[1]PNC 2020'!$A$3:$AA$3,0))),"")</f>
        <v>193236.44</v>
      </c>
      <c r="AB67" s="87">
        <f t="shared" si="46"/>
        <v>177475652.32999998</v>
      </c>
      <c r="AC67" s="87" t="str">
        <f>IFERROR(IF(INDEX('[1]PNC 2020'!$A$3:$AA$434,MATCH($A67,'[1]PNC 2020'!$A$7:$A$434,0)+4,MATCH(AC$60,'[1]PNC 2020'!$A$3:$AA$3,0))=0,"",INDEX('[1]PNC 2020'!$A$3:$AA$434,MATCH($A67,'[1]PNC 2020'!$A$7:$A$434,0)+4,MATCH(AC$60,'[1]PNC 2020'!$A$3:$AA$3,0))),"")</f>
        <v/>
      </c>
      <c r="AD67" s="87" t="str">
        <f>IFERROR(IF(INDEX('[1]PNC 2020'!$A$3:$AA$434,MATCH($A67,'[1]PNC 2020'!$A$7:$A$434,0)+4,MATCH(AD$60,'[1]PNC 2020'!$A$3:$AA$3,0))=0,"",INDEX('[1]PNC 2020'!$A$3:$AA$434,MATCH($A67,'[1]PNC 2020'!$A$7:$A$434,0)+4,MATCH(AD$60,'[1]PNC 2020'!$A$3:$AA$3,0))),"")</f>
        <v/>
      </c>
      <c r="AE67" s="87">
        <f t="shared" si="47"/>
        <v>0</v>
      </c>
      <c r="AF67" s="87">
        <f>IFERROR(IF(INDEX('[1]PNC 2020'!$A$3:$AA$434,MATCH($A67,'[1]PNC 2020'!$A$7:$A$434,0)+4,MATCH(AF$60,'[1]PNC 2020'!$A$3:$AA$3,0))=0,"",INDEX('[1]PNC 2020'!$A$3:$AA$434,MATCH($A67,'[1]PNC 2020'!$A$7:$A$434,0)+4,MATCH(AF$60,'[1]PNC 2020'!$A$3:$AA$3,0))),"")</f>
        <v>14241269.57</v>
      </c>
      <c r="AG67" s="87">
        <f>IFERROR(IF(INDEX('[1]PNC 2020'!$A$3:$AA$434,MATCH($A67,'[1]PNC 2020'!$A$7:$A$434,0)+4,MATCH(AG$60,'[1]PNC 2020'!$A$3:$AA$3,0))=0,"",INDEX('[1]PNC 2020'!$A$3:$AA$434,MATCH($A67,'[1]PNC 2020'!$A$7:$A$434,0)+4,MATCH(AG$60,'[1]PNC 2020'!$A$3:$AA$3,0))),"")</f>
        <v>204487.53</v>
      </c>
      <c r="AH67" s="87">
        <f t="shared" si="48"/>
        <v>14445757.1</v>
      </c>
      <c r="AI67" s="87">
        <f>IFERROR(IF(INDEX('[1]PNC 2020'!$A$3:$AA$434,MATCH($A67,'[1]PNC 2020'!$A$7:$A$434,0)+4,MATCH(AI$60,'[1]PNC 2020'!$A$3:$AA$3,0))=0,"",INDEX('[1]PNC 2020'!$A$3:$AA$434,MATCH($A67,'[1]PNC 2020'!$A$7:$A$434,0)+4,MATCH(AI$60,'[1]PNC 2020'!$A$3:$AA$3,0))),"")</f>
        <v>35175817.130000003</v>
      </c>
      <c r="AJ67" s="87">
        <f>IFERROR(IF(INDEX('[1]PNC 2020'!$A$3:$AA$434,MATCH($A67,'[1]PNC 2020'!$A$7:$A$434,0)+4,MATCH(AJ$60,'[1]PNC 2020'!$A$3:$AA$3,0))=0,"",INDEX('[1]PNC 2020'!$A$3:$AA$434,MATCH($A67,'[1]PNC 2020'!$A$7:$A$434,0)+4,MATCH(AJ$60,'[1]PNC 2020'!$A$3:$AA$3,0))),"")</f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2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f>IFERROR(IF(INDEX('[1]PNC 2020'!$A$3:$AA$434,MATCH($A68,'[1]PNC 2020'!$A$7:$A$434,0)+4,MATCH(E$60,'[1]PNC 2020'!$A$3:$AA$3,0))=0,"",INDEX('[1]PNC 2020'!$A$3:$AA$434,MATCH($A68,'[1]PNC 2020'!$A$7:$A$434,0)+4,MATCH(E$60,'[1]PNC 2020'!$A$3:$AA$3,0))),"")</f>
        <v>1317215.27</v>
      </c>
      <c r="F68" s="87" t="str">
        <f>IFERROR(IF(INDEX('[1]PNC 2020'!$A$3:$AA$434,MATCH($A68,'[1]PNC 2020'!$A$7:$A$434,0)+4,MATCH(F$60,'[1]PNC 2020'!$A$3:$AA$3,0))=0,"",INDEX('[1]PNC 2020'!$A$3:$AA$434,MATCH($A68,'[1]PNC 2020'!$A$7:$A$434,0)+4,MATCH(F$60,'[1]PNC 2020'!$A$3:$AA$3,0))),"")</f>
        <v/>
      </c>
      <c r="G68" s="87">
        <f t="shared" si="39"/>
        <v>1317215.27</v>
      </c>
      <c r="H68" s="87">
        <f>IFERROR(IF(INDEX('[1]PNC 2020'!$A$3:$AA$434,MATCH($A68,'[1]PNC 2020'!$A$7:$A$434,0)+4,MATCH(H$60,'[1]PNC 2020'!$A$3:$AA$3,0))=0,"",INDEX('[1]PNC 2020'!$A$3:$AA$434,MATCH($A68,'[1]PNC 2020'!$A$7:$A$434,0)+4,MATCH(H$60,'[1]PNC 2020'!$A$3:$AA$3,0))),"")</f>
        <v>15280379.26</v>
      </c>
      <c r="I68" s="87">
        <f>IFERROR(IF(INDEX('[1]PNC 2020'!$A$3:$AA$434,MATCH($A68,'[1]PNC 2020'!$A$7:$A$434,0)+4,MATCH(I$60,'[1]PNC 2020'!$A$3:$AA$3,0))=0,"",INDEX('[1]PNC 2020'!$A$3:$AA$434,MATCH($A68,'[1]PNC 2020'!$A$7:$A$434,0)+4,MATCH(I$60,'[1]PNC 2020'!$A$3:$AA$3,0))),"")</f>
        <v>105030.7</v>
      </c>
      <c r="J68" s="87">
        <f t="shared" si="40"/>
        <v>15385409.959999999</v>
      </c>
      <c r="K68" s="87">
        <f>IFERROR(IF(INDEX('[1]PNC 2020'!$A$3:$AA$434,MATCH($A68,'[1]PNC 2020'!$A$7:$A$434,0)+4,MATCH(K$60,'[1]PNC 2020'!$A$3:$AA$3,0))=0,"",INDEX('[1]PNC 2020'!$A$3:$AA$434,MATCH($A68,'[1]PNC 2020'!$A$7:$A$434,0)+4,MATCH(K$60,'[1]PNC 2020'!$A$3:$AA$3,0))),"")</f>
        <v>371491.95</v>
      </c>
      <c r="L68" s="87">
        <f>IFERROR(IF(INDEX('[1]PNC 2020'!$A$3:$AA$434,MATCH($A68,'[1]PNC 2020'!$A$7:$A$434,0)+4,MATCH(L$60,'[1]PNC 2020'!$A$3:$AA$3,0))=0,"",INDEX('[1]PNC 2020'!$A$3:$AA$434,MATCH($A68,'[1]PNC 2020'!$A$7:$A$434,0)+4,MATCH(L$60,'[1]PNC 2020'!$A$3:$AA$3,0))),"")</f>
        <v>15233349.439999999</v>
      </c>
      <c r="M68" s="87">
        <f t="shared" si="41"/>
        <v>15604841.389999999</v>
      </c>
      <c r="N68" s="87">
        <f>IFERROR(IF(INDEX('[1]PNC 2020'!$A$3:$AA$434,MATCH($A68,'[1]PNC 2020'!$A$7:$A$434,0)+4,MATCH(N$60,'[1]PNC 2020'!$A$3:$AA$3,0))=0,"",INDEX('[1]PNC 2020'!$A$3:$AA$434,MATCH($A68,'[1]PNC 2020'!$A$7:$A$434,0)+4,MATCH(N$60,'[1]PNC 2020'!$A$3:$AA$3,0))),"")</f>
        <v>736479.89</v>
      </c>
      <c r="O68" s="87" t="str">
        <f>IFERROR(IF(INDEX('[1]PNC 2020'!$A$3:$AA$434,MATCH($A68,'[1]PNC 2020'!$A$7:$A$434,0)+4,MATCH(O$60,'[1]PNC 2020'!$A$3:$AA$3,0))=0,"",INDEX('[1]PNC 2020'!$A$3:$AA$434,MATCH($A68,'[1]PNC 2020'!$A$7:$A$434,0)+4,MATCH(O$60,'[1]PNC 2020'!$A$3:$AA$3,0))),"")</f>
        <v/>
      </c>
      <c r="P68" s="87">
        <f t="shared" si="42"/>
        <v>736479.89</v>
      </c>
      <c r="Q68" s="87">
        <f>IFERROR(IF(INDEX('[1]PNC 2020'!$A$3:$AA$434,MATCH($A68,'[1]PNC 2020'!$A$7:$A$434,0)+4,MATCH(Q$60,'[1]PNC 2020'!$A$3:$AA$3,0))=0,"",INDEX('[1]PNC 2020'!$A$3:$AA$434,MATCH($A68,'[1]PNC 2020'!$A$7:$A$434,0)+4,MATCH(Q$60,'[1]PNC 2020'!$A$3:$AA$3,0))),"")</f>
        <v>179173763.08000001</v>
      </c>
      <c r="R68" s="87">
        <f>IFERROR(IF(INDEX('[1]PNC 2020'!$A$3:$AA$434,MATCH($A68,'[1]PNC 2020'!$A$7:$A$434,0)+4,MATCH(R$60,'[1]PNC 2020'!$A$3:$AA$3,0))=0,"",INDEX('[1]PNC 2020'!$A$3:$AA$434,MATCH($A68,'[1]PNC 2020'!$A$7:$A$434,0)+4,MATCH(R$60,'[1]PNC 2020'!$A$3:$AA$3,0))),"")</f>
        <v>12117543.189999999</v>
      </c>
      <c r="S68" s="87">
        <f t="shared" si="43"/>
        <v>191291306.27000001</v>
      </c>
      <c r="T68" s="87">
        <f>IFERROR(IF(INDEX('[1]PNC 2020'!$A$3:$AA$434,MATCH($A68,'[1]PNC 2020'!$A$7:$A$434,0)+4,MATCH(T$60,'[1]PNC 2020'!$A$3:$AA$3,0))=0,"",INDEX('[1]PNC 2020'!$A$3:$AA$434,MATCH($A68,'[1]PNC 2020'!$A$7:$A$434,0)+4,MATCH(T$60,'[1]PNC 2020'!$A$3:$AA$3,0))),"")</f>
        <v>22563815.109999999</v>
      </c>
      <c r="U68" s="87" t="str">
        <f>IFERROR(IF(INDEX('[1]PNC 2020'!$A$3:$AA$434,MATCH($A68,'[1]PNC 2020'!$A$7:$A$434,0)+4,MATCH(U$60,'[1]PNC 2020'!$A$3:$AA$3,0))=0,"",INDEX('[1]PNC 2020'!$A$3:$AA$434,MATCH($A68,'[1]PNC 2020'!$A$7:$A$434,0)+4,MATCH(U$60,'[1]PNC 2020'!$A$3:$AA$3,0))),"")</f>
        <v/>
      </c>
      <c r="V68" s="87">
        <f t="shared" si="44"/>
        <v>22563815.109999999</v>
      </c>
      <c r="W68" s="87">
        <f>IFERROR(IF(INDEX('[1]PNC 2020'!$A$3:$AA$434,MATCH($A68,'[1]PNC 2020'!$A$7:$A$434,0)+4,MATCH(W$60,'[1]PNC 2020'!$A$3:$AA$3,0))=0,"",INDEX('[1]PNC 2020'!$A$3:$AA$434,MATCH($A68,'[1]PNC 2020'!$A$7:$A$434,0)+4,MATCH(W$60,'[1]PNC 2020'!$A$3:$AA$3,0))),"")</f>
        <v>12404296.58</v>
      </c>
      <c r="X68" s="87">
        <f>IFERROR(IF(INDEX('[1]PNC 2020'!$A$3:$AA$434,MATCH($A68,'[1]PNC 2020'!$A$7:$A$434,0)+4,MATCH(X$60,'[1]PNC 2020'!$A$3:$AA$3,0))=0,"",INDEX('[1]PNC 2020'!$A$3:$AA$434,MATCH($A68,'[1]PNC 2020'!$A$7:$A$434,0)+4,MATCH(X$60,'[1]PNC 2020'!$A$3:$AA$3,0))),"")</f>
        <v>55142.19</v>
      </c>
      <c r="Y68" s="87">
        <f t="shared" si="45"/>
        <v>12459438.77</v>
      </c>
      <c r="Z68" s="87">
        <f>IFERROR(IF(INDEX('[1]PNC 2020'!$A$3:$AA$434,MATCH($A68,'[1]PNC 2020'!$A$7:$A$434,0)+4,MATCH(Z$60,'[1]PNC 2020'!$A$3:$AA$3,0))=0,"",INDEX('[1]PNC 2020'!$A$3:$AA$434,MATCH($A68,'[1]PNC 2020'!$A$7:$A$434,0)+4,MATCH(Z$60,'[1]PNC 2020'!$A$3:$AA$3,0))),"")</f>
        <v>159539839.34999999</v>
      </c>
      <c r="AA68" s="87">
        <f>IFERROR(IF(INDEX('[1]PNC 2020'!$A$3:$AA$434,MATCH($A68,'[1]PNC 2020'!$A$7:$A$434,0)+4,MATCH(AA$60,'[1]PNC 2020'!$A$3:$AA$3,0))=0,"",INDEX('[1]PNC 2020'!$A$3:$AA$434,MATCH($A68,'[1]PNC 2020'!$A$7:$A$434,0)+4,MATCH(AA$60,'[1]PNC 2020'!$A$3:$AA$3,0))),"")</f>
        <v>929882.18</v>
      </c>
      <c r="AB68" s="87">
        <f t="shared" si="46"/>
        <v>160469721.53</v>
      </c>
      <c r="AC68" s="87" t="str">
        <f>IFERROR(IF(INDEX('[1]PNC 2020'!$A$3:$AA$434,MATCH($A68,'[1]PNC 2020'!$A$7:$A$434,0)+4,MATCH(AC$60,'[1]PNC 2020'!$A$3:$AA$3,0))=0,"",INDEX('[1]PNC 2020'!$A$3:$AA$434,MATCH($A68,'[1]PNC 2020'!$A$7:$A$434,0)+4,MATCH(AC$60,'[1]PNC 2020'!$A$3:$AA$3,0))),"")</f>
        <v/>
      </c>
      <c r="AD68" s="87" t="str">
        <f>IFERROR(IF(INDEX('[1]PNC 2020'!$A$3:$AA$434,MATCH($A68,'[1]PNC 2020'!$A$7:$A$434,0)+4,MATCH(AD$60,'[1]PNC 2020'!$A$3:$AA$3,0))=0,"",INDEX('[1]PNC 2020'!$A$3:$AA$434,MATCH($A68,'[1]PNC 2020'!$A$7:$A$434,0)+4,MATCH(AD$60,'[1]PNC 2020'!$A$3:$AA$3,0))),"")</f>
        <v/>
      </c>
      <c r="AE68" s="87">
        <f t="shared" si="47"/>
        <v>0</v>
      </c>
      <c r="AF68" s="87">
        <f>IFERROR(IF(INDEX('[1]PNC 2020'!$A$3:$AA$434,MATCH($A68,'[1]PNC 2020'!$A$7:$A$434,0)+4,MATCH(AF$60,'[1]PNC 2020'!$A$3:$AA$3,0))=0,"",INDEX('[1]PNC 2020'!$A$3:$AA$434,MATCH($A68,'[1]PNC 2020'!$A$7:$A$434,0)+4,MATCH(AF$60,'[1]PNC 2020'!$A$3:$AA$3,0))),"")</f>
        <v>13933492.529999999</v>
      </c>
      <c r="AG68" s="87">
        <f>IFERROR(IF(INDEX('[1]PNC 2020'!$A$3:$AA$434,MATCH($A68,'[1]PNC 2020'!$A$7:$A$434,0)+4,MATCH(AG$60,'[1]PNC 2020'!$A$3:$AA$3,0))=0,"",INDEX('[1]PNC 2020'!$A$3:$AA$434,MATCH($A68,'[1]PNC 2020'!$A$7:$A$434,0)+4,MATCH(AG$60,'[1]PNC 2020'!$A$3:$AA$3,0))),"")</f>
        <v>2381560.23</v>
      </c>
      <c r="AH68" s="87">
        <f t="shared" si="48"/>
        <v>16315052.76</v>
      </c>
      <c r="AI68" s="87">
        <f>IFERROR(IF(INDEX('[1]PNC 2020'!$A$3:$AA$434,MATCH($A68,'[1]PNC 2020'!$A$7:$A$434,0)+4,MATCH(AI$60,'[1]PNC 2020'!$A$3:$AA$3,0))=0,"",INDEX('[1]PNC 2020'!$A$3:$AA$434,MATCH($A68,'[1]PNC 2020'!$A$7:$A$434,0)+4,MATCH(AI$60,'[1]PNC 2020'!$A$3:$AA$3,0))),"")</f>
        <v>86212569.730000004</v>
      </c>
      <c r="AJ68" s="87">
        <f>IFERROR(IF(INDEX('[1]PNC 2020'!$A$3:$AA$434,MATCH($A68,'[1]PNC 2020'!$A$7:$A$434,0)+4,MATCH(AJ$60,'[1]PNC 2020'!$A$3:$AA$3,0))=0,"",INDEX('[1]PNC 2020'!$A$3:$AA$434,MATCH($A68,'[1]PNC 2020'!$A$7:$A$434,0)+4,MATCH(AJ$60,'[1]PNC 2020'!$A$3:$AA$3,0))),"")</f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2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tr">
        <f>IFERROR(IF(INDEX('[1]PNC 2020'!$A$3:$AA$434,MATCH($A69,'[1]PNC 2020'!$A$7:$A$434,0)+4,MATCH(E$60,'[1]PNC 2020'!$A$3:$AA$3,0))=0,"",INDEX('[1]PNC 2020'!$A$3:$AA$434,MATCH($A69,'[1]PNC 2020'!$A$7:$A$434,0)+4,MATCH(E$60,'[1]PNC 2020'!$A$3:$AA$3,0))),"")</f>
        <v/>
      </c>
      <c r="F69" s="87" t="str">
        <f>IFERROR(IF(INDEX('[1]PNC 2020'!$A$3:$AA$434,MATCH($A69,'[1]PNC 2020'!$A$7:$A$434,0)+4,MATCH(F$60,'[1]PNC 2020'!$A$3:$AA$3,0))=0,"",INDEX('[1]PNC 2020'!$A$3:$AA$434,MATCH($A69,'[1]PNC 2020'!$A$7:$A$434,0)+4,MATCH(F$60,'[1]PNC 2020'!$A$3:$AA$3,0))),"")</f>
        <v/>
      </c>
      <c r="G69" s="87">
        <f t="shared" si="39"/>
        <v>0</v>
      </c>
      <c r="H69" s="87">
        <f>IFERROR(IF(INDEX('[1]PNC 2020'!$A$3:$AA$434,MATCH($A69,'[1]PNC 2020'!$A$7:$A$434,0)+4,MATCH(H$60,'[1]PNC 2020'!$A$3:$AA$3,0))=0,"",INDEX('[1]PNC 2020'!$A$3:$AA$434,MATCH($A69,'[1]PNC 2020'!$A$7:$A$434,0)+4,MATCH(H$60,'[1]PNC 2020'!$A$3:$AA$3,0))),"")</f>
        <v>22953032.969999999</v>
      </c>
      <c r="I69" s="87">
        <f>IFERROR(IF(INDEX('[1]PNC 2020'!$A$3:$AA$434,MATCH($A69,'[1]PNC 2020'!$A$7:$A$434,0)+4,MATCH(I$60,'[1]PNC 2020'!$A$3:$AA$3,0))=0,"",INDEX('[1]PNC 2020'!$A$3:$AA$434,MATCH($A69,'[1]PNC 2020'!$A$7:$A$434,0)+4,MATCH(I$60,'[1]PNC 2020'!$A$3:$AA$3,0))),"")</f>
        <v>176312635.88999999</v>
      </c>
      <c r="J69" s="87">
        <f t="shared" si="40"/>
        <v>199265668.85999998</v>
      </c>
      <c r="K69" s="87" t="str">
        <f>IFERROR(IF(INDEX('[1]PNC 2020'!$A$3:$AA$434,MATCH($A69,'[1]PNC 2020'!$A$7:$A$434,0)+4,MATCH(K$60,'[1]PNC 2020'!$A$3:$AA$3,0))=0,"",INDEX('[1]PNC 2020'!$A$3:$AA$434,MATCH($A69,'[1]PNC 2020'!$A$7:$A$434,0)+4,MATCH(K$60,'[1]PNC 2020'!$A$3:$AA$3,0))),"")</f>
        <v/>
      </c>
      <c r="L69" s="87" t="str">
        <f>IFERROR(IF(INDEX('[1]PNC 2020'!$A$3:$AA$434,MATCH($A69,'[1]PNC 2020'!$A$7:$A$434,0)+4,MATCH(L$60,'[1]PNC 2020'!$A$3:$AA$3,0))=0,"",INDEX('[1]PNC 2020'!$A$3:$AA$434,MATCH($A69,'[1]PNC 2020'!$A$7:$A$434,0)+4,MATCH(L$60,'[1]PNC 2020'!$A$3:$AA$3,0))),"")</f>
        <v/>
      </c>
      <c r="M69" s="87">
        <f t="shared" si="41"/>
        <v>0</v>
      </c>
      <c r="N69" s="87">
        <f>IFERROR(IF(INDEX('[1]PNC 2020'!$A$3:$AA$434,MATCH($A69,'[1]PNC 2020'!$A$7:$A$434,0)+4,MATCH(N$60,'[1]PNC 2020'!$A$3:$AA$3,0))=0,"",INDEX('[1]PNC 2020'!$A$3:$AA$434,MATCH($A69,'[1]PNC 2020'!$A$7:$A$434,0)+4,MATCH(N$60,'[1]PNC 2020'!$A$3:$AA$3,0))),"")</f>
        <v>78346.55</v>
      </c>
      <c r="O69" s="87" t="str">
        <f>IFERROR(IF(INDEX('[1]PNC 2020'!$A$3:$AA$434,MATCH($A69,'[1]PNC 2020'!$A$7:$A$434,0)+4,MATCH(O$60,'[1]PNC 2020'!$A$3:$AA$3,0))=0,"",INDEX('[1]PNC 2020'!$A$3:$AA$434,MATCH($A69,'[1]PNC 2020'!$A$7:$A$434,0)+4,MATCH(O$60,'[1]PNC 2020'!$A$3:$AA$3,0))),"")</f>
        <v/>
      </c>
      <c r="P69" s="87">
        <f t="shared" si="42"/>
        <v>78346.55</v>
      </c>
      <c r="Q69" s="87">
        <f>IFERROR(IF(INDEX('[1]PNC 2020'!$A$3:$AA$434,MATCH($A69,'[1]PNC 2020'!$A$7:$A$434,0)+4,MATCH(Q$60,'[1]PNC 2020'!$A$3:$AA$3,0))=0,"",INDEX('[1]PNC 2020'!$A$3:$AA$434,MATCH($A69,'[1]PNC 2020'!$A$7:$A$434,0)+4,MATCH(Q$60,'[1]PNC 2020'!$A$3:$AA$3,0))),"")</f>
        <v>18713210.030000001</v>
      </c>
      <c r="R69" s="87" t="str">
        <f>IFERROR(IF(INDEX('[1]PNC 2020'!$A$3:$AA$434,MATCH($A69,'[1]PNC 2020'!$A$7:$A$434,0)+4,MATCH(R$60,'[1]PNC 2020'!$A$3:$AA$3,0))=0,"",INDEX('[1]PNC 2020'!$A$3:$AA$434,MATCH($A69,'[1]PNC 2020'!$A$7:$A$434,0)+4,MATCH(R$60,'[1]PNC 2020'!$A$3:$AA$3,0))),"")</f>
        <v/>
      </c>
      <c r="S69" s="87">
        <f t="shared" si="43"/>
        <v>18713210.030000001</v>
      </c>
      <c r="T69" s="87" t="str">
        <f>IFERROR(IF(INDEX('[1]PNC 2020'!$A$3:$AA$434,MATCH($A69,'[1]PNC 2020'!$A$7:$A$434,0)+4,MATCH(T$60,'[1]PNC 2020'!$A$3:$AA$3,0))=0,"",INDEX('[1]PNC 2020'!$A$3:$AA$434,MATCH($A69,'[1]PNC 2020'!$A$7:$A$434,0)+4,MATCH(T$60,'[1]PNC 2020'!$A$3:$AA$3,0))),"")</f>
        <v/>
      </c>
      <c r="U69" s="87" t="str">
        <f>IFERROR(IF(INDEX('[1]PNC 2020'!$A$3:$AA$434,MATCH($A69,'[1]PNC 2020'!$A$7:$A$434,0)+4,MATCH(U$60,'[1]PNC 2020'!$A$3:$AA$3,0))=0,"",INDEX('[1]PNC 2020'!$A$3:$AA$434,MATCH($A69,'[1]PNC 2020'!$A$7:$A$434,0)+4,MATCH(U$60,'[1]PNC 2020'!$A$3:$AA$3,0))),"")</f>
        <v/>
      </c>
      <c r="V69" s="87">
        <f t="shared" si="44"/>
        <v>0</v>
      </c>
      <c r="W69" s="87">
        <f>IFERROR(IF(INDEX('[1]PNC 2020'!$A$3:$AA$434,MATCH($A69,'[1]PNC 2020'!$A$7:$A$434,0)+4,MATCH(W$60,'[1]PNC 2020'!$A$3:$AA$3,0))=0,"",INDEX('[1]PNC 2020'!$A$3:$AA$434,MATCH($A69,'[1]PNC 2020'!$A$7:$A$434,0)+4,MATCH(W$60,'[1]PNC 2020'!$A$3:$AA$3,0))),"")</f>
        <v>170887.59</v>
      </c>
      <c r="X69" s="87" t="str">
        <f>IFERROR(IF(INDEX('[1]PNC 2020'!$A$3:$AA$434,MATCH($A69,'[1]PNC 2020'!$A$7:$A$434,0)+4,MATCH(X$60,'[1]PNC 2020'!$A$3:$AA$3,0))=0,"",INDEX('[1]PNC 2020'!$A$3:$AA$434,MATCH($A69,'[1]PNC 2020'!$A$7:$A$434,0)+4,MATCH(X$60,'[1]PNC 2020'!$A$3:$AA$3,0))),"")</f>
        <v/>
      </c>
      <c r="Y69" s="87">
        <f t="shared" si="45"/>
        <v>170887.59</v>
      </c>
      <c r="Z69" s="87" t="str">
        <f>IFERROR(IF(INDEX('[1]PNC 2020'!$A$3:$AA$434,MATCH($A69,'[1]PNC 2020'!$A$7:$A$434,0)+4,MATCH(Z$60,'[1]PNC 2020'!$A$3:$AA$3,0))=0,"",INDEX('[1]PNC 2020'!$A$3:$AA$434,MATCH($A69,'[1]PNC 2020'!$A$7:$A$434,0)+4,MATCH(Z$60,'[1]PNC 2020'!$A$3:$AA$3,0))),"")</f>
        <v/>
      </c>
      <c r="AA69" s="87" t="str">
        <f>IFERROR(IF(INDEX('[1]PNC 2020'!$A$3:$AA$434,MATCH($A69,'[1]PNC 2020'!$A$7:$A$434,0)+4,MATCH(AA$60,'[1]PNC 2020'!$A$3:$AA$3,0))=0,"",INDEX('[1]PNC 2020'!$A$3:$AA$434,MATCH($A69,'[1]PNC 2020'!$A$7:$A$434,0)+4,MATCH(AA$60,'[1]PNC 2020'!$A$3:$AA$3,0))),"")</f>
        <v/>
      </c>
      <c r="AB69" s="87">
        <f t="shared" si="46"/>
        <v>0</v>
      </c>
      <c r="AC69" s="87" t="str">
        <f>IFERROR(IF(INDEX('[1]PNC 2020'!$A$3:$AA$434,MATCH($A69,'[1]PNC 2020'!$A$7:$A$434,0)+4,MATCH(AC$60,'[1]PNC 2020'!$A$3:$AA$3,0))=0,"",INDEX('[1]PNC 2020'!$A$3:$AA$434,MATCH($A69,'[1]PNC 2020'!$A$7:$A$434,0)+4,MATCH(AC$60,'[1]PNC 2020'!$A$3:$AA$3,0))),"")</f>
        <v/>
      </c>
      <c r="AD69" s="87" t="str">
        <f>IFERROR(IF(INDEX('[1]PNC 2020'!$A$3:$AA$434,MATCH($A69,'[1]PNC 2020'!$A$7:$A$434,0)+4,MATCH(AD$60,'[1]PNC 2020'!$A$3:$AA$3,0))=0,"",INDEX('[1]PNC 2020'!$A$3:$AA$434,MATCH($A69,'[1]PNC 2020'!$A$7:$A$434,0)+4,MATCH(AD$60,'[1]PNC 2020'!$A$3:$AA$3,0))),"")</f>
        <v/>
      </c>
      <c r="AE69" s="87">
        <f t="shared" si="47"/>
        <v>0</v>
      </c>
      <c r="AF69" s="87">
        <f>IFERROR(IF(INDEX('[1]PNC 2020'!$A$3:$AA$434,MATCH($A69,'[1]PNC 2020'!$A$7:$A$434,0)+4,MATCH(AF$60,'[1]PNC 2020'!$A$3:$AA$3,0))=0,"",INDEX('[1]PNC 2020'!$A$3:$AA$434,MATCH($A69,'[1]PNC 2020'!$A$7:$A$434,0)+4,MATCH(AF$60,'[1]PNC 2020'!$A$3:$AA$3,0))),"")</f>
        <v>394946.23</v>
      </c>
      <c r="AG69" s="87" t="str">
        <f>IFERROR(IF(INDEX('[1]PNC 2020'!$A$3:$AA$434,MATCH($A69,'[1]PNC 2020'!$A$7:$A$434,0)+4,MATCH(AG$60,'[1]PNC 2020'!$A$3:$AA$3,0))=0,"",INDEX('[1]PNC 2020'!$A$3:$AA$434,MATCH($A69,'[1]PNC 2020'!$A$7:$A$434,0)+4,MATCH(AG$60,'[1]PNC 2020'!$A$3:$AA$3,0))),"")</f>
        <v/>
      </c>
      <c r="AH69" s="87">
        <f t="shared" si="48"/>
        <v>394946.23</v>
      </c>
      <c r="AI69" s="87">
        <f>IFERROR(IF(INDEX('[1]PNC 2020'!$A$3:$AA$434,MATCH($A69,'[1]PNC 2020'!$A$7:$A$434,0)+4,MATCH(AI$60,'[1]PNC 2020'!$A$3:$AA$3,0))=0,"",INDEX('[1]PNC 2020'!$A$3:$AA$434,MATCH($A69,'[1]PNC 2020'!$A$7:$A$434,0)+4,MATCH(AI$60,'[1]PNC 2020'!$A$3:$AA$3,0))),"")</f>
        <v>11801474.119999999</v>
      </c>
      <c r="AJ69" s="87">
        <f>IFERROR(IF(INDEX('[1]PNC 2020'!$A$3:$AA$434,MATCH($A69,'[1]PNC 2020'!$A$7:$A$434,0)+4,MATCH(AJ$60,'[1]PNC 2020'!$A$3:$AA$3,0))=0,"",INDEX('[1]PNC 2020'!$A$3:$AA$434,MATCH($A69,'[1]PNC 2020'!$A$7:$A$434,0)+4,MATCH(AJ$60,'[1]PNC 2020'!$A$3:$AA$3,0))),"")</f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2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f>IFERROR(IF(INDEX('[1]PNC 2020'!$A$3:$AA$434,MATCH($A70,'[1]PNC 2020'!$A$7:$A$434,0)+4,MATCH(E$60,'[1]PNC 2020'!$A$3:$AA$3,0))=0,"",INDEX('[1]PNC 2020'!$A$3:$AA$434,MATCH($A70,'[1]PNC 2020'!$A$7:$A$434,0)+4,MATCH(E$60,'[1]PNC 2020'!$A$3:$AA$3,0))),"")</f>
        <v>7009227.6500000004</v>
      </c>
      <c r="F70" s="87" t="str">
        <f>IFERROR(IF(INDEX('[1]PNC 2020'!$A$3:$AA$434,MATCH($A70,'[1]PNC 2020'!$A$7:$A$434,0)+4,MATCH(F$60,'[1]PNC 2020'!$A$3:$AA$3,0))=0,"",INDEX('[1]PNC 2020'!$A$3:$AA$434,MATCH($A70,'[1]PNC 2020'!$A$7:$A$434,0)+4,MATCH(F$60,'[1]PNC 2020'!$A$3:$AA$3,0))),"")</f>
        <v/>
      </c>
      <c r="G70" s="87">
        <f t="shared" si="39"/>
        <v>7009227.6500000004</v>
      </c>
      <c r="H70" s="87">
        <f>IFERROR(IF(INDEX('[1]PNC 2020'!$A$3:$AA$434,MATCH($A70,'[1]PNC 2020'!$A$7:$A$434,0)+4,MATCH(H$60,'[1]PNC 2020'!$A$3:$AA$3,0))=0,"",INDEX('[1]PNC 2020'!$A$3:$AA$434,MATCH($A70,'[1]PNC 2020'!$A$7:$A$434,0)+4,MATCH(H$60,'[1]PNC 2020'!$A$3:$AA$3,0))),"")</f>
        <v>362472.28</v>
      </c>
      <c r="I70" s="87">
        <f>IFERROR(IF(INDEX('[1]PNC 2020'!$A$3:$AA$434,MATCH($A70,'[1]PNC 2020'!$A$7:$A$434,0)+4,MATCH(I$60,'[1]PNC 2020'!$A$3:$AA$3,0))=0,"",INDEX('[1]PNC 2020'!$A$3:$AA$434,MATCH($A70,'[1]PNC 2020'!$A$7:$A$434,0)+4,MATCH(I$60,'[1]PNC 2020'!$A$3:$AA$3,0))),"")</f>
        <v>158072.43</v>
      </c>
      <c r="J70" s="87">
        <f t="shared" si="40"/>
        <v>520544.71</v>
      </c>
      <c r="K70" s="87" t="str">
        <f>IFERROR(IF(INDEX('[1]PNC 2020'!$A$3:$AA$434,MATCH($A70,'[1]PNC 2020'!$A$7:$A$434,0)+4,MATCH(K$60,'[1]PNC 2020'!$A$3:$AA$3,0))=0,"",INDEX('[1]PNC 2020'!$A$3:$AA$434,MATCH($A70,'[1]PNC 2020'!$A$7:$A$434,0)+4,MATCH(K$60,'[1]PNC 2020'!$A$3:$AA$3,0))),"")</f>
        <v/>
      </c>
      <c r="L70" s="87">
        <f>IFERROR(IF(INDEX('[1]PNC 2020'!$A$3:$AA$434,MATCH($A70,'[1]PNC 2020'!$A$7:$A$434,0)+4,MATCH(L$60,'[1]PNC 2020'!$A$3:$AA$3,0))=0,"",INDEX('[1]PNC 2020'!$A$3:$AA$434,MATCH($A70,'[1]PNC 2020'!$A$7:$A$434,0)+4,MATCH(L$60,'[1]PNC 2020'!$A$3:$AA$3,0))),"")</f>
        <v>229143463.84</v>
      </c>
      <c r="M70" s="87">
        <f t="shared" si="41"/>
        <v>229143463.84</v>
      </c>
      <c r="N70" s="87" t="str">
        <f>IFERROR(IF(INDEX('[1]PNC 2020'!$A$3:$AA$434,MATCH($A70,'[1]PNC 2020'!$A$7:$A$434,0)+4,MATCH(N$60,'[1]PNC 2020'!$A$3:$AA$3,0))=0,"",INDEX('[1]PNC 2020'!$A$3:$AA$434,MATCH($A70,'[1]PNC 2020'!$A$7:$A$434,0)+4,MATCH(N$60,'[1]PNC 2020'!$A$3:$AA$3,0))),"")</f>
        <v/>
      </c>
      <c r="O70" s="87" t="str">
        <f>IFERROR(IF(INDEX('[1]PNC 2020'!$A$3:$AA$434,MATCH($A70,'[1]PNC 2020'!$A$7:$A$434,0)+4,MATCH(O$60,'[1]PNC 2020'!$A$3:$AA$3,0))=0,"",INDEX('[1]PNC 2020'!$A$3:$AA$434,MATCH($A70,'[1]PNC 2020'!$A$7:$A$434,0)+4,MATCH(O$60,'[1]PNC 2020'!$A$3:$AA$3,0))),"")</f>
        <v/>
      </c>
      <c r="P70" s="87">
        <f t="shared" si="42"/>
        <v>0</v>
      </c>
      <c r="Q70" s="87" t="str">
        <f>IFERROR(IF(INDEX('[1]PNC 2020'!$A$3:$AA$434,MATCH($A70,'[1]PNC 2020'!$A$7:$A$434,0)+4,MATCH(Q$60,'[1]PNC 2020'!$A$3:$AA$3,0))=0,"",INDEX('[1]PNC 2020'!$A$3:$AA$434,MATCH($A70,'[1]PNC 2020'!$A$7:$A$434,0)+4,MATCH(Q$60,'[1]PNC 2020'!$A$3:$AA$3,0))),"")</f>
        <v/>
      </c>
      <c r="R70" s="87" t="str">
        <f>IFERROR(IF(INDEX('[1]PNC 2020'!$A$3:$AA$434,MATCH($A70,'[1]PNC 2020'!$A$7:$A$434,0)+4,MATCH(R$60,'[1]PNC 2020'!$A$3:$AA$3,0))=0,"",INDEX('[1]PNC 2020'!$A$3:$AA$434,MATCH($A70,'[1]PNC 2020'!$A$7:$A$434,0)+4,MATCH(R$60,'[1]PNC 2020'!$A$3:$AA$3,0))),"")</f>
        <v/>
      </c>
      <c r="S70" s="87">
        <f t="shared" si="43"/>
        <v>0</v>
      </c>
      <c r="T70" s="87" t="str">
        <f>IFERROR(IF(INDEX('[1]PNC 2020'!$A$3:$AA$434,MATCH($A70,'[1]PNC 2020'!$A$7:$A$434,0)+4,MATCH(T$60,'[1]PNC 2020'!$A$3:$AA$3,0))=0,"",INDEX('[1]PNC 2020'!$A$3:$AA$434,MATCH($A70,'[1]PNC 2020'!$A$7:$A$434,0)+4,MATCH(T$60,'[1]PNC 2020'!$A$3:$AA$3,0))),"")</f>
        <v/>
      </c>
      <c r="U70" s="87" t="str">
        <f>IFERROR(IF(INDEX('[1]PNC 2020'!$A$3:$AA$434,MATCH($A70,'[1]PNC 2020'!$A$7:$A$434,0)+4,MATCH(U$60,'[1]PNC 2020'!$A$3:$AA$3,0))=0,"",INDEX('[1]PNC 2020'!$A$3:$AA$434,MATCH($A70,'[1]PNC 2020'!$A$7:$A$434,0)+4,MATCH(U$60,'[1]PNC 2020'!$A$3:$AA$3,0))),"")</f>
        <v/>
      </c>
      <c r="V70" s="87">
        <f t="shared" si="44"/>
        <v>0</v>
      </c>
      <c r="W70" s="87" t="str">
        <f>IFERROR(IF(INDEX('[1]PNC 2020'!$A$3:$AA$434,MATCH($A70,'[1]PNC 2020'!$A$7:$A$434,0)+4,MATCH(W$60,'[1]PNC 2020'!$A$3:$AA$3,0))=0,"",INDEX('[1]PNC 2020'!$A$3:$AA$434,MATCH($A70,'[1]PNC 2020'!$A$7:$A$434,0)+4,MATCH(W$60,'[1]PNC 2020'!$A$3:$AA$3,0))),"")</f>
        <v/>
      </c>
      <c r="X70" s="87" t="str">
        <f>IFERROR(IF(INDEX('[1]PNC 2020'!$A$3:$AA$434,MATCH($A70,'[1]PNC 2020'!$A$7:$A$434,0)+4,MATCH(X$60,'[1]PNC 2020'!$A$3:$AA$3,0))=0,"",INDEX('[1]PNC 2020'!$A$3:$AA$434,MATCH($A70,'[1]PNC 2020'!$A$7:$A$434,0)+4,MATCH(X$60,'[1]PNC 2020'!$A$3:$AA$3,0))),"")</f>
        <v/>
      </c>
      <c r="Y70" s="87">
        <f t="shared" si="45"/>
        <v>0</v>
      </c>
      <c r="Z70" s="87" t="str">
        <f>IFERROR(IF(INDEX('[1]PNC 2020'!$A$3:$AA$434,MATCH($A70,'[1]PNC 2020'!$A$7:$A$434,0)+4,MATCH(Z$60,'[1]PNC 2020'!$A$3:$AA$3,0))=0,"",INDEX('[1]PNC 2020'!$A$3:$AA$434,MATCH($A70,'[1]PNC 2020'!$A$7:$A$434,0)+4,MATCH(Z$60,'[1]PNC 2020'!$A$3:$AA$3,0))),"")</f>
        <v/>
      </c>
      <c r="AA70" s="87" t="str">
        <f>IFERROR(IF(INDEX('[1]PNC 2020'!$A$3:$AA$434,MATCH($A70,'[1]PNC 2020'!$A$7:$A$434,0)+4,MATCH(AA$60,'[1]PNC 2020'!$A$3:$AA$3,0))=0,"",INDEX('[1]PNC 2020'!$A$3:$AA$434,MATCH($A70,'[1]PNC 2020'!$A$7:$A$434,0)+4,MATCH(AA$60,'[1]PNC 2020'!$A$3:$AA$3,0))),"")</f>
        <v/>
      </c>
      <c r="AB70" s="87">
        <f t="shared" si="46"/>
        <v>0</v>
      </c>
      <c r="AC70" s="87" t="str">
        <f>IFERROR(IF(INDEX('[1]PNC 2020'!$A$3:$AA$434,MATCH($A70,'[1]PNC 2020'!$A$7:$A$434,0)+4,MATCH(AC$60,'[1]PNC 2020'!$A$3:$AA$3,0))=0,"",INDEX('[1]PNC 2020'!$A$3:$AA$434,MATCH($A70,'[1]PNC 2020'!$A$7:$A$434,0)+4,MATCH(AC$60,'[1]PNC 2020'!$A$3:$AA$3,0))),"")</f>
        <v/>
      </c>
      <c r="AD70" s="87" t="str">
        <f>IFERROR(IF(INDEX('[1]PNC 2020'!$A$3:$AA$434,MATCH($A70,'[1]PNC 2020'!$A$7:$A$434,0)+4,MATCH(AD$60,'[1]PNC 2020'!$A$3:$AA$3,0))=0,"",INDEX('[1]PNC 2020'!$A$3:$AA$434,MATCH($A70,'[1]PNC 2020'!$A$7:$A$434,0)+4,MATCH(AD$60,'[1]PNC 2020'!$A$3:$AA$3,0))),"")</f>
        <v/>
      </c>
      <c r="AE70" s="87">
        <f t="shared" si="47"/>
        <v>0</v>
      </c>
      <c r="AF70" s="87" t="str">
        <f>IFERROR(IF(INDEX('[1]PNC 2020'!$A$3:$AA$434,MATCH($A70,'[1]PNC 2020'!$A$7:$A$434,0)+4,MATCH(AF$60,'[1]PNC 2020'!$A$3:$AA$3,0))=0,"",INDEX('[1]PNC 2020'!$A$3:$AA$434,MATCH($A70,'[1]PNC 2020'!$A$7:$A$434,0)+4,MATCH(AF$60,'[1]PNC 2020'!$A$3:$AA$3,0))),"")</f>
        <v/>
      </c>
      <c r="AG70" s="87" t="str">
        <f>IFERROR(IF(INDEX('[1]PNC 2020'!$A$3:$AA$434,MATCH($A70,'[1]PNC 2020'!$A$7:$A$434,0)+4,MATCH(AG$60,'[1]PNC 2020'!$A$3:$AA$3,0))=0,"",INDEX('[1]PNC 2020'!$A$3:$AA$434,MATCH($A70,'[1]PNC 2020'!$A$7:$A$434,0)+4,MATCH(AG$60,'[1]PNC 2020'!$A$3:$AA$3,0))),"")</f>
        <v/>
      </c>
      <c r="AH70" s="87">
        <f t="shared" si="48"/>
        <v>0</v>
      </c>
      <c r="AI70" s="87" t="str">
        <f>IFERROR(IF(INDEX('[1]PNC 2020'!$A$3:$AA$434,MATCH($A70,'[1]PNC 2020'!$A$7:$A$434,0)+4,MATCH(AI$60,'[1]PNC 2020'!$A$3:$AA$3,0))=0,"",INDEX('[1]PNC 2020'!$A$3:$AA$434,MATCH($A70,'[1]PNC 2020'!$A$7:$A$434,0)+4,MATCH(AI$60,'[1]PNC 2020'!$A$3:$AA$3,0))),"")</f>
        <v/>
      </c>
      <c r="AJ70" s="87" t="str">
        <f>IFERROR(IF(INDEX('[1]PNC 2020'!$A$3:$AA$434,MATCH($A70,'[1]PNC 2020'!$A$7:$A$434,0)+4,MATCH(AJ$60,'[1]PNC 2020'!$A$3:$AA$3,0))=0,"",INDEX('[1]PNC 2020'!$A$3:$AA$434,MATCH($A70,'[1]PNC 2020'!$A$7:$A$434,0)+4,MATCH(AJ$60,'[1]PNC 2020'!$A$3:$AA$3,0))),"")</f>
        <v/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2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f>IFERROR(IF(INDEX('[1]PNC 2020'!$A$3:$AA$434,MATCH($A71,'[1]PNC 2020'!$A$7:$A$434,0)+4,MATCH(E$60,'[1]PNC 2020'!$A$3:$AA$3,0))=0,"",INDEX('[1]PNC 2020'!$A$3:$AA$434,MATCH($A71,'[1]PNC 2020'!$A$7:$A$434,0)+4,MATCH(E$60,'[1]PNC 2020'!$A$3:$AA$3,0))),"")</f>
        <v>155623.38</v>
      </c>
      <c r="F71" s="87" t="str">
        <f>IFERROR(IF(INDEX('[1]PNC 2020'!$A$3:$AA$434,MATCH($A71,'[1]PNC 2020'!$A$7:$A$434,0)+4,MATCH(F$60,'[1]PNC 2020'!$A$3:$AA$3,0))=0,"",INDEX('[1]PNC 2020'!$A$3:$AA$434,MATCH($A71,'[1]PNC 2020'!$A$7:$A$434,0)+4,MATCH(F$60,'[1]PNC 2020'!$A$3:$AA$3,0))),"")</f>
        <v/>
      </c>
      <c r="G71" s="87">
        <f t="shared" si="39"/>
        <v>155623.38</v>
      </c>
      <c r="H71" s="87">
        <f>IFERROR(IF(INDEX('[1]PNC 2020'!$A$3:$AA$434,MATCH($A71,'[1]PNC 2020'!$A$7:$A$434,0)+4,MATCH(H$60,'[1]PNC 2020'!$A$3:$AA$3,0))=0,"",INDEX('[1]PNC 2020'!$A$3:$AA$434,MATCH($A71,'[1]PNC 2020'!$A$7:$A$434,0)+4,MATCH(H$60,'[1]PNC 2020'!$A$3:$AA$3,0))),"")</f>
        <v>1924240.82</v>
      </c>
      <c r="I71" s="87">
        <f>IFERROR(IF(INDEX('[1]PNC 2020'!$A$3:$AA$434,MATCH($A71,'[1]PNC 2020'!$A$7:$A$434,0)+4,MATCH(I$60,'[1]PNC 2020'!$A$3:$AA$3,0))=0,"",INDEX('[1]PNC 2020'!$A$3:$AA$434,MATCH($A71,'[1]PNC 2020'!$A$7:$A$434,0)+4,MATCH(I$60,'[1]PNC 2020'!$A$3:$AA$3,0))),"")</f>
        <v>93552978.939999998</v>
      </c>
      <c r="J71" s="87">
        <f t="shared" si="40"/>
        <v>95477219.75999999</v>
      </c>
      <c r="K71" s="87" t="str">
        <f>IFERROR(IF(INDEX('[1]PNC 2020'!$A$3:$AA$434,MATCH($A71,'[1]PNC 2020'!$A$7:$A$434,0)+4,MATCH(K$60,'[1]PNC 2020'!$A$3:$AA$3,0))=0,"",INDEX('[1]PNC 2020'!$A$3:$AA$434,MATCH($A71,'[1]PNC 2020'!$A$7:$A$434,0)+4,MATCH(K$60,'[1]PNC 2020'!$A$3:$AA$3,0))),"")</f>
        <v/>
      </c>
      <c r="L71" s="87">
        <f>IFERROR(IF(INDEX('[1]PNC 2020'!$A$3:$AA$434,MATCH($A71,'[1]PNC 2020'!$A$7:$A$434,0)+4,MATCH(L$60,'[1]PNC 2020'!$A$3:$AA$3,0))=0,"",INDEX('[1]PNC 2020'!$A$3:$AA$434,MATCH($A71,'[1]PNC 2020'!$A$7:$A$434,0)+4,MATCH(L$60,'[1]PNC 2020'!$A$3:$AA$3,0))),"")</f>
        <v>741716.14</v>
      </c>
      <c r="M71" s="87">
        <f t="shared" si="41"/>
        <v>741716.14</v>
      </c>
      <c r="N71" s="87">
        <f>IFERROR(IF(INDEX('[1]PNC 2020'!$A$3:$AA$434,MATCH($A71,'[1]PNC 2020'!$A$7:$A$434,0)+4,MATCH(N$60,'[1]PNC 2020'!$A$3:$AA$3,0))=0,"",INDEX('[1]PNC 2020'!$A$3:$AA$434,MATCH($A71,'[1]PNC 2020'!$A$7:$A$434,0)+4,MATCH(N$60,'[1]PNC 2020'!$A$3:$AA$3,0))),"")</f>
        <v>28734.6</v>
      </c>
      <c r="O71" s="87">
        <f>IFERROR(IF(INDEX('[1]PNC 2020'!$A$3:$AA$434,MATCH($A71,'[1]PNC 2020'!$A$7:$A$434,0)+4,MATCH(O$60,'[1]PNC 2020'!$A$3:$AA$3,0))=0,"",INDEX('[1]PNC 2020'!$A$3:$AA$434,MATCH($A71,'[1]PNC 2020'!$A$7:$A$434,0)+4,MATCH(O$60,'[1]PNC 2020'!$A$3:$AA$3,0))),"")</f>
        <v>98104.8</v>
      </c>
      <c r="P71" s="87">
        <f t="shared" si="42"/>
        <v>126839.4</v>
      </c>
      <c r="Q71" s="87">
        <f>IFERROR(IF(INDEX('[1]PNC 2020'!$A$3:$AA$434,MATCH($A71,'[1]PNC 2020'!$A$7:$A$434,0)+4,MATCH(Q$60,'[1]PNC 2020'!$A$3:$AA$3,0))=0,"",INDEX('[1]PNC 2020'!$A$3:$AA$434,MATCH($A71,'[1]PNC 2020'!$A$7:$A$434,0)+4,MATCH(Q$60,'[1]PNC 2020'!$A$3:$AA$3,0))),"")</f>
        <v>5003751.2</v>
      </c>
      <c r="R71" s="87" t="str">
        <f>IFERROR(IF(INDEX('[1]PNC 2020'!$A$3:$AA$434,MATCH($A71,'[1]PNC 2020'!$A$7:$A$434,0)+4,MATCH(R$60,'[1]PNC 2020'!$A$3:$AA$3,0))=0,"",INDEX('[1]PNC 2020'!$A$3:$AA$434,MATCH($A71,'[1]PNC 2020'!$A$7:$A$434,0)+4,MATCH(R$60,'[1]PNC 2020'!$A$3:$AA$3,0))),"")</f>
        <v/>
      </c>
      <c r="S71" s="87">
        <f t="shared" si="43"/>
        <v>5003751.2</v>
      </c>
      <c r="T71" s="87">
        <f>IFERROR(IF(INDEX('[1]PNC 2020'!$A$3:$AA$434,MATCH($A71,'[1]PNC 2020'!$A$7:$A$434,0)+4,MATCH(T$60,'[1]PNC 2020'!$A$3:$AA$3,0))=0,"",INDEX('[1]PNC 2020'!$A$3:$AA$434,MATCH($A71,'[1]PNC 2020'!$A$7:$A$434,0)+4,MATCH(T$60,'[1]PNC 2020'!$A$3:$AA$3,0))),"")</f>
        <v>9702264.0399999991</v>
      </c>
      <c r="U71" s="87" t="str">
        <f>IFERROR(IF(INDEX('[1]PNC 2020'!$A$3:$AA$434,MATCH($A71,'[1]PNC 2020'!$A$7:$A$434,0)+4,MATCH(U$60,'[1]PNC 2020'!$A$3:$AA$3,0))=0,"",INDEX('[1]PNC 2020'!$A$3:$AA$434,MATCH($A71,'[1]PNC 2020'!$A$7:$A$434,0)+4,MATCH(U$60,'[1]PNC 2020'!$A$3:$AA$3,0))),"")</f>
        <v/>
      </c>
      <c r="V71" s="87">
        <f t="shared" si="44"/>
        <v>9702264.0399999991</v>
      </c>
      <c r="W71" s="87">
        <f>IFERROR(IF(INDEX('[1]PNC 2020'!$A$3:$AA$434,MATCH($A71,'[1]PNC 2020'!$A$7:$A$434,0)+4,MATCH(W$60,'[1]PNC 2020'!$A$3:$AA$3,0))=0,"",INDEX('[1]PNC 2020'!$A$3:$AA$434,MATCH($A71,'[1]PNC 2020'!$A$7:$A$434,0)+4,MATCH(W$60,'[1]PNC 2020'!$A$3:$AA$3,0))),"")</f>
        <v>136006.34</v>
      </c>
      <c r="X71" s="87" t="str">
        <f>IFERROR(IF(INDEX('[1]PNC 2020'!$A$3:$AA$434,MATCH($A71,'[1]PNC 2020'!$A$7:$A$434,0)+4,MATCH(X$60,'[1]PNC 2020'!$A$3:$AA$3,0))=0,"",INDEX('[1]PNC 2020'!$A$3:$AA$434,MATCH($A71,'[1]PNC 2020'!$A$7:$A$434,0)+4,MATCH(X$60,'[1]PNC 2020'!$A$3:$AA$3,0))),"")</f>
        <v/>
      </c>
      <c r="Y71" s="87">
        <f t="shared" si="45"/>
        <v>136006.34</v>
      </c>
      <c r="Z71" s="87">
        <f>IFERROR(IF(INDEX('[1]PNC 2020'!$A$3:$AA$434,MATCH($A71,'[1]PNC 2020'!$A$7:$A$434,0)+4,MATCH(Z$60,'[1]PNC 2020'!$A$3:$AA$3,0))=0,"",INDEX('[1]PNC 2020'!$A$3:$AA$434,MATCH($A71,'[1]PNC 2020'!$A$7:$A$434,0)+4,MATCH(Z$60,'[1]PNC 2020'!$A$3:$AA$3,0))),"")</f>
        <v>21218741.940000001</v>
      </c>
      <c r="AA71" s="87" t="str">
        <f>IFERROR(IF(INDEX('[1]PNC 2020'!$A$3:$AA$434,MATCH($A71,'[1]PNC 2020'!$A$7:$A$434,0)+4,MATCH(AA$60,'[1]PNC 2020'!$A$3:$AA$3,0))=0,"",INDEX('[1]PNC 2020'!$A$3:$AA$434,MATCH($A71,'[1]PNC 2020'!$A$7:$A$434,0)+4,MATCH(AA$60,'[1]PNC 2020'!$A$3:$AA$3,0))),"")</f>
        <v/>
      </c>
      <c r="AB71" s="87">
        <f t="shared" si="46"/>
        <v>21218741.940000001</v>
      </c>
      <c r="AC71" s="87" t="str">
        <f>IFERROR(IF(INDEX('[1]PNC 2020'!$A$3:$AA$434,MATCH($A71,'[1]PNC 2020'!$A$7:$A$434,0)+4,MATCH(AC$60,'[1]PNC 2020'!$A$3:$AA$3,0))=0,"",INDEX('[1]PNC 2020'!$A$3:$AA$434,MATCH($A71,'[1]PNC 2020'!$A$7:$A$434,0)+4,MATCH(AC$60,'[1]PNC 2020'!$A$3:$AA$3,0))),"")</f>
        <v/>
      </c>
      <c r="AD71" s="87" t="str">
        <f>IFERROR(IF(INDEX('[1]PNC 2020'!$A$3:$AA$434,MATCH($A71,'[1]PNC 2020'!$A$7:$A$434,0)+4,MATCH(AD$60,'[1]PNC 2020'!$A$3:$AA$3,0))=0,"",INDEX('[1]PNC 2020'!$A$3:$AA$434,MATCH($A71,'[1]PNC 2020'!$A$7:$A$434,0)+4,MATCH(AD$60,'[1]PNC 2020'!$A$3:$AA$3,0))),"")</f>
        <v/>
      </c>
      <c r="AE71" s="87">
        <f t="shared" si="47"/>
        <v>0</v>
      </c>
      <c r="AF71" s="87">
        <f>IFERROR(IF(INDEX('[1]PNC 2020'!$A$3:$AA$434,MATCH($A71,'[1]PNC 2020'!$A$7:$A$434,0)+4,MATCH(AF$60,'[1]PNC 2020'!$A$3:$AA$3,0))=0,"",INDEX('[1]PNC 2020'!$A$3:$AA$434,MATCH($A71,'[1]PNC 2020'!$A$7:$A$434,0)+4,MATCH(AF$60,'[1]PNC 2020'!$A$3:$AA$3,0))),"")</f>
        <v>9294164.9700000007</v>
      </c>
      <c r="AG71" s="87" t="str">
        <f>IFERROR(IF(INDEX('[1]PNC 2020'!$A$3:$AA$434,MATCH($A71,'[1]PNC 2020'!$A$7:$A$434,0)+4,MATCH(AG$60,'[1]PNC 2020'!$A$3:$AA$3,0))=0,"",INDEX('[1]PNC 2020'!$A$3:$AA$434,MATCH($A71,'[1]PNC 2020'!$A$7:$A$434,0)+4,MATCH(AG$60,'[1]PNC 2020'!$A$3:$AA$3,0))),"")</f>
        <v/>
      </c>
      <c r="AH71" s="87">
        <f t="shared" si="48"/>
        <v>9294164.9700000007</v>
      </c>
      <c r="AI71" s="87">
        <f>IFERROR(IF(INDEX('[1]PNC 2020'!$A$3:$AA$434,MATCH($A71,'[1]PNC 2020'!$A$7:$A$434,0)+4,MATCH(AI$60,'[1]PNC 2020'!$A$3:$AA$3,0))=0,"",INDEX('[1]PNC 2020'!$A$3:$AA$434,MATCH($A71,'[1]PNC 2020'!$A$7:$A$434,0)+4,MATCH(AI$60,'[1]PNC 2020'!$A$3:$AA$3,0))),"")</f>
        <v>3045585.54</v>
      </c>
      <c r="AJ71" s="87" t="str">
        <f>IFERROR(IF(INDEX('[1]PNC 2020'!$A$3:$AA$434,MATCH($A71,'[1]PNC 2020'!$A$7:$A$434,0)+4,MATCH(AJ$60,'[1]PNC 2020'!$A$3:$AA$3,0))=0,"",INDEX('[1]PNC 2020'!$A$3:$AA$434,MATCH($A71,'[1]PNC 2020'!$A$7:$A$434,0)+4,MATCH(AJ$60,'[1]PNC 2020'!$A$3:$AA$3,0))),"")</f>
        <v/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2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tr">
        <f>IFERROR(IF(INDEX('[1]PNC 2020'!$A$3:$AA$434,MATCH($A72,'[1]PNC 2020'!$A$7:$A$434,0)+4,MATCH(E$60,'[1]PNC 2020'!$A$3:$AA$3,0))=0,"",INDEX('[1]PNC 2020'!$A$3:$AA$434,MATCH($A72,'[1]PNC 2020'!$A$7:$A$434,0)+4,MATCH(E$60,'[1]PNC 2020'!$A$3:$AA$3,0))),"")</f>
        <v/>
      </c>
      <c r="F72" s="87" t="str">
        <f>IFERROR(IF(INDEX('[1]PNC 2020'!$A$3:$AA$434,MATCH($A72,'[1]PNC 2020'!$A$7:$A$434,0)+4,MATCH(F$60,'[1]PNC 2020'!$A$3:$AA$3,0))=0,"",INDEX('[1]PNC 2020'!$A$3:$AA$434,MATCH($A72,'[1]PNC 2020'!$A$7:$A$434,0)+4,MATCH(F$60,'[1]PNC 2020'!$A$3:$AA$3,0))),"")</f>
        <v/>
      </c>
      <c r="G72" s="87">
        <f t="shared" si="39"/>
        <v>0</v>
      </c>
      <c r="H72" s="87">
        <f>IFERROR(IF(INDEX('[1]PNC 2020'!$A$3:$AA$434,MATCH($A72,'[1]PNC 2020'!$A$7:$A$434,0)+4,MATCH(H$60,'[1]PNC 2020'!$A$3:$AA$3,0))=0,"",INDEX('[1]PNC 2020'!$A$3:$AA$434,MATCH($A72,'[1]PNC 2020'!$A$7:$A$434,0)+4,MATCH(H$60,'[1]PNC 2020'!$A$3:$AA$3,0))),"")</f>
        <v>34089.31</v>
      </c>
      <c r="I72" s="87" t="str">
        <f>IFERROR(IF(INDEX('[1]PNC 2020'!$A$3:$AA$434,MATCH($A72,'[1]PNC 2020'!$A$7:$A$434,0)+4,MATCH(I$60,'[1]PNC 2020'!$A$3:$AA$3,0))=0,"",INDEX('[1]PNC 2020'!$A$3:$AA$434,MATCH($A72,'[1]PNC 2020'!$A$7:$A$434,0)+4,MATCH(I$60,'[1]PNC 2020'!$A$3:$AA$3,0))),"")</f>
        <v/>
      </c>
      <c r="J72" s="87">
        <f t="shared" si="40"/>
        <v>34089.31</v>
      </c>
      <c r="K72" s="87" t="str">
        <f>IFERROR(IF(INDEX('[1]PNC 2020'!$A$3:$AA$434,MATCH($A72,'[1]PNC 2020'!$A$7:$A$434,0)+4,MATCH(K$60,'[1]PNC 2020'!$A$3:$AA$3,0))=0,"",INDEX('[1]PNC 2020'!$A$3:$AA$434,MATCH($A72,'[1]PNC 2020'!$A$7:$A$434,0)+4,MATCH(K$60,'[1]PNC 2020'!$A$3:$AA$3,0))),"")</f>
        <v/>
      </c>
      <c r="L72" s="87" t="str">
        <f>IFERROR(IF(INDEX('[1]PNC 2020'!$A$3:$AA$434,MATCH($A72,'[1]PNC 2020'!$A$7:$A$434,0)+4,MATCH(L$60,'[1]PNC 2020'!$A$3:$AA$3,0))=0,"",INDEX('[1]PNC 2020'!$A$3:$AA$434,MATCH($A72,'[1]PNC 2020'!$A$7:$A$434,0)+4,MATCH(L$60,'[1]PNC 2020'!$A$3:$AA$3,0))),"")</f>
        <v/>
      </c>
      <c r="M72" s="87">
        <f t="shared" si="41"/>
        <v>0</v>
      </c>
      <c r="N72" s="87" t="str">
        <f>IFERROR(IF(INDEX('[1]PNC 2020'!$A$3:$AA$434,MATCH($A72,'[1]PNC 2020'!$A$7:$A$434,0)+4,MATCH(N$60,'[1]PNC 2020'!$A$3:$AA$3,0))=0,"",INDEX('[1]PNC 2020'!$A$3:$AA$434,MATCH($A72,'[1]PNC 2020'!$A$7:$A$434,0)+4,MATCH(N$60,'[1]PNC 2020'!$A$3:$AA$3,0))),"")</f>
        <v/>
      </c>
      <c r="O72" s="87" t="str">
        <f>IFERROR(IF(INDEX('[1]PNC 2020'!$A$3:$AA$434,MATCH($A72,'[1]PNC 2020'!$A$7:$A$434,0)+4,MATCH(O$60,'[1]PNC 2020'!$A$3:$AA$3,0))=0,"",INDEX('[1]PNC 2020'!$A$3:$AA$434,MATCH($A72,'[1]PNC 2020'!$A$7:$A$434,0)+4,MATCH(O$60,'[1]PNC 2020'!$A$3:$AA$3,0))),"")</f>
        <v/>
      </c>
      <c r="P72" s="87">
        <f t="shared" si="42"/>
        <v>0</v>
      </c>
      <c r="Q72" s="87">
        <f>IFERROR(IF(INDEX('[1]PNC 2020'!$A$3:$AA$434,MATCH($A72,'[1]PNC 2020'!$A$7:$A$434,0)+4,MATCH(Q$60,'[1]PNC 2020'!$A$3:$AA$3,0))=0,"",INDEX('[1]PNC 2020'!$A$3:$AA$434,MATCH($A72,'[1]PNC 2020'!$A$7:$A$434,0)+4,MATCH(Q$60,'[1]PNC 2020'!$A$3:$AA$3,0))),"")</f>
        <v>305186.53000000003</v>
      </c>
      <c r="R72" s="87" t="str">
        <f>IFERROR(IF(INDEX('[1]PNC 2020'!$A$3:$AA$434,MATCH($A72,'[1]PNC 2020'!$A$7:$A$434,0)+4,MATCH(R$60,'[1]PNC 2020'!$A$3:$AA$3,0))=0,"",INDEX('[1]PNC 2020'!$A$3:$AA$434,MATCH($A72,'[1]PNC 2020'!$A$7:$A$434,0)+4,MATCH(R$60,'[1]PNC 2020'!$A$3:$AA$3,0))),"")</f>
        <v/>
      </c>
      <c r="S72" s="87">
        <f t="shared" si="43"/>
        <v>305186.53000000003</v>
      </c>
      <c r="T72" s="87">
        <f>IFERROR(IF(INDEX('[1]PNC 2020'!$A$3:$AA$434,MATCH($A72,'[1]PNC 2020'!$A$7:$A$434,0)+4,MATCH(T$60,'[1]PNC 2020'!$A$3:$AA$3,0))=0,"",INDEX('[1]PNC 2020'!$A$3:$AA$434,MATCH($A72,'[1]PNC 2020'!$A$7:$A$434,0)+4,MATCH(T$60,'[1]PNC 2020'!$A$3:$AA$3,0))),"")</f>
        <v>176387.93</v>
      </c>
      <c r="U72" s="87" t="str">
        <f>IFERROR(IF(INDEX('[1]PNC 2020'!$A$3:$AA$434,MATCH($A72,'[1]PNC 2020'!$A$7:$A$434,0)+4,MATCH(U$60,'[1]PNC 2020'!$A$3:$AA$3,0))=0,"",INDEX('[1]PNC 2020'!$A$3:$AA$434,MATCH($A72,'[1]PNC 2020'!$A$7:$A$434,0)+4,MATCH(U$60,'[1]PNC 2020'!$A$3:$AA$3,0))),"")</f>
        <v/>
      </c>
      <c r="V72" s="87">
        <f t="shared" si="44"/>
        <v>176387.93</v>
      </c>
      <c r="W72" s="87">
        <f>IFERROR(IF(INDEX('[1]PNC 2020'!$A$3:$AA$434,MATCH($A72,'[1]PNC 2020'!$A$7:$A$434,0)+4,MATCH(W$60,'[1]PNC 2020'!$A$3:$AA$3,0))=0,"",INDEX('[1]PNC 2020'!$A$3:$AA$434,MATCH($A72,'[1]PNC 2020'!$A$7:$A$434,0)+4,MATCH(W$60,'[1]PNC 2020'!$A$3:$AA$3,0))),"")</f>
        <v>1806695.7</v>
      </c>
      <c r="X72" s="87" t="str">
        <f>IFERROR(IF(INDEX('[1]PNC 2020'!$A$3:$AA$434,MATCH($A72,'[1]PNC 2020'!$A$7:$A$434,0)+4,MATCH(X$60,'[1]PNC 2020'!$A$3:$AA$3,0))=0,"",INDEX('[1]PNC 2020'!$A$3:$AA$434,MATCH($A72,'[1]PNC 2020'!$A$7:$A$434,0)+4,MATCH(X$60,'[1]PNC 2020'!$A$3:$AA$3,0))),"")</f>
        <v/>
      </c>
      <c r="Y72" s="87">
        <f t="shared" si="45"/>
        <v>1806695.7</v>
      </c>
      <c r="Z72" s="87">
        <f>IFERROR(IF(INDEX('[1]PNC 2020'!$A$3:$AA$434,MATCH($A72,'[1]PNC 2020'!$A$7:$A$434,0)+4,MATCH(Z$60,'[1]PNC 2020'!$A$3:$AA$3,0))=0,"",INDEX('[1]PNC 2020'!$A$3:$AA$434,MATCH($A72,'[1]PNC 2020'!$A$7:$A$434,0)+4,MATCH(Z$60,'[1]PNC 2020'!$A$3:$AA$3,0))),"")</f>
        <v>121662311.41</v>
      </c>
      <c r="AA72" s="87">
        <f>IFERROR(IF(INDEX('[1]PNC 2020'!$A$3:$AA$434,MATCH($A72,'[1]PNC 2020'!$A$7:$A$434,0)+4,MATCH(AA$60,'[1]PNC 2020'!$A$3:$AA$3,0))=0,"",INDEX('[1]PNC 2020'!$A$3:$AA$434,MATCH($A72,'[1]PNC 2020'!$A$7:$A$434,0)+4,MATCH(AA$60,'[1]PNC 2020'!$A$3:$AA$3,0))),"")</f>
        <v>1893.37</v>
      </c>
      <c r="AB72" s="87">
        <f t="shared" si="46"/>
        <v>121664204.78</v>
      </c>
      <c r="AC72" s="87" t="str">
        <f>IFERROR(IF(INDEX('[1]PNC 2020'!$A$3:$AA$434,MATCH($A72,'[1]PNC 2020'!$A$7:$A$434,0)+4,MATCH(AC$60,'[1]PNC 2020'!$A$3:$AA$3,0))=0,"",INDEX('[1]PNC 2020'!$A$3:$AA$434,MATCH($A72,'[1]PNC 2020'!$A$7:$A$434,0)+4,MATCH(AC$60,'[1]PNC 2020'!$A$3:$AA$3,0))),"")</f>
        <v/>
      </c>
      <c r="AD72" s="87" t="str">
        <f>IFERROR(IF(INDEX('[1]PNC 2020'!$A$3:$AA$434,MATCH($A72,'[1]PNC 2020'!$A$7:$A$434,0)+4,MATCH(AD$60,'[1]PNC 2020'!$A$3:$AA$3,0))=0,"",INDEX('[1]PNC 2020'!$A$3:$AA$434,MATCH($A72,'[1]PNC 2020'!$A$7:$A$434,0)+4,MATCH(AD$60,'[1]PNC 2020'!$A$3:$AA$3,0))),"")</f>
        <v/>
      </c>
      <c r="AE72" s="87">
        <f t="shared" si="47"/>
        <v>0</v>
      </c>
      <c r="AF72" s="87">
        <f>IFERROR(IF(INDEX('[1]PNC 2020'!$A$3:$AA$434,MATCH($A72,'[1]PNC 2020'!$A$7:$A$434,0)+4,MATCH(AF$60,'[1]PNC 2020'!$A$3:$AA$3,0))=0,"",INDEX('[1]PNC 2020'!$A$3:$AA$434,MATCH($A72,'[1]PNC 2020'!$A$7:$A$434,0)+4,MATCH(AF$60,'[1]PNC 2020'!$A$3:$AA$3,0))),"")</f>
        <v>123589.59</v>
      </c>
      <c r="AG72" s="87" t="str">
        <f>IFERROR(IF(INDEX('[1]PNC 2020'!$A$3:$AA$434,MATCH($A72,'[1]PNC 2020'!$A$7:$A$434,0)+4,MATCH(AG$60,'[1]PNC 2020'!$A$3:$AA$3,0))=0,"",INDEX('[1]PNC 2020'!$A$3:$AA$434,MATCH($A72,'[1]PNC 2020'!$A$7:$A$434,0)+4,MATCH(AG$60,'[1]PNC 2020'!$A$3:$AA$3,0))),"")</f>
        <v/>
      </c>
      <c r="AH72" s="87">
        <f t="shared" si="48"/>
        <v>123589.59</v>
      </c>
      <c r="AI72" s="87">
        <f>IFERROR(IF(INDEX('[1]PNC 2020'!$A$3:$AA$434,MATCH($A72,'[1]PNC 2020'!$A$7:$A$434,0)+4,MATCH(AI$60,'[1]PNC 2020'!$A$3:$AA$3,0))=0,"",INDEX('[1]PNC 2020'!$A$3:$AA$434,MATCH($A72,'[1]PNC 2020'!$A$7:$A$434,0)+4,MATCH(AI$60,'[1]PNC 2020'!$A$3:$AA$3,0))),"")</f>
        <v>201609.82</v>
      </c>
      <c r="AJ72" s="87" t="str">
        <f>IFERROR(IF(INDEX('[1]PNC 2020'!$A$3:$AA$434,MATCH($A72,'[1]PNC 2020'!$A$7:$A$434,0)+4,MATCH(AJ$60,'[1]PNC 2020'!$A$3:$AA$3,0))=0,"",INDEX('[1]PNC 2020'!$A$3:$AA$434,MATCH($A72,'[1]PNC 2020'!$A$7:$A$434,0)+4,MATCH(AJ$60,'[1]PNC 2020'!$A$3:$AA$3,0))),"")</f>
        <v/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2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tr">
        <f>IFERROR(IF(INDEX('[1]PNC 2020'!$A$3:$AA$434,MATCH($A73,'[1]PNC 2020'!$A$7:$A$434,0)+4,MATCH(E$60,'[1]PNC 2020'!$A$3:$AA$3,0))=0,"",INDEX('[1]PNC 2020'!$A$3:$AA$434,MATCH($A73,'[1]PNC 2020'!$A$7:$A$434,0)+4,MATCH(E$60,'[1]PNC 2020'!$A$3:$AA$3,0))),"")</f>
        <v/>
      </c>
      <c r="F73" s="87" t="str">
        <f>IFERROR(IF(INDEX('[1]PNC 2020'!$A$3:$AA$434,MATCH($A73,'[1]PNC 2020'!$A$7:$A$434,0)+4,MATCH(F$60,'[1]PNC 2020'!$A$3:$AA$3,0))=0,"",INDEX('[1]PNC 2020'!$A$3:$AA$434,MATCH($A73,'[1]PNC 2020'!$A$7:$A$434,0)+4,MATCH(F$60,'[1]PNC 2020'!$A$3:$AA$3,0))),"")</f>
        <v/>
      </c>
      <c r="G73" s="87">
        <f t="shared" si="39"/>
        <v>0</v>
      </c>
      <c r="H73" s="87">
        <f>IFERROR(IF(INDEX('[1]PNC 2020'!$A$3:$AA$434,MATCH($A73,'[1]PNC 2020'!$A$7:$A$434,0)+4,MATCH(H$60,'[1]PNC 2020'!$A$3:$AA$3,0))=0,"",INDEX('[1]PNC 2020'!$A$3:$AA$434,MATCH($A73,'[1]PNC 2020'!$A$7:$A$434,0)+4,MATCH(H$60,'[1]PNC 2020'!$A$3:$AA$3,0))),"")</f>
        <v>340696.47</v>
      </c>
      <c r="I73" s="87" t="str">
        <f>IFERROR(IF(INDEX('[1]PNC 2020'!$A$3:$AA$434,MATCH($A73,'[1]PNC 2020'!$A$7:$A$434,0)+4,MATCH(I$60,'[1]PNC 2020'!$A$3:$AA$3,0))=0,"",INDEX('[1]PNC 2020'!$A$3:$AA$434,MATCH($A73,'[1]PNC 2020'!$A$7:$A$434,0)+4,MATCH(I$60,'[1]PNC 2020'!$A$3:$AA$3,0))),"")</f>
        <v/>
      </c>
      <c r="J73" s="87">
        <f t="shared" si="40"/>
        <v>340696.47</v>
      </c>
      <c r="K73" s="87" t="str">
        <f>IFERROR(IF(INDEX('[1]PNC 2020'!$A$3:$AA$434,MATCH($A73,'[1]PNC 2020'!$A$7:$A$434,0)+4,MATCH(K$60,'[1]PNC 2020'!$A$3:$AA$3,0))=0,"",INDEX('[1]PNC 2020'!$A$3:$AA$434,MATCH($A73,'[1]PNC 2020'!$A$7:$A$434,0)+4,MATCH(K$60,'[1]PNC 2020'!$A$3:$AA$3,0))),"")</f>
        <v/>
      </c>
      <c r="L73" s="87" t="str">
        <f>IFERROR(IF(INDEX('[1]PNC 2020'!$A$3:$AA$434,MATCH($A73,'[1]PNC 2020'!$A$7:$A$434,0)+4,MATCH(L$60,'[1]PNC 2020'!$A$3:$AA$3,0))=0,"",INDEX('[1]PNC 2020'!$A$3:$AA$434,MATCH($A73,'[1]PNC 2020'!$A$7:$A$434,0)+4,MATCH(L$60,'[1]PNC 2020'!$A$3:$AA$3,0))),"")</f>
        <v/>
      </c>
      <c r="M73" s="87">
        <f t="shared" si="41"/>
        <v>0</v>
      </c>
      <c r="N73" s="87" t="str">
        <f>IFERROR(IF(INDEX('[1]PNC 2020'!$A$3:$AA$434,MATCH($A73,'[1]PNC 2020'!$A$7:$A$434,0)+4,MATCH(N$60,'[1]PNC 2020'!$A$3:$AA$3,0))=0,"",INDEX('[1]PNC 2020'!$A$3:$AA$434,MATCH($A73,'[1]PNC 2020'!$A$7:$A$434,0)+4,MATCH(N$60,'[1]PNC 2020'!$A$3:$AA$3,0))),"")</f>
        <v/>
      </c>
      <c r="O73" s="87" t="str">
        <f>IFERROR(IF(INDEX('[1]PNC 2020'!$A$3:$AA$434,MATCH($A73,'[1]PNC 2020'!$A$7:$A$434,0)+4,MATCH(O$60,'[1]PNC 2020'!$A$3:$AA$3,0))=0,"",INDEX('[1]PNC 2020'!$A$3:$AA$434,MATCH($A73,'[1]PNC 2020'!$A$7:$A$434,0)+4,MATCH(O$60,'[1]PNC 2020'!$A$3:$AA$3,0))),"")</f>
        <v/>
      </c>
      <c r="P73" s="87">
        <f t="shared" si="42"/>
        <v>0</v>
      </c>
      <c r="Q73" s="87">
        <f>IFERROR(IF(INDEX('[1]PNC 2020'!$A$3:$AA$434,MATCH($A73,'[1]PNC 2020'!$A$7:$A$434,0)+4,MATCH(Q$60,'[1]PNC 2020'!$A$3:$AA$3,0))=0,"",INDEX('[1]PNC 2020'!$A$3:$AA$434,MATCH($A73,'[1]PNC 2020'!$A$7:$A$434,0)+4,MATCH(Q$60,'[1]PNC 2020'!$A$3:$AA$3,0))),"")</f>
        <v>8984737.4299999997</v>
      </c>
      <c r="R73" s="87">
        <f>IFERROR(IF(INDEX('[1]PNC 2020'!$A$3:$AA$434,MATCH($A73,'[1]PNC 2020'!$A$7:$A$434,0)+4,MATCH(R$60,'[1]PNC 2020'!$A$3:$AA$3,0))=0,"",INDEX('[1]PNC 2020'!$A$3:$AA$434,MATCH($A73,'[1]PNC 2020'!$A$7:$A$434,0)+4,MATCH(R$60,'[1]PNC 2020'!$A$3:$AA$3,0))),"")</f>
        <v>0.01</v>
      </c>
      <c r="S73" s="87">
        <f t="shared" si="43"/>
        <v>8984737.4399999995</v>
      </c>
      <c r="T73" s="87">
        <f>IFERROR(IF(INDEX('[1]PNC 2020'!$A$3:$AA$434,MATCH($A73,'[1]PNC 2020'!$A$7:$A$434,0)+4,MATCH(T$60,'[1]PNC 2020'!$A$3:$AA$3,0))=0,"",INDEX('[1]PNC 2020'!$A$3:$AA$434,MATCH($A73,'[1]PNC 2020'!$A$7:$A$434,0)+4,MATCH(T$60,'[1]PNC 2020'!$A$3:$AA$3,0))),"")</f>
        <v>318788.57</v>
      </c>
      <c r="U73" s="87" t="str">
        <f>IFERROR(IF(INDEX('[1]PNC 2020'!$A$3:$AA$434,MATCH($A73,'[1]PNC 2020'!$A$7:$A$434,0)+4,MATCH(U$60,'[1]PNC 2020'!$A$3:$AA$3,0))=0,"",INDEX('[1]PNC 2020'!$A$3:$AA$434,MATCH($A73,'[1]PNC 2020'!$A$7:$A$434,0)+4,MATCH(U$60,'[1]PNC 2020'!$A$3:$AA$3,0))),"")</f>
        <v/>
      </c>
      <c r="V73" s="87">
        <f t="shared" si="44"/>
        <v>318788.57</v>
      </c>
      <c r="W73" s="87">
        <f>IFERROR(IF(INDEX('[1]PNC 2020'!$A$3:$AA$434,MATCH($A73,'[1]PNC 2020'!$A$7:$A$434,0)+4,MATCH(W$60,'[1]PNC 2020'!$A$3:$AA$3,0))=0,"",INDEX('[1]PNC 2020'!$A$3:$AA$434,MATCH($A73,'[1]PNC 2020'!$A$7:$A$434,0)+4,MATCH(W$60,'[1]PNC 2020'!$A$3:$AA$3,0))),"")</f>
        <v>82207.259999999995</v>
      </c>
      <c r="X73" s="87" t="str">
        <f>IFERROR(IF(INDEX('[1]PNC 2020'!$A$3:$AA$434,MATCH($A73,'[1]PNC 2020'!$A$7:$A$434,0)+4,MATCH(X$60,'[1]PNC 2020'!$A$3:$AA$3,0))=0,"",INDEX('[1]PNC 2020'!$A$3:$AA$434,MATCH($A73,'[1]PNC 2020'!$A$7:$A$434,0)+4,MATCH(X$60,'[1]PNC 2020'!$A$3:$AA$3,0))),"")</f>
        <v/>
      </c>
      <c r="Y73" s="87">
        <f t="shared" si="45"/>
        <v>82207.259999999995</v>
      </c>
      <c r="Z73" s="87">
        <f>IFERROR(IF(INDEX('[1]PNC 2020'!$A$3:$AA$434,MATCH($A73,'[1]PNC 2020'!$A$7:$A$434,0)+4,MATCH(Z$60,'[1]PNC 2020'!$A$3:$AA$3,0))=0,"",INDEX('[1]PNC 2020'!$A$3:$AA$434,MATCH($A73,'[1]PNC 2020'!$A$7:$A$434,0)+4,MATCH(Z$60,'[1]PNC 2020'!$A$3:$AA$3,0))),"")</f>
        <v>90119882.530000001</v>
      </c>
      <c r="AA73" s="87">
        <f>IFERROR(IF(INDEX('[1]PNC 2020'!$A$3:$AA$434,MATCH($A73,'[1]PNC 2020'!$A$7:$A$434,0)+4,MATCH(AA$60,'[1]PNC 2020'!$A$3:$AA$3,0))=0,"",INDEX('[1]PNC 2020'!$A$3:$AA$434,MATCH($A73,'[1]PNC 2020'!$A$7:$A$434,0)+4,MATCH(AA$60,'[1]PNC 2020'!$A$3:$AA$3,0))),"")</f>
        <v>2625.2</v>
      </c>
      <c r="AB73" s="87">
        <f t="shared" si="46"/>
        <v>90122507.730000004</v>
      </c>
      <c r="AC73" s="87" t="str">
        <f>IFERROR(IF(INDEX('[1]PNC 2020'!$A$3:$AA$434,MATCH($A73,'[1]PNC 2020'!$A$7:$A$434,0)+4,MATCH(AC$60,'[1]PNC 2020'!$A$3:$AA$3,0))=0,"",INDEX('[1]PNC 2020'!$A$3:$AA$434,MATCH($A73,'[1]PNC 2020'!$A$7:$A$434,0)+4,MATCH(AC$60,'[1]PNC 2020'!$A$3:$AA$3,0))),"")</f>
        <v/>
      </c>
      <c r="AD73" s="87" t="str">
        <f>IFERROR(IF(INDEX('[1]PNC 2020'!$A$3:$AA$434,MATCH($A73,'[1]PNC 2020'!$A$7:$A$434,0)+4,MATCH(AD$60,'[1]PNC 2020'!$A$3:$AA$3,0))=0,"",INDEX('[1]PNC 2020'!$A$3:$AA$434,MATCH($A73,'[1]PNC 2020'!$A$7:$A$434,0)+4,MATCH(AD$60,'[1]PNC 2020'!$A$3:$AA$3,0))),"")</f>
        <v/>
      </c>
      <c r="AE73" s="87">
        <f t="shared" si="47"/>
        <v>0</v>
      </c>
      <c r="AF73" s="87">
        <f>IFERROR(IF(INDEX('[1]PNC 2020'!$A$3:$AA$434,MATCH($A73,'[1]PNC 2020'!$A$7:$A$434,0)+4,MATCH(AF$60,'[1]PNC 2020'!$A$3:$AA$3,0))=0,"",INDEX('[1]PNC 2020'!$A$3:$AA$434,MATCH($A73,'[1]PNC 2020'!$A$7:$A$434,0)+4,MATCH(AF$60,'[1]PNC 2020'!$A$3:$AA$3,0))),"")</f>
        <v>1252335.24</v>
      </c>
      <c r="AG73" s="87" t="str">
        <f>IFERROR(IF(INDEX('[1]PNC 2020'!$A$3:$AA$434,MATCH($A73,'[1]PNC 2020'!$A$7:$A$434,0)+4,MATCH(AG$60,'[1]PNC 2020'!$A$3:$AA$3,0))=0,"",INDEX('[1]PNC 2020'!$A$3:$AA$434,MATCH($A73,'[1]PNC 2020'!$A$7:$A$434,0)+4,MATCH(AG$60,'[1]PNC 2020'!$A$3:$AA$3,0))),"")</f>
        <v/>
      </c>
      <c r="AH73" s="87">
        <f t="shared" si="48"/>
        <v>1252335.24</v>
      </c>
      <c r="AI73" s="87">
        <f>IFERROR(IF(INDEX('[1]PNC 2020'!$A$3:$AA$434,MATCH($A73,'[1]PNC 2020'!$A$7:$A$434,0)+4,MATCH(AI$60,'[1]PNC 2020'!$A$3:$AA$3,0))=0,"",INDEX('[1]PNC 2020'!$A$3:$AA$434,MATCH($A73,'[1]PNC 2020'!$A$7:$A$434,0)+4,MATCH(AI$60,'[1]PNC 2020'!$A$3:$AA$3,0))),"")</f>
        <v>8512066.1600000001</v>
      </c>
      <c r="AJ73" s="87">
        <f>IFERROR(IF(INDEX('[1]PNC 2020'!$A$3:$AA$434,MATCH($A73,'[1]PNC 2020'!$A$7:$A$434,0)+4,MATCH(AJ$60,'[1]PNC 2020'!$A$3:$AA$3,0))=0,"",INDEX('[1]PNC 2020'!$A$3:$AA$434,MATCH($A73,'[1]PNC 2020'!$A$7:$A$434,0)+4,MATCH(AJ$60,'[1]PNC 2020'!$A$3:$AA$3,0))),"")</f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2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f>IFERROR(IF(INDEX('[1]PNC 2020'!$A$3:$AA$434,MATCH($A74,'[1]PNC 2020'!$A$7:$A$434,0)+4,MATCH(E$60,'[1]PNC 2020'!$A$3:$AA$3,0))=0,"",INDEX('[1]PNC 2020'!$A$3:$AA$434,MATCH($A74,'[1]PNC 2020'!$A$7:$A$434,0)+4,MATCH(E$60,'[1]PNC 2020'!$A$3:$AA$3,0))),"")</f>
        <v>649323.84</v>
      </c>
      <c r="F74" s="87" t="str">
        <f>IFERROR(IF(INDEX('[1]PNC 2020'!$A$3:$AA$434,MATCH($A74,'[1]PNC 2020'!$A$7:$A$434,0)+4,MATCH(F$60,'[1]PNC 2020'!$A$3:$AA$3,0))=0,"",INDEX('[1]PNC 2020'!$A$3:$AA$434,MATCH($A74,'[1]PNC 2020'!$A$7:$A$434,0)+4,MATCH(F$60,'[1]PNC 2020'!$A$3:$AA$3,0))),"")</f>
        <v/>
      </c>
      <c r="G74" s="87">
        <f t="shared" si="39"/>
        <v>649323.84</v>
      </c>
      <c r="H74" s="87">
        <f>IFERROR(IF(INDEX('[1]PNC 2020'!$A$3:$AA$434,MATCH($A74,'[1]PNC 2020'!$A$7:$A$434,0)+4,MATCH(H$60,'[1]PNC 2020'!$A$3:$AA$3,0))=0,"",INDEX('[1]PNC 2020'!$A$3:$AA$434,MATCH($A74,'[1]PNC 2020'!$A$7:$A$434,0)+4,MATCH(H$60,'[1]PNC 2020'!$A$3:$AA$3,0))),"")</f>
        <v>10274.5</v>
      </c>
      <c r="I74" s="87" t="str">
        <f>IFERROR(IF(INDEX('[1]PNC 2020'!$A$3:$AA$434,MATCH($A74,'[1]PNC 2020'!$A$7:$A$434,0)+4,MATCH(I$60,'[1]PNC 2020'!$A$3:$AA$3,0))=0,"",INDEX('[1]PNC 2020'!$A$3:$AA$434,MATCH($A74,'[1]PNC 2020'!$A$7:$A$434,0)+4,MATCH(I$60,'[1]PNC 2020'!$A$3:$AA$3,0))),"")</f>
        <v/>
      </c>
      <c r="J74" s="87">
        <f t="shared" si="40"/>
        <v>10274.5</v>
      </c>
      <c r="K74" s="87" t="str">
        <f>IFERROR(IF(INDEX('[1]PNC 2020'!$A$3:$AA$434,MATCH($A74,'[1]PNC 2020'!$A$7:$A$434,0)+4,MATCH(K$60,'[1]PNC 2020'!$A$3:$AA$3,0))=0,"",INDEX('[1]PNC 2020'!$A$3:$AA$434,MATCH($A74,'[1]PNC 2020'!$A$7:$A$434,0)+4,MATCH(K$60,'[1]PNC 2020'!$A$3:$AA$3,0))),"")</f>
        <v/>
      </c>
      <c r="L74" s="87">
        <f>IFERROR(IF(INDEX('[1]PNC 2020'!$A$3:$AA$434,MATCH($A74,'[1]PNC 2020'!$A$7:$A$434,0)+4,MATCH(L$60,'[1]PNC 2020'!$A$3:$AA$3,0))=0,"",INDEX('[1]PNC 2020'!$A$3:$AA$434,MATCH($A74,'[1]PNC 2020'!$A$7:$A$434,0)+4,MATCH(L$60,'[1]PNC 2020'!$A$3:$AA$3,0))),"")</f>
        <v>2850753.54</v>
      </c>
      <c r="M74" s="87">
        <f t="shared" si="41"/>
        <v>2850753.54</v>
      </c>
      <c r="N74" s="87">
        <f>IFERROR(IF(INDEX('[1]PNC 2020'!$A$3:$AA$434,MATCH($A74,'[1]PNC 2020'!$A$7:$A$434,0)+4,MATCH(N$60,'[1]PNC 2020'!$A$3:$AA$3,0))=0,"",INDEX('[1]PNC 2020'!$A$3:$AA$434,MATCH($A74,'[1]PNC 2020'!$A$7:$A$434,0)+4,MATCH(N$60,'[1]PNC 2020'!$A$3:$AA$3,0))),"")</f>
        <v>33399.32</v>
      </c>
      <c r="O74" s="87" t="str">
        <f>IFERROR(IF(INDEX('[1]PNC 2020'!$A$3:$AA$434,MATCH($A74,'[1]PNC 2020'!$A$7:$A$434,0)+4,MATCH(O$60,'[1]PNC 2020'!$A$3:$AA$3,0))=0,"",INDEX('[1]PNC 2020'!$A$3:$AA$434,MATCH($A74,'[1]PNC 2020'!$A$7:$A$434,0)+4,MATCH(O$60,'[1]PNC 2020'!$A$3:$AA$3,0))),"")</f>
        <v/>
      </c>
      <c r="P74" s="87">
        <f t="shared" si="42"/>
        <v>33399.32</v>
      </c>
      <c r="Q74" s="87">
        <f>IFERROR(IF(INDEX('[1]PNC 2020'!$A$3:$AA$434,MATCH($A74,'[1]PNC 2020'!$A$7:$A$434,0)+4,MATCH(Q$60,'[1]PNC 2020'!$A$3:$AA$3,0))=0,"",INDEX('[1]PNC 2020'!$A$3:$AA$434,MATCH($A74,'[1]PNC 2020'!$A$7:$A$434,0)+4,MATCH(Q$60,'[1]PNC 2020'!$A$3:$AA$3,0))),"")</f>
        <v>461417.22</v>
      </c>
      <c r="R74" s="87" t="str">
        <f>IFERROR(IF(INDEX('[1]PNC 2020'!$A$3:$AA$434,MATCH($A74,'[1]PNC 2020'!$A$7:$A$434,0)+4,MATCH(R$60,'[1]PNC 2020'!$A$3:$AA$3,0))=0,"",INDEX('[1]PNC 2020'!$A$3:$AA$434,MATCH($A74,'[1]PNC 2020'!$A$7:$A$434,0)+4,MATCH(R$60,'[1]PNC 2020'!$A$3:$AA$3,0))),"")</f>
        <v/>
      </c>
      <c r="S74" s="87">
        <f t="shared" si="43"/>
        <v>461417.22</v>
      </c>
      <c r="T74" s="87">
        <f>IFERROR(IF(INDEX('[1]PNC 2020'!$A$3:$AA$434,MATCH($A74,'[1]PNC 2020'!$A$7:$A$434,0)+4,MATCH(T$60,'[1]PNC 2020'!$A$3:$AA$3,0))=0,"",INDEX('[1]PNC 2020'!$A$3:$AA$434,MATCH($A74,'[1]PNC 2020'!$A$7:$A$434,0)+4,MATCH(T$60,'[1]PNC 2020'!$A$3:$AA$3,0))),"")</f>
        <v>30175.79</v>
      </c>
      <c r="U74" s="87" t="str">
        <f>IFERROR(IF(INDEX('[1]PNC 2020'!$A$3:$AA$434,MATCH($A74,'[1]PNC 2020'!$A$7:$A$434,0)+4,MATCH(U$60,'[1]PNC 2020'!$A$3:$AA$3,0))=0,"",INDEX('[1]PNC 2020'!$A$3:$AA$434,MATCH($A74,'[1]PNC 2020'!$A$7:$A$434,0)+4,MATCH(U$60,'[1]PNC 2020'!$A$3:$AA$3,0))),"")</f>
        <v/>
      </c>
      <c r="V74" s="87">
        <f t="shared" si="44"/>
        <v>30175.79</v>
      </c>
      <c r="W74" s="87">
        <f>IFERROR(IF(INDEX('[1]PNC 2020'!$A$3:$AA$434,MATCH($A74,'[1]PNC 2020'!$A$7:$A$434,0)+4,MATCH(W$60,'[1]PNC 2020'!$A$3:$AA$3,0))=0,"",INDEX('[1]PNC 2020'!$A$3:$AA$434,MATCH($A74,'[1]PNC 2020'!$A$7:$A$434,0)+4,MATCH(W$60,'[1]PNC 2020'!$A$3:$AA$3,0))),"")</f>
        <v>25414.35</v>
      </c>
      <c r="X74" s="87" t="str">
        <f>IFERROR(IF(INDEX('[1]PNC 2020'!$A$3:$AA$434,MATCH($A74,'[1]PNC 2020'!$A$7:$A$434,0)+4,MATCH(X$60,'[1]PNC 2020'!$A$3:$AA$3,0))=0,"",INDEX('[1]PNC 2020'!$A$3:$AA$434,MATCH($A74,'[1]PNC 2020'!$A$7:$A$434,0)+4,MATCH(X$60,'[1]PNC 2020'!$A$3:$AA$3,0))),"")</f>
        <v/>
      </c>
      <c r="Y74" s="87">
        <f t="shared" si="45"/>
        <v>25414.35</v>
      </c>
      <c r="Z74" s="87">
        <f>IFERROR(IF(INDEX('[1]PNC 2020'!$A$3:$AA$434,MATCH($A74,'[1]PNC 2020'!$A$7:$A$434,0)+4,MATCH(Z$60,'[1]PNC 2020'!$A$3:$AA$3,0))=0,"",INDEX('[1]PNC 2020'!$A$3:$AA$434,MATCH($A74,'[1]PNC 2020'!$A$7:$A$434,0)+4,MATCH(Z$60,'[1]PNC 2020'!$A$3:$AA$3,0))),"")</f>
        <v>60730858.689999998</v>
      </c>
      <c r="AA74" s="87" t="str">
        <f>IFERROR(IF(INDEX('[1]PNC 2020'!$A$3:$AA$434,MATCH($A74,'[1]PNC 2020'!$A$7:$A$434,0)+4,MATCH(AA$60,'[1]PNC 2020'!$A$3:$AA$3,0))=0,"",INDEX('[1]PNC 2020'!$A$3:$AA$434,MATCH($A74,'[1]PNC 2020'!$A$7:$A$434,0)+4,MATCH(AA$60,'[1]PNC 2020'!$A$3:$AA$3,0))),"")</f>
        <v/>
      </c>
      <c r="AB74" s="87">
        <f t="shared" si="46"/>
        <v>60730858.689999998</v>
      </c>
      <c r="AC74" s="87" t="str">
        <f>IFERROR(IF(INDEX('[1]PNC 2020'!$A$3:$AA$434,MATCH($A74,'[1]PNC 2020'!$A$7:$A$434,0)+4,MATCH(AC$60,'[1]PNC 2020'!$A$3:$AA$3,0))=0,"",INDEX('[1]PNC 2020'!$A$3:$AA$434,MATCH($A74,'[1]PNC 2020'!$A$7:$A$434,0)+4,MATCH(AC$60,'[1]PNC 2020'!$A$3:$AA$3,0))),"")</f>
        <v/>
      </c>
      <c r="AD74" s="87" t="str">
        <f>IFERROR(IF(INDEX('[1]PNC 2020'!$A$3:$AA$434,MATCH($A74,'[1]PNC 2020'!$A$7:$A$434,0)+4,MATCH(AD$60,'[1]PNC 2020'!$A$3:$AA$3,0))=0,"",INDEX('[1]PNC 2020'!$A$3:$AA$434,MATCH($A74,'[1]PNC 2020'!$A$7:$A$434,0)+4,MATCH(AD$60,'[1]PNC 2020'!$A$3:$AA$3,0))),"")</f>
        <v/>
      </c>
      <c r="AE74" s="87">
        <f t="shared" si="47"/>
        <v>0</v>
      </c>
      <c r="AF74" s="87">
        <f>IFERROR(IF(INDEX('[1]PNC 2020'!$A$3:$AA$434,MATCH($A74,'[1]PNC 2020'!$A$7:$A$434,0)+4,MATCH(AF$60,'[1]PNC 2020'!$A$3:$AA$3,0))=0,"",INDEX('[1]PNC 2020'!$A$3:$AA$434,MATCH($A74,'[1]PNC 2020'!$A$7:$A$434,0)+4,MATCH(AF$60,'[1]PNC 2020'!$A$3:$AA$3,0))),"")</f>
        <v>21205581.93</v>
      </c>
      <c r="AG74" s="87">
        <f>IFERROR(IF(INDEX('[1]PNC 2020'!$A$3:$AA$434,MATCH($A74,'[1]PNC 2020'!$A$7:$A$434,0)+4,MATCH(AG$60,'[1]PNC 2020'!$A$3:$AA$3,0))=0,"",INDEX('[1]PNC 2020'!$A$3:$AA$434,MATCH($A74,'[1]PNC 2020'!$A$7:$A$434,0)+4,MATCH(AG$60,'[1]PNC 2020'!$A$3:$AA$3,0))),"")</f>
        <v>113489.2</v>
      </c>
      <c r="AH74" s="87">
        <f t="shared" si="48"/>
        <v>21319071.129999999</v>
      </c>
      <c r="AI74" s="87">
        <f>IFERROR(IF(INDEX('[1]PNC 2020'!$A$3:$AA$434,MATCH($A74,'[1]PNC 2020'!$A$7:$A$434,0)+4,MATCH(AI$60,'[1]PNC 2020'!$A$3:$AA$3,0))=0,"",INDEX('[1]PNC 2020'!$A$3:$AA$434,MATCH($A74,'[1]PNC 2020'!$A$7:$A$434,0)+4,MATCH(AI$60,'[1]PNC 2020'!$A$3:$AA$3,0))),"")</f>
        <v>13202426.43</v>
      </c>
      <c r="AJ74" s="87" t="str">
        <f>IFERROR(IF(INDEX('[1]PNC 2020'!$A$3:$AA$434,MATCH($A74,'[1]PNC 2020'!$A$7:$A$434,0)+4,MATCH(AJ$60,'[1]PNC 2020'!$A$3:$AA$3,0))=0,"",INDEX('[1]PNC 2020'!$A$3:$AA$434,MATCH($A74,'[1]PNC 2020'!$A$7:$A$434,0)+4,MATCH(AJ$60,'[1]PNC 2020'!$A$3:$AA$3,0))),"")</f>
        <v/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2">
      <c r="A75" s="132" t="str">
        <f t="shared" si="51"/>
        <v>EneroPatria, S. A., Compañía de Seguros</v>
      </c>
      <c r="B75" s="51" t="s">
        <v>117</v>
      </c>
      <c r="C75" s="88">
        <f t="shared" si="37"/>
        <v>68492065.25</v>
      </c>
      <c r="D75" s="88">
        <f t="shared" si="38"/>
        <v>0</v>
      </c>
      <c r="E75" s="87" t="str">
        <f>IFERROR(IF(INDEX('[1]PNC 2020'!$A$3:$AA$434,MATCH($A75,'[1]PNC 2020'!$A$7:$A$434,0)+4,MATCH(E$60,'[1]PNC 2020'!$A$3:$AA$3,0))=0,"",INDEX('[1]PNC 2020'!$A$3:$AA$434,MATCH($A75,'[1]PNC 2020'!$A$7:$A$434,0)+4,MATCH(E$60,'[1]PNC 2020'!$A$3:$AA$3,0))),"")</f>
        <v/>
      </c>
      <c r="F75" s="87" t="str">
        <f>IFERROR(IF(INDEX('[1]PNC 2020'!$A$3:$AA$434,MATCH($A75,'[1]PNC 2020'!$A$7:$A$434,0)+4,MATCH(F$60,'[1]PNC 2020'!$A$3:$AA$3,0))=0,"",INDEX('[1]PNC 2020'!$A$3:$AA$434,MATCH($A75,'[1]PNC 2020'!$A$7:$A$434,0)+4,MATCH(F$60,'[1]PNC 2020'!$A$3:$AA$3,0))),"")</f>
        <v/>
      </c>
      <c r="G75" s="87">
        <f t="shared" si="39"/>
        <v>0</v>
      </c>
      <c r="H75" s="87">
        <f>IFERROR(IF(INDEX('[1]PNC 2020'!$A$3:$AA$434,MATCH($A75,'[1]PNC 2020'!$A$7:$A$434,0)+4,MATCH(H$60,'[1]PNC 2020'!$A$3:$AA$3,0))=0,"",INDEX('[1]PNC 2020'!$A$3:$AA$434,MATCH($A75,'[1]PNC 2020'!$A$7:$A$434,0)+4,MATCH(H$60,'[1]PNC 2020'!$A$3:$AA$3,0))),"")</f>
        <v>13771.55</v>
      </c>
      <c r="I75" s="87" t="str">
        <f>IFERROR(IF(INDEX('[1]PNC 2020'!$A$3:$AA$434,MATCH($A75,'[1]PNC 2020'!$A$7:$A$434,0)+4,MATCH(I$60,'[1]PNC 2020'!$A$3:$AA$3,0))=0,"",INDEX('[1]PNC 2020'!$A$3:$AA$434,MATCH($A75,'[1]PNC 2020'!$A$7:$A$434,0)+4,MATCH(I$60,'[1]PNC 2020'!$A$3:$AA$3,0))),"")</f>
        <v/>
      </c>
      <c r="J75" s="87">
        <f t="shared" si="40"/>
        <v>13771.55</v>
      </c>
      <c r="K75" s="87" t="str">
        <f>IFERROR(IF(INDEX('[1]PNC 2020'!$A$3:$AA$434,MATCH($A75,'[1]PNC 2020'!$A$7:$A$434,0)+4,MATCH(K$60,'[1]PNC 2020'!$A$3:$AA$3,0))=0,"",INDEX('[1]PNC 2020'!$A$3:$AA$434,MATCH($A75,'[1]PNC 2020'!$A$7:$A$434,0)+4,MATCH(K$60,'[1]PNC 2020'!$A$3:$AA$3,0))),"")</f>
        <v/>
      </c>
      <c r="L75" s="87" t="str">
        <f>IFERROR(IF(INDEX('[1]PNC 2020'!$A$3:$AA$434,MATCH($A75,'[1]PNC 2020'!$A$7:$A$434,0)+4,MATCH(L$60,'[1]PNC 2020'!$A$3:$AA$3,0))=0,"",INDEX('[1]PNC 2020'!$A$3:$AA$434,MATCH($A75,'[1]PNC 2020'!$A$7:$A$434,0)+4,MATCH(L$60,'[1]PNC 2020'!$A$3:$AA$3,0))),"")</f>
        <v/>
      </c>
      <c r="M75" s="87">
        <f t="shared" si="41"/>
        <v>0</v>
      </c>
      <c r="N75" s="87" t="str">
        <f>IFERROR(IF(INDEX('[1]PNC 2020'!$A$3:$AA$434,MATCH($A75,'[1]PNC 2020'!$A$7:$A$434,0)+4,MATCH(N$60,'[1]PNC 2020'!$A$3:$AA$3,0))=0,"",INDEX('[1]PNC 2020'!$A$3:$AA$434,MATCH($A75,'[1]PNC 2020'!$A$7:$A$434,0)+4,MATCH(N$60,'[1]PNC 2020'!$A$3:$AA$3,0))),"")</f>
        <v/>
      </c>
      <c r="O75" s="87" t="str">
        <f>IFERROR(IF(INDEX('[1]PNC 2020'!$A$3:$AA$434,MATCH($A75,'[1]PNC 2020'!$A$7:$A$434,0)+4,MATCH(O$60,'[1]PNC 2020'!$A$3:$AA$3,0))=0,"",INDEX('[1]PNC 2020'!$A$3:$AA$434,MATCH($A75,'[1]PNC 2020'!$A$7:$A$434,0)+4,MATCH(O$60,'[1]PNC 2020'!$A$3:$AA$3,0))),"")</f>
        <v/>
      </c>
      <c r="P75" s="87">
        <f t="shared" si="42"/>
        <v>0</v>
      </c>
      <c r="Q75" s="87">
        <f>IFERROR(IF(INDEX('[1]PNC 2020'!$A$3:$AA$434,MATCH($A75,'[1]PNC 2020'!$A$7:$A$434,0)+4,MATCH(Q$60,'[1]PNC 2020'!$A$3:$AA$3,0))=0,"",INDEX('[1]PNC 2020'!$A$3:$AA$434,MATCH($A75,'[1]PNC 2020'!$A$7:$A$434,0)+4,MATCH(Q$60,'[1]PNC 2020'!$A$3:$AA$3,0))),"")</f>
        <v>178652.88</v>
      </c>
      <c r="R75" s="87" t="str">
        <f>IFERROR(IF(INDEX('[1]PNC 2020'!$A$3:$AA$434,MATCH($A75,'[1]PNC 2020'!$A$7:$A$434,0)+4,MATCH(R$60,'[1]PNC 2020'!$A$3:$AA$3,0))=0,"",INDEX('[1]PNC 2020'!$A$3:$AA$434,MATCH($A75,'[1]PNC 2020'!$A$7:$A$434,0)+4,MATCH(R$60,'[1]PNC 2020'!$A$3:$AA$3,0))),"")</f>
        <v/>
      </c>
      <c r="S75" s="87">
        <f t="shared" si="43"/>
        <v>178652.88</v>
      </c>
      <c r="T75" s="87">
        <f>IFERROR(IF(INDEX('[1]PNC 2020'!$A$3:$AA$434,MATCH($A75,'[1]PNC 2020'!$A$7:$A$434,0)+4,MATCH(T$60,'[1]PNC 2020'!$A$3:$AA$3,0))=0,"",INDEX('[1]PNC 2020'!$A$3:$AA$434,MATCH($A75,'[1]PNC 2020'!$A$7:$A$434,0)+4,MATCH(T$60,'[1]PNC 2020'!$A$3:$AA$3,0))),"")</f>
        <v>13645.69</v>
      </c>
      <c r="U75" s="87" t="str">
        <f>IFERROR(IF(INDEX('[1]PNC 2020'!$A$3:$AA$434,MATCH($A75,'[1]PNC 2020'!$A$7:$A$434,0)+4,MATCH(U$60,'[1]PNC 2020'!$A$3:$AA$3,0))=0,"",INDEX('[1]PNC 2020'!$A$3:$AA$434,MATCH($A75,'[1]PNC 2020'!$A$7:$A$434,0)+4,MATCH(U$60,'[1]PNC 2020'!$A$3:$AA$3,0))),"")</f>
        <v/>
      </c>
      <c r="V75" s="87">
        <f t="shared" si="44"/>
        <v>13645.69</v>
      </c>
      <c r="W75" s="87">
        <f>IFERROR(IF(INDEX('[1]PNC 2020'!$A$3:$AA$434,MATCH($A75,'[1]PNC 2020'!$A$7:$A$434,0)+4,MATCH(W$60,'[1]PNC 2020'!$A$3:$AA$3,0))=0,"",INDEX('[1]PNC 2020'!$A$3:$AA$434,MATCH($A75,'[1]PNC 2020'!$A$7:$A$434,0)+4,MATCH(W$60,'[1]PNC 2020'!$A$3:$AA$3,0))),"")</f>
        <v>326371.09000000003</v>
      </c>
      <c r="X75" s="87" t="str">
        <f>IFERROR(IF(INDEX('[1]PNC 2020'!$A$3:$AA$434,MATCH($A75,'[1]PNC 2020'!$A$7:$A$434,0)+4,MATCH(X$60,'[1]PNC 2020'!$A$3:$AA$3,0))=0,"",INDEX('[1]PNC 2020'!$A$3:$AA$434,MATCH($A75,'[1]PNC 2020'!$A$7:$A$434,0)+4,MATCH(X$60,'[1]PNC 2020'!$A$3:$AA$3,0))),"")</f>
        <v/>
      </c>
      <c r="Y75" s="87">
        <f t="shared" si="45"/>
        <v>326371.09000000003</v>
      </c>
      <c r="Z75" s="87">
        <f>IFERROR(IF(INDEX('[1]PNC 2020'!$A$3:$AA$434,MATCH($A75,'[1]PNC 2020'!$A$7:$A$434,0)+4,MATCH(Z$60,'[1]PNC 2020'!$A$3:$AA$3,0))=0,"",INDEX('[1]PNC 2020'!$A$3:$AA$434,MATCH($A75,'[1]PNC 2020'!$A$7:$A$434,0)+4,MATCH(Z$60,'[1]PNC 2020'!$A$3:$AA$3,0))),"")</f>
        <v>65052567.719999999</v>
      </c>
      <c r="AA75" s="87" t="str">
        <f>IFERROR(IF(INDEX('[1]PNC 2020'!$A$3:$AA$434,MATCH($A75,'[1]PNC 2020'!$A$7:$A$434,0)+4,MATCH(AA$60,'[1]PNC 2020'!$A$3:$AA$3,0))=0,"",INDEX('[1]PNC 2020'!$A$3:$AA$434,MATCH($A75,'[1]PNC 2020'!$A$7:$A$434,0)+4,MATCH(AA$60,'[1]PNC 2020'!$A$3:$AA$3,0))),"")</f>
        <v/>
      </c>
      <c r="AB75" s="87">
        <f t="shared" si="46"/>
        <v>65052567.719999999</v>
      </c>
      <c r="AC75" s="87" t="str">
        <f>IFERROR(IF(INDEX('[1]PNC 2020'!$A$3:$AA$434,MATCH($A75,'[1]PNC 2020'!$A$7:$A$434,0)+4,MATCH(AC$60,'[1]PNC 2020'!$A$3:$AA$3,0))=0,"",INDEX('[1]PNC 2020'!$A$3:$AA$434,MATCH($A75,'[1]PNC 2020'!$A$7:$A$434,0)+4,MATCH(AC$60,'[1]PNC 2020'!$A$3:$AA$3,0))),"")</f>
        <v/>
      </c>
      <c r="AD75" s="87" t="str">
        <f>IFERROR(IF(INDEX('[1]PNC 2020'!$A$3:$AA$434,MATCH($A75,'[1]PNC 2020'!$A$7:$A$434,0)+4,MATCH(AD$60,'[1]PNC 2020'!$A$3:$AA$3,0))=0,"",INDEX('[1]PNC 2020'!$A$3:$AA$434,MATCH($A75,'[1]PNC 2020'!$A$7:$A$434,0)+4,MATCH(AD$60,'[1]PNC 2020'!$A$3:$AA$3,0))),"")</f>
        <v/>
      </c>
      <c r="AE75" s="87">
        <f t="shared" si="47"/>
        <v>0</v>
      </c>
      <c r="AF75" s="87">
        <f>IFERROR(IF(INDEX('[1]PNC 2020'!$A$3:$AA$434,MATCH($A75,'[1]PNC 2020'!$A$7:$A$434,0)+4,MATCH(AF$60,'[1]PNC 2020'!$A$3:$AA$3,0))=0,"",INDEX('[1]PNC 2020'!$A$3:$AA$434,MATCH($A75,'[1]PNC 2020'!$A$7:$A$434,0)+4,MATCH(AF$60,'[1]PNC 2020'!$A$3:$AA$3,0))),"")</f>
        <v>2661221.9700000002</v>
      </c>
      <c r="AG75" s="87" t="str">
        <f>IFERROR(IF(INDEX('[1]PNC 2020'!$A$3:$AA$434,MATCH($A75,'[1]PNC 2020'!$A$7:$A$434,0)+4,MATCH(AG$60,'[1]PNC 2020'!$A$3:$AA$3,0))=0,"",INDEX('[1]PNC 2020'!$A$3:$AA$434,MATCH($A75,'[1]PNC 2020'!$A$7:$A$434,0)+4,MATCH(AG$60,'[1]PNC 2020'!$A$3:$AA$3,0))),"")</f>
        <v/>
      </c>
      <c r="AH75" s="87">
        <f t="shared" si="48"/>
        <v>2661221.9700000002</v>
      </c>
      <c r="AI75" s="87">
        <f>IFERROR(IF(INDEX('[1]PNC 2020'!$A$3:$AA$434,MATCH($A75,'[1]PNC 2020'!$A$7:$A$434,0)+4,MATCH(AI$60,'[1]PNC 2020'!$A$3:$AA$3,0))=0,"",INDEX('[1]PNC 2020'!$A$3:$AA$434,MATCH($A75,'[1]PNC 2020'!$A$7:$A$434,0)+4,MATCH(AI$60,'[1]PNC 2020'!$A$3:$AA$3,0))),"")</f>
        <v>245834.35</v>
      </c>
      <c r="AJ75" s="87" t="str">
        <f>IFERROR(IF(INDEX('[1]PNC 2020'!$A$3:$AA$434,MATCH($A75,'[1]PNC 2020'!$A$7:$A$434,0)+4,MATCH(AJ$60,'[1]PNC 2020'!$A$3:$AA$3,0))=0,"",INDEX('[1]PNC 2020'!$A$3:$AA$434,MATCH($A75,'[1]PNC 2020'!$A$7:$A$434,0)+4,MATCH(AJ$60,'[1]PNC 2020'!$A$3:$AA$3,0))),"")</f>
        <v/>
      </c>
      <c r="AK75" s="87">
        <f t="shared" si="49"/>
        <v>245834.35</v>
      </c>
      <c r="AL75" s="41">
        <f t="shared" si="50"/>
        <v>68492065.25</v>
      </c>
      <c r="AM75" s="132" t="s">
        <v>23</v>
      </c>
    </row>
    <row r="76" spans="1:39" x14ac:dyDescent="0.2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tr">
        <f>IFERROR(IF(INDEX('[1]PNC 2020'!$A$3:$AA$434,MATCH($A76,'[1]PNC 2020'!$A$7:$A$434,0)+4,MATCH(E$60,'[1]PNC 2020'!$A$3:$AA$3,0))=0,"",INDEX('[1]PNC 2020'!$A$3:$AA$434,MATCH($A76,'[1]PNC 2020'!$A$7:$A$434,0)+4,MATCH(E$60,'[1]PNC 2020'!$A$3:$AA$3,0))),"")</f>
        <v/>
      </c>
      <c r="F76" s="87" t="str">
        <f>IFERROR(IF(INDEX('[1]PNC 2020'!$A$3:$AA$434,MATCH($A76,'[1]PNC 2020'!$A$7:$A$434,0)+4,MATCH(F$60,'[1]PNC 2020'!$A$3:$AA$3,0))=0,"",INDEX('[1]PNC 2020'!$A$3:$AA$434,MATCH($A76,'[1]PNC 2020'!$A$7:$A$434,0)+4,MATCH(F$60,'[1]PNC 2020'!$A$3:$AA$3,0))),"")</f>
        <v/>
      </c>
      <c r="G76" s="87">
        <f t="shared" si="39"/>
        <v>0</v>
      </c>
      <c r="H76" s="87">
        <f>IFERROR(IF(INDEX('[1]PNC 2020'!$A$3:$AA$434,MATCH($A76,'[1]PNC 2020'!$A$7:$A$434,0)+4,MATCH(H$60,'[1]PNC 2020'!$A$3:$AA$3,0))=0,"",INDEX('[1]PNC 2020'!$A$3:$AA$434,MATCH($A76,'[1]PNC 2020'!$A$7:$A$434,0)+4,MATCH(H$60,'[1]PNC 2020'!$A$3:$AA$3,0))),"")</f>
        <v>2607981.7999999998</v>
      </c>
      <c r="I76" s="87" t="str">
        <f>IFERROR(IF(INDEX('[1]PNC 2020'!$A$3:$AA$434,MATCH($A76,'[1]PNC 2020'!$A$7:$A$434,0)+4,MATCH(I$60,'[1]PNC 2020'!$A$3:$AA$3,0))=0,"",INDEX('[1]PNC 2020'!$A$3:$AA$434,MATCH($A76,'[1]PNC 2020'!$A$7:$A$434,0)+4,MATCH(I$60,'[1]PNC 2020'!$A$3:$AA$3,0))),"")</f>
        <v/>
      </c>
      <c r="J76" s="87">
        <f t="shared" si="40"/>
        <v>2607981.7999999998</v>
      </c>
      <c r="K76" s="87" t="str">
        <f>IFERROR(IF(INDEX('[1]PNC 2020'!$A$3:$AA$434,MATCH($A76,'[1]PNC 2020'!$A$7:$A$434,0)+4,MATCH(K$60,'[1]PNC 2020'!$A$3:$AA$3,0))=0,"",INDEX('[1]PNC 2020'!$A$3:$AA$434,MATCH($A76,'[1]PNC 2020'!$A$7:$A$434,0)+4,MATCH(K$60,'[1]PNC 2020'!$A$3:$AA$3,0))),"")</f>
        <v/>
      </c>
      <c r="L76" s="87" t="str">
        <f>IFERROR(IF(INDEX('[1]PNC 2020'!$A$3:$AA$434,MATCH($A76,'[1]PNC 2020'!$A$7:$A$434,0)+4,MATCH(L$60,'[1]PNC 2020'!$A$3:$AA$3,0))=0,"",INDEX('[1]PNC 2020'!$A$3:$AA$434,MATCH($A76,'[1]PNC 2020'!$A$7:$A$434,0)+4,MATCH(L$60,'[1]PNC 2020'!$A$3:$AA$3,0))),"")</f>
        <v/>
      </c>
      <c r="M76" s="87">
        <f t="shared" si="41"/>
        <v>0</v>
      </c>
      <c r="N76" s="87" t="str">
        <f>IFERROR(IF(INDEX('[1]PNC 2020'!$A$3:$AA$434,MATCH($A76,'[1]PNC 2020'!$A$7:$A$434,0)+4,MATCH(N$60,'[1]PNC 2020'!$A$3:$AA$3,0))=0,"",INDEX('[1]PNC 2020'!$A$3:$AA$434,MATCH($A76,'[1]PNC 2020'!$A$7:$A$434,0)+4,MATCH(N$60,'[1]PNC 2020'!$A$3:$AA$3,0))),"")</f>
        <v/>
      </c>
      <c r="O76" s="87" t="str">
        <f>IFERROR(IF(INDEX('[1]PNC 2020'!$A$3:$AA$434,MATCH($A76,'[1]PNC 2020'!$A$7:$A$434,0)+4,MATCH(O$60,'[1]PNC 2020'!$A$3:$AA$3,0))=0,"",INDEX('[1]PNC 2020'!$A$3:$AA$434,MATCH($A76,'[1]PNC 2020'!$A$7:$A$434,0)+4,MATCH(O$60,'[1]PNC 2020'!$A$3:$AA$3,0))),"")</f>
        <v/>
      </c>
      <c r="P76" s="87">
        <f t="shared" si="42"/>
        <v>0</v>
      </c>
      <c r="Q76" s="87" t="str">
        <f>IFERROR(IF(INDEX('[1]PNC 2020'!$A$3:$AA$434,MATCH($A76,'[1]PNC 2020'!$A$7:$A$434,0)+4,MATCH(Q$60,'[1]PNC 2020'!$A$3:$AA$3,0))=0,"",INDEX('[1]PNC 2020'!$A$3:$AA$434,MATCH($A76,'[1]PNC 2020'!$A$7:$A$434,0)+4,MATCH(Q$60,'[1]PNC 2020'!$A$3:$AA$3,0))),"")</f>
        <v/>
      </c>
      <c r="R76" s="87" t="str">
        <f>IFERROR(IF(INDEX('[1]PNC 2020'!$A$3:$AA$434,MATCH($A76,'[1]PNC 2020'!$A$7:$A$434,0)+4,MATCH(R$60,'[1]PNC 2020'!$A$3:$AA$3,0))=0,"",INDEX('[1]PNC 2020'!$A$3:$AA$434,MATCH($A76,'[1]PNC 2020'!$A$7:$A$434,0)+4,MATCH(R$60,'[1]PNC 2020'!$A$3:$AA$3,0))),"")</f>
        <v/>
      </c>
      <c r="S76" s="87">
        <f t="shared" si="43"/>
        <v>0</v>
      </c>
      <c r="T76" s="87" t="str">
        <f>IFERROR(IF(INDEX('[1]PNC 2020'!$A$3:$AA$434,MATCH($A76,'[1]PNC 2020'!$A$7:$A$434,0)+4,MATCH(T$60,'[1]PNC 2020'!$A$3:$AA$3,0))=0,"",INDEX('[1]PNC 2020'!$A$3:$AA$434,MATCH($A76,'[1]PNC 2020'!$A$7:$A$434,0)+4,MATCH(T$60,'[1]PNC 2020'!$A$3:$AA$3,0))),"")</f>
        <v/>
      </c>
      <c r="U76" s="87" t="str">
        <f>IFERROR(IF(INDEX('[1]PNC 2020'!$A$3:$AA$434,MATCH($A76,'[1]PNC 2020'!$A$7:$A$434,0)+4,MATCH(U$60,'[1]PNC 2020'!$A$3:$AA$3,0))=0,"",INDEX('[1]PNC 2020'!$A$3:$AA$434,MATCH($A76,'[1]PNC 2020'!$A$7:$A$434,0)+4,MATCH(U$60,'[1]PNC 2020'!$A$3:$AA$3,0))),"")</f>
        <v/>
      </c>
      <c r="V76" s="87">
        <f t="shared" si="44"/>
        <v>0</v>
      </c>
      <c r="W76" s="87" t="str">
        <f>IFERROR(IF(INDEX('[1]PNC 2020'!$A$3:$AA$434,MATCH($A76,'[1]PNC 2020'!$A$7:$A$434,0)+4,MATCH(W$60,'[1]PNC 2020'!$A$3:$AA$3,0))=0,"",INDEX('[1]PNC 2020'!$A$3:$AA$434,MATCH($A76,'[1]PNC 2020'!$A$7:$A$434,0)+4,MATCH(W$60,'[1]PNC 2020'!$A$3:$AA$3,0))),"")</f>
        <v/>
      </c>
      <c r="X76" s="87" t="str">
        <f>IFERROR(IF(INDEX('[1]PNC 2020'!$A$3:$AA$434,MATCH($A76,'[1]PNC 2020'!$A$7:$A$434,0)+4,MATCH(X$60,'[1]PNC 2020'!$A$3:$AA$3,0))=0,"",INDEX('[1]PNC 2020'!$A$3:$AA$434,MATCH($A76,'[1]PNC 2020'!$A$7:$A$434,0)+4,MATCH(X$60,'[1]PNC 2020'!$A$3:$AA$3,0))),"")</f>
        <v/>
      </c>
      <c r="Y76" s="87">
        <f t="shared" si="45"/>
        <v>0</v>
      </c>
      <c r="Z76" s="87" t="str">
        <f>IFERROR(IF(INDEX('[1]PNC 2020'!$A$3:$AA$434,MATCH($A76,'[1]PNC 2020'!$A$7:$A$434,0)+4,MATCH(Z$60,'[1]PNC 2020'!$A$3:$AA$3,0))=0,"",INDEX('[1]PNC 2020'!$A$3:$AA$434,MATCH($A76,'[1]PNC 2020'!$A$7:$A$434,0)+4,MATCH(Z$60,'[1]PNC 2020'!$A$3:$AA$3,0))),"")</f>
        <v/>
      </c>
      <c r="AA76" s="87" t="str">
        <f>IFERROR(IF(INDEX('[1]PNC 2020'!$A$3:$AA$434,MATCH($A76,'[1]PNC 2020'!$A$7:$A$434,0)+4,MATCH(AA$60,'[1]PNC 2020'!$A$3:$AA$3,0))=0,"",INDEX('[1]PNC 2020'!$A$3:$AA$434,MATCH($A76,'[1]PNC 2020'!$A$7:$A$434,0)+4,MATCH(AA$60,'[1]PNC 2020'!$A$3:$AA$3,0))),"")</f>
        <v/>
      </c>
      <c r="AB76" s="87">
        <f t="shared" si="46"/>
        <v>0</v>
      </c>
      <c r="AC76" s="87" t="str">
        <f>IFERROR(IF(INDEX('[1]PNC 2020'!$A$3:$AA$434,MATCH($A76,'[1]PNC 2020'!$A$7:$A$434,0)+4,MATCH(AC$60,'[1]PNC 2020'!$A$3:$AA$3,0))=0,"",INDEX('[1]PNC 2020'!$A$3:$AA$434,MATCH($A76,'[1]PNC 2020'!$A$7:$A$434,0)+4,MATCH(AC$60,'[1]PNC 2020'!$A$3:$AA$3,0))),"")</f>
        <v/>
      </c>
      <c r="AD76" s="87">
        <f>IFERROR(IF(INDEX('[1]PNC 2020'!$A$3:$AA$434,MATCH($A76,'[1]PNC 2020'!$A$7:$A$434,0)+4,MATCH(AD$60,'[1]PNC 2020'!$A$3:$AA$3,0))=0,"",INDEX('[1]PNC 2020'!$A$3:$AA$434,MATCH($A76,'[1]PNC 2020'!$A$7:$A$434,0)+4,MATCH(AD$60,'[1]PNC 2020'!$A$3:$AA$3,0))),"")</f>
        <v>51151066.210000001</v>
      </c>
      <c r="AE76" s="87">
        <f t="shared" si="47"/>
        <v>51151066.210000001</v>
      </c>
      <c r="AF76" s="87" t="str">
        <f>IFERROR(IF(INDEX('[1]PNC 2020'!$A$3:$AA$434,MATCH($A76,'[1]PNC 2020'!$A$7:$A$434,0)+4,MATCH(AF$60,'[1]PNC 2020'!$A$3:$AA$3,0))=0,"",INDEX('[1]PNC 2020'!$A$3:$AA$434,MATCH($A76,'[1]PNC 2020'!$A$7:$A$434,0)+4,MATCH(AF$60,'[1]PNC 2020'!$A$3:$AA$3,0))),"")</f>
        <v/>
      </c>
      <c r="AG76" s="87" t="str">
        <f>IFERROR(IF(INDEX('[1]PNC 2020'!$A$3:$AA$434,MATCH($A76,'[1]PNC 2020'!$A$7:$A$434,0)+4,MATCH(AG$60,'[1]PNC 2020'!$A$3:$AA$3,0))=0,"",INDEX('[1]PNC 2020'!$A$3:$AA$434,MATCH($A76,'[1]PNC 2020'!$A$7:$A$434,0)+4,MATCH(AG$60,'[1]PNC 2020'!$A$3:$AA$3,0))),"")</f>
        <v/>
      </c>
      <c r="AH76" s="87">
        <f t="shared" si="48"/>
        <v>0</v>
      </c>
      <c r="AI76" s="87">
        <f>IFERROR(IF(INDEX('[1]PNC 2020'!$A$3:$AA$434,MATCH($A76,'[1]PNC 2020'!$A$7:$A$434,0)+4,MATCH(AI$60,'[1]PNC 2020'!$A$3:$AA$3,0))=0,"",INDEX('[1]PNC 2020'!$A$3:$AA$434,MATCH($A76,'[1]PNC 2020'!$A$7:$A$434,0)+4,MATCH(AI$60,'[1]PNC 2020'!$A$3:$AA$3,0))),"")</f>
        <v>171232.53</v>
      </c>
      <c r="AJ76" s="87" t="str">
        <f>IFERROR(IF(INDEX('[1]PNC 2020'!$A$3:$AA$434,MATCH($A76,'[1]PNC 2020'!$A$7:$A$434,0)+4,MATCH(AJ$60,'[1]PNC 2020'!$A$3:$AA$3,0))=0,"",INDEX('[1]PNC 2020'!$A$3:$AA$434,MATCH($A76,'[1]PNC 2020'!$A$7:$A$434,0)+4,MATCH(AJ$60,'[1]PNC 2020'!$A$3:$AA$3,0))),"")</f>
        <v/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2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f>IFERROR(IF(INDEX('[1]PNC 2020'!$A$3:$AA$434,MATCH($A77,'[1]PNC 2020'!$A$7:$A$434,0)+4,MATCH(E$60,'[1]PNC 2020'!$A$3:$AA$3,0))=0,"",INDEX('[1]PNC 2020'!$A$3:$AA$434,MATCH($A77,'[1]PNC 2020'!$A$7:$A$434,0)+4,MATCH(E$60,'[1]PNC 2020'!$A$3:$AA$3,0))),"")</f>
        <v>158890.75</v>
      </c>
      <c r="F77" s="87" t="str">
        <f>IFERROR(IF(INDEX('[1]PNC 2020'!$A$3:$AA$434,MATCH($A77,'[1]PNC 2020'!$A$7:$A$434,0)+4,MATCH(F$60,'[1]PNC 2020'!$A$3:$AA$3,0))=0,"",INDEX('[1]PNC 2020'!$A$3:$AA$434,MATCH($A77,'[1]PNC 2020'!$A$7:$A$434,0)+4,MATCH(F$60,'[1]PNC 2020'!$A$3:$AA$3,0))),"")</f>
        <v/>
      </c>
      <c r="G77" s="87">
        <f t="shared" si="39"/>
        <v>158890.75</v>
      </c>
      <c r="H77" s="87">
        <f>IFERROR(IF(INDEX('[1]PNC 2020'!$A$3:$AA$434,MATCH($A77,'[1]PNC 2020'!$A$7:$A$434,0)+4,MATCH(H$60,'[1]PNC 2020'!$A$3:$AA$3,0))=0,"",INDEX('[1]PNC 2020'!$A$3:$AA$434,MATCH($A77,'[1]PNC 2020'!$A$7:$A$434,0)+4,MATCH(H$60,'[1]PNC 2020'!$A$3:$AA$3,0))),"")</f>
        <v>3104370</v>
      </c>
      <c r="I77" s="87" t="str">
        <f>IFERROR(IF(INDEX('[1]PNC 2020'!$A$3:$AA$434,MATCH($A77,'[1]PNC 2020'!$A$7:$A$434,0)+4,MATCH(I$60,'[1]PNC 2020'!$A$3:$AA$3,0))=0,"",INDEX('[1]PNC 2020'!$A$3:$AA$434,MATCH($A77,'[1]PNC 2020'!$A$7:$A$434,0)+4,MATCH(I$60,'[1]PNC 2020'!$A$3:$AA$3,0))),"")</f>
        <v/>
      </c>
      <c r="J77" s="87">
        <f t="shared" si="40"/>
        <v>3104370</v>
      </c>
      <c r="K77" s="87" t="str">
        <f>IFERROR(IF(INDEX('[1]PNC 2020'!$A$3:$AA$434,MATCH($A77,'[1]PNC 2020'!$A$7:$A$434,0)+4,MATCH(K$60,'[1]PNC 2020'!$A$3:$AA$3,0))=0,"",INDEX('[1]PNC 2020'!$A$3:$AA$434,MATCH($A77,'[1]PNC 2020'!$A$7:$A$434,0)+4,MATCH(K$60,'[1]PNC 2020'!$A$3:$AA$3,0))),"")</f>
        <v/>
      </c>
      <c r="L77" s="87" t="str">
        <f>IFERROR(IF(INDEX('[1]PNC 2020'!$A$3:$AA$434,MATCH($A77,'[1]PNC 2020'!$A$7:$A$434,0)+4,MATCH(L$60,'[1]PNC 2020'!$A$3:$AA$3,0))=0,"",INDEX('[1]PNC 2020'!$A$3:$AA$434,MATCH($A77,'[1]PNC 2020'!$A$7:$A$434,0)+4,MATCH(L$60,'[1]PNC 2020'!$A$3:$AA$3,0))),"")</f>
        <v/>
      </c>
      <c r="M77" s="87">
        <f t="shared" si="41"/>
        <v>0</v>
      </c>
      <c r="N77" s="87">
        <f>IFERROR(IF(INDEX('[1]PNC 2020'!$A$3:$AA$434,MATCH($A77,'[1]PNC 2020'!$A$7:$A$434,0)+4,MATCH(N$60,'[1]PNC 2020'!$A$3:$AA$3,0))=0,"",INDEX('[1]PNC 2020'!$A$3:$AA$434,MATCH($A77,'[1]PNC 2020'!$A$7:$A$434,0)+4,MATCH(N$60,'[1]PNC 2020'!$A$3:$AA$3,0))),"")</f>
        <v>1931354.13</v>
      </c>
      <c r="O77" s="87" t="str">
        <f>IFERROR(IF(INDEX('[1]PNC 2020'!$A$3:$AA$434,MATCH($A77,'[1]PNC 2020'!$A$7:$A$434,0)+4,MATCH(O$60,'[1]PNC 2020'!$A$3:$AA$3,0))=0,"",INDEX('[1]PNC 2020'!$A$3:$AA$434,MATCH($A77,'[1]PNC 2020'!$A$7:$A$434,0)+4,MATCH(O$60,'[1]PNC 2020'!$A$3:$AA$3,0))),"")</f>
        <v/>
      </c>
      <c r="P77" s="87">
        <f t="shared" si="42"/>
        <v>1931354.13</v>
      </c>
      <c r="Q77" s="87">
        <f>IFERROR(IF(INDEX('[1]PNC 2020'!$A$3:$AA$434,MATCH($A77,'[1]PNC 2020'!$A$7:$A$434,0)+4,MATCH(Q$60,'[1]PNC 2020'!$A$3:$AA$3,0))=0,"",INDEX('[1]PNC 2020'!$A$3:$AA$434,MATCH($A77,'[1]PNC 2020'!$A$7:$A$434,0)+4,MATCH(Q$60,'[1]PNC 2020'!$A$3:$AA$3,0))),"")</f>
        <v>22208624.68</v>
      </c>
      <c r="R77" s="87">
        <f>IFERROR(IF(INDEX('[1]PNC 2020'!$A$3:$AA$434,MATCH($A77,'[1]PNC 2020'!$A$7:$A$434,0)+4,MATCH(R$60,'[1]PNC 2020'!$A$3:$AA$3,0))=0,"",INDEX('[1]PNC 2020'!$A$3:$AA$434,MATCH($A77,'[1]PNC 2020'!$A$7:$A$434,0)+4,MATCH(R$60,'[1]PNC 2020'!$A$3:$AA$3,0))),"")</f>
        <v>376498.85</v>
      </c>
      <c r="S77" s="87">
        <f t="shared" si="43"/>
        <v>22585123.530000001</v>
      </c>
      <c r="T77" s="87">
        <f>IFERROR(IF(INDEX('[1]PNC 2020'!$A$3:$AA$434,MATCH($A77,'[1]PNC 2020'!$A$7:$A$434,0)+4,MATCH(T$60,'[1]PNC 2020'!$A$3:$AA$3,0))=0,"",INDEX('[1]PNC 2020'!$A$3:$AA$434,MATCH($A77,'[1]PNC 2020'!$A$7:$A$434,0)+4,MATCH(T$60,'[1]PNC 2020'!$A$3:$AA$3,0))),"")</f>
        <v>129927.51</v>
      </c>
      <c r="U77" s="87" t="str">
        <f>IFERROR(IF(INDEX('[1]PNC 2020'!$A$3:$AA$434,MATCH($A77,'[1]PNC 2020'!$A$7:$A$434,0)+4,MATCH(U$60,'[1]PNC 2020'!$A$3:$AA$3,0))=0,"",INDEX('[1]PNC 2020'!$A$3:$AA$434,MATCH($A77,'[1]PNC 2020'!$A$7:$A$434,0)+4,MATCH(U$60,'[1]PNC 2020'!$A$3:$AA$3,0))),"")</f>
        <v/>
      </c>
      <c r="V77" s="87">
        <f t="shared" si="44"/>
        <v>129927.51</v>
      </c>
      <c r="W77" s="87">
        <f>IFERROR(IF(INDEX('[1]PNC 2020'!$A$3:$AA$434,MATCH($A77,'[1]PNC 2020'!$A$7:$A$434,0)+4,MATCH(W$60,'[1]PNC 2020'!$A$3:$AA$3,0))=0,"",INDEX('[1]PNC 2020'!$A$3:$AA$434,MATCH($A77,'[1]PNC 2020'!$A$7:$A$434,0)+4,MATCH(W$60,'[1]PNC 2020'!$A$3:$AA$3,0))),"")</f>
        <v>651594.43999999994</v>
      </c>
      <c r="X77" s="87" t="str">
        <f>IFERROR(IF(INDEX('[1]PNC 2020'!$A$3:$AA$434,MATCH($A77,'[1]PNC 2020'!$A$7:$A$434,0)+4,MATCH(X$60,'[1]PNC 2020'!$A$3:$AA$3,0))=0,"",INDEX('[1]PNC 2020'!$A$3:$AA$434,MATCH($A77,'[1]PNC 2020'!$A$7:$A$434,0)+4,MATCH(X$60,'[1]PNC 2020'!$A$3:$AA$3,0))),"")</f>
        <v/>
      </c>
      <c r="Y77" s="87">
        <f t="shared" si="45"/>
        <v>651594.43999999994</v>
      </c>
      <c r="Z77" s="87">
        <f>IFERROR(IF(INDEX('[1]PNC 2020'!$A$3:$AA$434,MATCH($A77,'[1]PNC 2020'!$A$7:$A$434,0)+4,MATCH(Z$60,'[1]PNC 2020'!$A$3:$AA$3,0))=0,"",INDEX('[1]PNC 2020'!$A$3:$AA$434,MATCH($A77,'[1]PNC 2020'!$A$7:$A$434,0)+4,MATCH(Z$60,'[1]PNC 2020'!$A$3:$AA$3,0))),"")</f>
        <v>29529960.690000001</v>
      </c>
      <c r="AA77" s="87" t="str">
        <f>IFERROR(IF(INDEX('[1]PNC 2020'!$A$3:$AA$434,MATCH($A77,'[1]PNC 2020'!$A$7:$A$434,0)+4,MATCH(AA$60,'[1]PNC 2020'!$A$3:$AA$3,0))=0,"",INDEX('[1]PNC 2020'!$A$3:$AA$434,MATCH($A77,'[1]PNC 2020'!$A$7:$A$434,0)+4,MATCH(AA$60,'[1]PNC 2020'!$A$3:$AA$3,0))),"")</f>
        <v/>
      </c>
      <c r="AB77" s="87">
        <f t="shared" si="46"/>
        <v>29529960.690000001</v>
      </c>
      <c r="AC77" s="87" t="str">
        <f>IFERROR(IF(INDEX('[1]PNC 2020'!$A$3:$AA$434,MATCH($A77,'[1]PNC 2020'!$A$7:$A$434,0)+4,MATCH(AC$60,'[1]PNC 2020'!$A$3:$AA$3,0))=0,"",INDEX('[1]PNC 2020'!$A$3:$AA$434,MATCH($A77,'[1]PNC 2020'!$A$7:$A$434,0)+4,MATCH(AC$60,'[1]PNC 2020'!$A$3:$AA$3,0))),"")</f>
        <v/>
      </c>
      <c r="AD77" s="87" t="str">
        <f>IFERROR(IF(INDEX('[1]PNC 2020'!$A$3:$AA$434,MATCH($A77,'[1]PNC 2020'!$A$7:$A$434,0)+4,MATCH(AD$60,'[1]PNC 2020'!$A$3:$AA$3,0))=0,"",INDEX('[1]PNC 2020'!$A$3:$AA$434,MATCH($A77,'[1]PNC 2020'!$A$7:$A$434,0)+4,MATCH(AD$60,'[1]PNC 2020'!$A$3:$AA$3,0))),"")</f>
        <v/>
      </c>
      <c r="AE77" s="87">
        <f t="shared" si="47"/>
        <v>0</v>
      </c>
      <c r="AF77" s="87">
        <f>IFERROR(IF(INDEX('[1]PNC 2020'!$A$3:$AA$434,MATCH($A77,'[1]PNC 2020'!$A$7:$A$434,0)+4,MATCH(AF$60,'[1]PNC 2020'!$A$3:$AA$3,0))=0,"",INDEX('[1]PNC 2020'!$A$3:$AA$434,MATCH($A77,'[1]PNC 2020'!$A$7:$A$434,0)+4,MATCH(AF$60,'[1]PNC 2020'!$A$3:$AA$3,0))),"")</f>
        <v>630507.31999999995</v>
      </c>
      <c r="AG77" s="87" t="str">
        <f>IFERROR(IF(INDEX('[1]PNC 2020'!$A$3:$AA$434,MATCH($A77,'[1]PNC 2020'!$A$7:$A$434,0)+4,MATCH(AG$60,'[1]PNC 2020'!$A$3:$AA$3,0))=0,"",INDEX('[1]PNC 2020'!$A$3:$AA$434,MATCH($A77,'[1]PNC 2020'!$A$7:$A$434,0)+4,MATCH(AG$60,'[1]PNC 2020'!$A$3:$AA$3,0))),"")</f>
        <v/>
      </c>
      <c r="AH77" s="87">
        <f t="shared" si="48"/>
        <v>630507.31999999995</v>
      </c>
      <c r="AI77" s="87">
        <f>IFERROR(IF(INDEX('[1]PNC 2020'!$A$3:$AA$434,MATCH($A77,'[1]PNC 2020'!$A$7:$A$434,0)+4,MATCH(AI$60,'[1]PNC 2020'!$A$3:$AA$3,0))=0,"",INDEX('[1]PNC 2020'!$A$3:$AA$434,MATCH($A77,'[1]PNC 2020'!$A$7:$A$434,0)+4,MATCH(AI$60,'[1]PNC 2020'!$A$3:$AA$3,0))),"")</f>
        <v>3003818.38</v>
      </c>
      <c r="AJ77" s="87" t="str">
        <f>IFERROR(IF(INDEX('[1]PNC 2020'!$A$3:$AA$434,MATCH($A77,'[1]PNC 2020'!$A$7:$A$434,0)+4,MATCH(AJ$60,'[1]PNC 2020'!$A$3:$AA$3,0))=0,"",INDEX('[1]PNC 2020'!$A$3:$AA$434,MATCH($A77,'[1]PNC 2020'!$A$7:$A$434,0)+4,MATCH(AJ$60,'[1]PNC 2020'!$A$3:$AA$3,0))),"")</f>
        <v/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2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f>IFERROR(IF(INDEX('[1]PNC 2020'!$A$3:$AA$434,MATCH($A78,'[1]PNC 2020'!$A$7:$A$434,0)+4,MATCH(E$60,'[1]PNC 2020'!$A$3:$AA$3,0))=0,"",INDEX('[1]PNC 2020'!$A$3:$AA$434,MATCH($A78,'[1]PNC 2020'!$A$7:$A$434,0)+4,MATCH(E$60,'[1]PNC 2020'!$A$3:$AA$3,0))),"")</f>
        <v>3122.91</v>
      </c>
      <c r="F78" s="87" t="str">
        <f>IFERROR(IF(INDEX('[1]PNC 2020'!$A$3:$AA$434,MATCH($A78,'[1]PNC 2020'!$A$7:$A$434,0)+4,MATCH(F$60,'[1]PNC 2020'!$A$3:$AA$3,0))=0,"",INDEX('[1]PNC 2020'!$A$3:$AA$434,MATCH($A78,'[1]PNC 2020'!$A$7:$A$434,0)+4,MATCH(F$60,'[1]PNC 2020'!$A$3:$AA$3,0))),"")</f>
        <v/>
      </c>
      <c r="G78" s="87">
        <f t="shared" si="39"/>
        <v>3122.91</v>
      </c>
      <c r="H78" s="87">
        <f>IFERROR(IF(INDEX('[1]PNC 2020'!$A$3:$AA$434,MATCH($A78,'[1]PNC 2020'!$A$7:$A$434,0)+4,MATCH(H$60,'[1]PNC 2020'!$A$3:$AA$3,0))=0,"",INDEX('[1]PNC 2020'!$A$3:$AA$434,MATCH($A78,'[1]PNC 2020'!$A$7:$A$434,0)+4,MATCH(H$60,'[1]PNC 2020'!$A$3:$AA$3,0))),"")</f>
        <v>213735.02</v>
      </c>
      <c r="I78" s="87" t="str">
        <f>IFERROR(IF(INDEX('[1]PNC 2020'!$A$3:$AA$434,MATCH($A78,'[1]PNC 2020'!$A$7:$A$434,0)+4,MATCH(I$60,'[1]PNC 2020'!$A$3:$AA$3,0))=0,"",INDEX('[1]PNC 2020'!$A$3:$AA$434,MATCH($A78,'[1]PNC 2020'!$A$7:$A$434,0)+4,MATCH(I$60,'[1]PNC 2020'!$A$3:$AA$3,0))),"")</f>
        <v/>
      </c>
      <c r="J78" s="87">
        <f t="shared" si="40"/>
        <v>213735.02</v>
      </c>
      <c r="K78" s="87" t="str">
        <f>IFERROR(IF(INDEX('[1]PNC 2020'!$A$3:$AA$434,MATCH($A78,'[1]PNC 2020'!$A$7:$A$434,0)+4,MATCH(K$60,'[1]PNC 2020'!$A$3:$AA$3,0))=0,"",INDEX('[1]PNC 2020'!$A$3:$AA$434,MATCH($A78,'[1]PNC 2020'!$A$7:$A$434,0)+4,MATCH(K$60,'[1]PNC 2020'!$A$3:$AA$3,0))),"")</f>
        <v/>
      </c>
      <c r="L78" s="87" t="str">
        <f>IFERROR(IF(INDEX('[1]PNC 2020'!$A$3:$AA$434,MATCH($A78,'[1]PNC 2020'!$A$7:$A$434,0)+4,MATCH(L$60,'[1]PNC 2020'!$A$3:$AA$3,0))=0,"",INDEX('[1]PNC 2020'!$A$3:$AA$434,MATCH($A78,'[1]PNC 2020'!$A$7:$A$434,0)+4,MATCH(L$60,'[1]PNC 2020'!$A$3:$AA$3,0))),"")</f>
        <v/>
      </c>
      <c r="M78" s="87">
        <f t="shared" si="41"/>
        <v>0</v>
      </c>
      <c r="N78" s="87" t="str">
        <f>IFERROR(IF(INDEX('[1]PNC 2020'!$A$3:$AA$434,MATCH($A78,'[1]PNC 2020'!$A$7:$A$434,0)+4,MATCH(N$60,'[1]PNC 2020'!$A$3:$AA$3,0))=0,"",INDEX('[1]PNC 2020'!$A$3:$AA$434,MATCH($A78,'[1]PNC 2020'!$A$7:$A$434,0)+4,MATCH(N$60,'[1]PNC 2020'!$A$3:$AA$3,0))),"")</f>
        <v/>
      </c>
      <c r="O78" s="87" t="str">
        <f>IFERROR(IF(INDEX('[1]PNC 2020'!$A$3:$AA$434,MATCH($A78,'[1]PNC 2020'!$A$7:$A$434,0)+4,MATCH(O$60,'[1]PNC 2020'!$A$3:$AA$3,0))=0,"",INDEX('[1]PNC 2020'!$A$3:$AA$434,MATCH($A78,'[1]PNC 2020'!$A$7:$A$434,0)+4,MATCH(O$60,'[1]PNC 2020'!$A$3:$AA$3,0))),"")</f>
        <v/>
      </c>
      <c r="P78" s="87">
        <f t="shared" si="42"/>
        <v>0</v>
      </c>
      <c r="Q78" s="87">
        <f>IFERROR(IF(INDEX('[1]PNC 2020'!$A$3:$AA$434,MATCH($A78,'[1]PNC 2020'!$A$7:$A$434,0)+4,MATCH(Q$60,'[1]PNC 2020'!$A$3:$AA$3,0))=0,"",INDEX('[1]PNC 2020'!$A$3:$AA$434,MATCH($A78,'[1]PNC 2020'!$A$7:$A$434,0)+4,MATCH(Q$60,'[1]PNC 2020'!$A$3:$AA$3,0))),"")</f>
        <v>1178598.8999999999</v>
      </c>
      <c r="R78" s="87" t="str">
        <f>IFERROR(IF(INDEX('[1]PNC 2020'!$A$3:$AA$434,MATCH($A78,'[1]PNC 2020'!$A$7:$A$434,0)+4,MATCH(R$60,'[1]PNC 2020'!$A$3:$AA$3,0))=0,"",INDEX('[1]PNC 2020'!$A$3:$AA$434,MATCH($A78,'[1]PNC 2020'!$A$7:$A$434,0)+4,MATCH(R$60,'[1]PNC 2020'!$A$3:$AA$3,0))),"")</f>
        <v/>
      </c>
      <c r="S78" s="87">
        <f t="shared" si="43"/>
        <v>1178598.8999999999</v>
      </c>
      <c r="T78" s="87">
        <f>IFERROR(IF(INDEX('[1]PNC 2020'!$A$3:$AA$434,MATCH($A78,'[1]PNC 2020'!$A$7:$A$434,0)+4,MATCH(T$60,'[1]PNC 2020'!$A$3:$AA$3,0))=0,"",INDEX('[1]PNC 2020'!$A$3:$AA$434,MATCH($A78,'[1]PNC 2020'!$A$7:$A$434,0)+4,MATCH(T$60,'[1]PNC 2020'!$A$3:$AA$3,0))),"")</f>
        <v>17181.22</v>
      </c>
      <c r="U78" s="87" t="str">
        <f>IFERROR(IF(INDEX('[1]PNC 2020'!$A$3:$AA$434,MATCH($A78,'[1]PNC 2020'!$A$7:$A$434,0)+4,MATCH(U$60,'[1]PNC 2020'!$A$3:$AA$3,0))=0,"",INDEX('[1]PNC 2020'!$A$3:$AA$434,MATCH($A78,'[1]PNC 2020'!$A$7:$A$434,0)+4,MATCH(U$60,'[1]PNC 2020'!$A$3:$AA$3,0))),"")</f>
        <v/>
      </c>
      <c r="V78" s="87">
        <f t="shared" si="44"/>
        <v>17181.22</v>
      </c>
      <c r="W78" s="87">
        <f>IFERROR(IF(INDEX('[1]PNC 2020'!$A$3:$AA$434,MATCH($A78,'[1]PNC 2020'!$A$7:$A$434,0)+4,MATCH(W$60,'[1]PNC 2020'!$A$3:$AA$3,0))=0,"",INDEX('[1]PNC 2020'!$A$3:$AA$434,MATCH($A78,'[1]PNC 2020'!$A$7:$A$434,0)+4,MATCH(W$60,'[1]PNC 2020'!$A$3:$AA$3,0))),"")</f>
        <v>18560.34</v>
      </c>
      <c r="X78" s="87" t="str">
        <f>IFERROR(IF(INDEX('[1]PNC 2020'!$A$3:$AA$434,MATCH($A78,'[1]PNC 2020'!$A$7:$A$434,0)+4,MATCH(X$60,'[1]PNC 2020'!$A$3:$AA$3,0))=0,"",INDEX('[1]PNC 2020'!$A$3:$AA$434,MATCH($A78,'[1]PNC 2020'!$A$7:$A$434,0)+4,MATCH(X$60,'[1]PNC 2020'!$A$3:$AA$3,0))),"")</f>
        <v/>
      </c>
      <c r="Y78" s="87">
        <f t="shared" si="45"/>
        <v>18560.34</v>
      </c>
      <c r="Z78" s="87">
        <f>IFERROR(IF(INDEX('[1]PNC 2020'!$A$3:$AA$434,MATCH($A78,'[1]PNC 2020'!$A$7:$A$434,0)+4,MATCH(Z$60,'[1]PNC 2020'!$A$3:$AA$3,0))=0,"",INDEX('[1]PNC 2020'!$A$3:$AA$434,MATCH($A78,'[1]PNC 2020'!$A$7:$A$434,0)+4,MATCH(Z$60,'[1]PNC 2020'!$A$3:$AA$3,0))),"")</f>
        <v>56926117.119999997</v>
      </c>
      <c r="AA78" s="87" t="str">
        <f>IFERROR(IF(INDEX('[1]PNC 2020'!$A$3:$AA$434,MATCH($A78,'[1]PNC 2020'!$A$7:$A$434,0)+4,MATCH(AA$60,'[1]PNC 2020'!$A$3:$AA$3,0))=0,"",INDEX('[1]PNC 2020'!$A$3:$AA$434,MATCH($A78,'[1]PNC 2020'!$A$7:$A$434,0)+4,MATCH(AA$60,'[1]PNC 2020'!$A$3:$AA$3,0))),"")</f>
        <v/>
      </c>
      <c r="AB78" s="87">
        <f t="shared" si="46"/>
        <v>56926117.119999997</v>
      </c>
      <c r="AC78" s="87" t="str">
        <f>IFERROR(IF(INDEX('[1]PNC 2020'!$A$3:$AA$434,MATCH($A78,'[1]PNC 2020'!$A$7:$A$434,0)+4,MATCH(AC$60,'[1]PNC 2020'!$A$3:$AA$3,0))=0,"",INDEX('[1]PNC 2020'!$A$3:$AA$434,MATCH($A78,'[1]PNC 2020'!$A$7:$A$434,0)+4,MATCH(AC$60,'[1]PNC 2020'!$A$3:$AA$3,0))),"")</f>
        <v/>
      </c>
      <c r="AD78" s="87" t="str">
        <f>IFERROR(IF(INDEX('[1]PNC 2020'!$A$3:$AA$434,MATCH($A78,'[1]PNC 2020'!$A$7:$A$434,0)+4,MATCH(AD$60,'[1]PNC 2020'!$A$3:$AA$3,0))=0,"",INDEX('[1]PNC 2020'!$A$3:$AA$434,MATCH($A78,'[1]PNC 2020'!$A$7:$A$434,0)+4,MATCH(AD$60,'[1]PNC 2020'!$A$3:$AA$3,0))),"")</f>
        <v/>
      </c>
      <c r="AE78" s="87">
        <f t="shared" si="47"/>
        <v>0</v>
      </c>
      <c r="AF78" s="87">
        <f>IFERROR(IF(INDEX('[1]PNC 2020'!$A$3:$AA$434,MATCH($A78,'[1]PNC 2020'!$A$7:$A$434,0)+4,MATCH(AF$60,'[1]PNC 2020'!$A$3:$AA$3,0))=0,"",INDEX('[1]PNC 2020'!$A$3:$AA$434,MATCH($A78,'[1]PNC 2020'!$A$7:$A$434,0)+4,MATCH(AF$60,'[1]PNC 2020'!$A$3:$AA$3,0))),"")</f>
        <v>23524.98</v>
      </c>
      <c r="AG78" s="87" t="str">
        <f>IFERROR(IF(INDEX('[1]PNC 2020'!$A$3:$AA$434,MATCH($A78,'[1]PNC 2020'!$A$7:$A$434,0)+4,MATCH(AG$60,'[1]PNC 2020'!$A$3:$AA$3,0))=0,"",INDEX('[1]PNC 2020'!$A$3:$AA$434,MATCH($A78,'[1]PNC 2020'!$A$7:$A$434,0)+4,MATCH(AG$60,'[1]PNC 2020'!$A$3:$AA$3,0))),"")</f>
        <v/>
      </c>
      <c r="AH78" s="87">
        <f t="shared" si="48"/>
        <v>23524.98</v>
      </c>
      <c r="AI78" s="87">
        <f>IFERROR(IF(INDEX('[1]PNC 2020'!$A$3:$AA$434,MATCH($A78,'[1]PNC 2020'!$A$7:$A$434,0)+4,MATCH(AI$60,'[1]PNC 2020'!$A$3:$AA$3,0))=0,"",INDEX('[1]PNC 2020'!$A$3:$AA$434,MATCH($A78,'[1]PNC 2020'!$A$7:$A$434,0)+4,MATCH(AI$60,'[1]PNC 2020'!$A$3:$AA$3,0))),"")</f>
        <v>330612.67</v>
      </c>
      <c r="AJ78" s="87" t="str">
        <f>IFERROR(IF(INDEX('[1]PNC 2020'!$A$3:$AA$434,MATCH($A78,'[1]PNC 2020'!$A$7:$A$434,0)+4,MATCH(AJ$60,'[1]PNC 2020'!$A$3:$AA$3,0))=0,"",INDEX('[1]PNC 2020'!$A$3:$AA$434,MATCH($A78,'[1]PNC 2020'!$A$7:$A$434,0)+4,MATCH(AJ$60,'[1]PNC 2020'!$A$3:$AA$3,0))),"")</f>
        <v/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2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tr">
        <f>IFERROR(IF(INDEX('[1]PNC 2020'!$A$3:$AA$434,MATCH($A79,'[1]PNC 2020'!$A$7:$A$434,0)+4,MATCH(E$60,'[1]PNC 2020'!$A$3:$AA$3,0))=0,"",INDEX('[1]PNC 2020'!$A$3:$AA$434,MATCH($A79,'[1]PNC 2020'!$A$7:$A$434,0)+4,MATCH(E$60,'[1]PNC 2020'!$A$3:$AA$3,0))),"")</f>
        <v/>
      </c>
      <c r="F79" s="87" t="str">
        <f>IFERROR(IF(INDEX('[1]PNC 2020'!$A$3:$AA$434,MATCH($A79,'[1]PNC 2020'!$A$7:$A$434,0)+4,MATCH(F$60,'[1]PNC 2020'!$A$3:$AA$3,0))=0,"",INDEX('[1]PNC 2020'!$A$3:$AA$434,MATCH($A79,'[1]PNC 2020'!$A$7:$A$434,0)+4,MATCH(F$60,'[1]PNC 2020'!$A$3:$AA$3,0))),"")</f>
        <v/>
      </c>
      <c r="G79" s="87">
        <f t="shared" si="39"/>
        <v>0</v>
      </c>
      <c r="H79" s="87" t="str">
        <f>IFERROR(IF(INDEX('[1]PNC 2020'!$A$3:$AA$434,MATCH($A79,'[1]PNC 2020'!$A$7:$A$434,0)+4,MATCH(H$60,'[1]PNC 2020'!$A$3:$AA$3,0))=0,"",INDEX('[1]PNC 2020'!$A$3:$AA$434,MATCH($A79,'[1]PNC 2020'!$A$7:$A$434,0)+4,MATCH(H$60,'[1]PNC 2020'!$A$3:$AA$3,0))),"")</f>
        <v/>
      </c>
      <c r="I79" s="87" t="str">
        <f>IFERROR(IF(INDEX('[1]PNC 2020'!$A$3:$AA$434,MATCH($A79,'[1]PNC 2020'!$A$7:$A$434,0)+4,MATCH(I$60,'[1]PNC 2020'!$A$3:$AA$3,0))=0,"",INDEX('[1]PNC 2020'!$A$3:$AA$434,MATCH($A79,'[1]PNC 2020'!$A$7:$A$434,0)+4,MATCH(I$60,'[1]PNC 2020'!$A$3:$AA$3,0))),"")</f>
        <v/>
      </c>
      <c r="J79" s="87">
        <f t="shared" si="40"/>
        <v>0</v>
      </c>
      <c r="K79" s="87" t="str">
        <f>IFERROR(IF(INDEX('[1]PNC 2020'!$A$3:$AA$434,MATCH($A79,'[1]PNC 2020'!$A$7:$A$434,0)+4,MATCH(K$60,'[1]PNC 2020'!$A$3:$AA$3,0))=0,"",INDEX('[1]PNC 2020'!$A$3:$AA$434,MATCH($A79,'[1]PNC 2020'!$A$7:$A$434,0)+4,MATCH(K$60,'[1]PNC 2020'!$A$3:$AA$3,0))),"")</f>
        <v/>
      </c>
      <c r="L79" s="87" t="str">
        <f>IFERROR(IF(INDEX('[1]PNC 2020'!$A$3:$AA$434,MATCH($A79,'[1]PNC 2020'!$A$7:$A$434,0)+4,MATCH(L$60,'[1]PNC 2020'!$A$3:$AA$3,0))=0,"",INDEX('[1]PNC 2020'!$A$3:$AA$434,MATCH($A79,'[1]PNC 2020'!$A$7:$A$434,0)+4,MATCH(L$60,'[1]PNC 2020'!$A$3:$AA$3,0))),"")</f>
        <v/>
      </c>
      <c r="M79" s="87">
        <f t="shared" si="41"/>
        <v>0</v>
      </c>
      <c r="N79" s="87" t="str">
        <f>IFERROR(IF(INDEX('[1]PNC 2020'!$A$3:$AA$434,MATCH($A79,'[1]PNC 2020'!$A$7:$A$434,0)+4,MATCH(N$60,'[1]PNC 2020'!$A$3:$AA$3,0))=0,"",INDEX('[1]PNC 2020'!$A$3:$AA$434,MATCH($A79,'[1]PNC 2020'!$A$7:$A$434,0)+4,MATCH(N$60,'[1]PNC 2020'!$A$3:$AA$3,0))),"")</f>
        <v/>
      </c>
      <c r="O79" s="87" t="str">
        <f>IFERROR(IF(INDEX('[1]PNC 2020'!$A$3:$AA$434,MATCH($A79,'[1]PNC 2020'!$A$7:$A$434,0)+4,MATCH(O$60,'[1]PNC 2020'!$A$3:$AA$3,0))=0,"",INDEX('[1]PNC 2020'!$A$3:$AA$434,MATCH($A79,'[1]PNC 2020'!$A$7:$A$434,0)+4,MATCH(O$60,'[1]PNC 2020'!$A$3:$AA$3,0))),"")</f>
        <v/>
      </c>
      <c r="P79" s="87">
        <f t="shared" si="42"/>
        <v>0</v>
      </c>
      <c r="Q79" s="87">
        <f>IFERROR(IF(INDEX('[1]PNC 2020'!$A$3:$AA$434,MATCH($A79,'[1]PNC 2020'!$A$7:$A$434,0)+4,MATCH(Q$60,'[1]PNC 2020'!$A$3:$AA$3,0))=0,"",INDEX('[1]PNC 2020'!$A$3:$AA$434,MATCH($A79,'[1]PNC 2020'!$A$7:$A$434,0)+4,MATCH(Q$60,'[1]PNC 2020'!$A$3:$AA$3,0))),"")</f>
        <v>3189.66</v>
      </c>
      <c r="R79" s="87" t="str">
        <f>IFERROR(IF(INDEX('[1]PNC 2020'!$A$3:$AA$434,MATCH($A79,'[1]PNC 2020'!$A$7:$A$434,0)+4,MATCH(R$60,'[1]PNC 2020'!$A$3:$AA$3,0))=0,"",INDEX('[1]PNC 2020'!$A$3:$AA$434,MATCH($A79,'[1]PNC 2020'!$A$7:$A$434,0)+4,MATCH(R$60,'[1]PNC 2020'!$A$3:$AA$3,0))),"")</f>
        <v/>
      </c>
      <c r="S79" s="87">
        <f t="shared" si="43"/>
        <v>3189.66</v>
      </c>
      <c r="T79" s="87" t="str">
        <f>IFERROR(IF(INDEX('[1]PNC 2020'!$A$3:$AA$434,MATCH($A79,'[1]PNC 2020'!$A$7:$A$434,0)+4,MATCH(T$60,'[1]PNC 2020'!$A$3:$AA$3,0))=0,"",INDEX('[1]PNC 2020'!$A$3:$AA$434,MATCH($A79,'[1]PNC 2020'!$A$7:$A$434,0)+4,MATCH(T$60,'[1]PNC 2020'!$A$3:$AA$3,0))),"")</f>
        <v/>
      </c>
      <c r="U79" s="87" t="str">
        <f>IFERROR(IF(INDEX('[1]PNC 2020'!$A$3:$AA$434,MATCH($A79,'[1]PNC 2020'!$A$7:$A$434,0)+4,MATCH(U$60,'[1]PNC 2020'!$A$3:$AA$3,0))=0,"",INDEX('[1]PNC 2020'!$A$3:$AA$434,MATCH($A79,'[1]PNC 2020'!$A$7:$A$434,0)+4,MATCH(U$60,'[1]PNC 2020'!$A$3:$AA$3,0))),"")</f>
        <v/>
      </c>
      <c r="V79" s="87">
        <f t="shared" si="44"/>
        <v>0</v>
      </c>
      <c r="W79" s="87" t="str">
        <f>IFERROR(IF(INDEX('[1]PNC 2020'!$A$3:$AA$434,MATCH($A79,'[1]PNC 2020'!$A$7:$A$434,0)+4,MATCH(W$60,'[1]PNC 2020'!$A$3:$AA$3,0))=0,"",INDEX('[1]PNC 2020'!$A$3:$AA$434,MATCH($A79,'[1]PNC 2020'!$A$7:$A$434,0)+4,MATCH(W$60,'[1]PNC 2020'!$A$3:$AA$3,0))),"")</f>
        <v/>
      </c>
      <c r="X79" s="87" t="str">
        <f>IFERROR(IF(INDEX('[1]PNC 2020'!$A$3:$AA$434,MATCH($A79,'[1]PNC 2020'!$A$7:$A$434,0)+4,MATCH(X$60,'[1]PNC 2020'!$A$3:$AA$3,0))=0,"",INDEX('[1]PNC 2020'!$A$3:$AA$434,MATCH($A79,'[1]PNC 2020'!$A$7:$A$434,0)+4,MATCH(X$60,'[1]PNC 2020'!$A$3:$AA$3,0))),"")</f>
        <v/>
      </c>
      <c r="Y79" s="87">
        <f t="shared" si="45"/>
        <v>0</v>
      </c>
      <c r="Z79" s="87">
        <f>IFERROR(IF(INDEX('[1]PNC 2020'!$A$3:$AA$434,MATCH($A79,'[1]PNC 2020'!$A$7:$A$434,0)+4,MATCH(Z$60,'[1]PNC 2020'!$A$3:$AA$3,0))=0,"",INDEX('[1]PNC 2020'!$A$3:$AA$434,MATCH($A79,'[1]PNC 2020'!$A$7:$A$434,0)+4,MATCH(Z$60,'[1]PNC 2020'!$A$3:$AA$3,0))),"")</f>
        <v>48011406.030000001</v>
      </c>
      <c r="AA79" s="87" t="str">
        <f>IFERROR(IF(INDEX('[1]PNC 2020'!$A$3:$AA$434,MATCH($A79,'[1]PNC 2020'!$A$7:$A$434,0)+4,MATCH(AA$60,'[1]PNC 2020'!$A$3:$AA$3,0))=0,"",INDEX('[1]PNC 2020'!$A$3:$AA$434,MATCH($A79,'[1]PNC 2020'!$A$7:$A$434,0)+4,MATCH(AA$60,'[1]PNC 2020'!$A$3:$AA$3,0))),"")</f>
        <v/>
      </c>
      <c r="AB79" s="87">
        <f t="shared" si="46"/>
        <v>48011406.030000001</v>
      </c>
      <c r="AC79" s="87" t="str">
        <f>IFERROR(IF(INDEX('[1]PNC 2020'!$A$3:$AA$434,MATCH($A79,'[1]PNC 2020'!$A$7:$A$434,0)+4,MATCH(AC$60,'[1]PNC 2020'!$A$3:$AA$3,0))=0,"",INDEX('[1]PNC 2020'!$A$3:$AA$434,MATCH($A79,'[1]PNC 2020'!$A$7:$A$434,0)+4,MATCH(AC$60,'[1]PNC 2020'!$A$3:$AA$3,0))),"")</f>
        <v/>
      </c>
      <c r="AD79" s="87" t="str">
        <f>IFERROR(IF(INDEX('[1]PNC 2020'!$A$3:$AA$434,MATCH($A79,'[1]PNC 2020'!$A$7:$A$434,0)+4,MATCH(AD$60,'[1]PNC 2020'!$A$3:$AA$3,0))=0,"",INDEX('[1]PNC 2020'!$A$3:$AA$434,MATCH($A79,'[1]PNC 2020'!$A$7:$A$434,0)+4,MATCH(AD$60,'[1]PNC 2020'!$A$3:$AA$3,0))),"")</f>
        <v/>
      </c>
      <c r="AE79" s="87">
        <f t="shared" si="47"/>
        <v>0</v>
      </c>
      <c r="AF79" s="87" t="str">
        <f>IFERROR(IF(INDEX('[1]PNC 2020'!$A$3:$AA$434,MATCH($A79,'[1]PNC 2020'!$A$7:$A$434,0)+4,MATCH(AF$60,'[1]PNC 2020'!$A$3:$AA$3,0))=0,"",INDEX('[1]PNC 2020'!$A$3:$AA$434,MATCH($A79,'[1]PNC 2020'!$A$7:$A$434,0)+4,MATCH(AF$60,'[1]PNC 2020'!$A$3:$AA$3,0))),"")</f>
        <v/>
      </c>
      <c r="AG79" s="87" t="str">
        <f>IFERROR(IF(INDEX('[1]PNC 2020'!$A$3:$AA$434,MATCH($A79,'[1]PNC 2020'!$A$7:$A$434,0)+4,MATCH(AG$60,'[1]PNC 2020'!$A$3:$AA$3,0))=0,"",INDEX('[1]PNC 2020'!$A$3:$AA$434,MATCH($A79,'[1]PNC 2020'!$A$7:$A$434,0)+4,MATCH(AG$60,'[1]PNC 2020'!$A$3:$AA$3,0))),"")</f>
        <v/>
      </c>
      <c r="AH79" s="87">
        <f t="shared" si="48"/>
        <v>0</v>
      </c>
      <c r="AI79" s="87" t="str">
        <f>IFERROR(IF(INDEX('[1]PNC 2020'!$A$3:$AA$434,MATCH($A79,'[1]PNC 2020'!$A$7:$A$434,0)+4,MATCH(AI$60,'[1]PNC 2020'!$A$3:$AA$3,0))=0,"",INDEX('[1]PNC 2020'!$A$3:$AA$434,MATCH($A79,'[1]PNC 2020'!$A$7:$A$434,0)+4,MATCH(AI$60,'[1]PNC 2020'!$A$3:$AA$3,0))),"")</f>
        <v/>
      </c>
      <c r="AJ79" s="87" t="str">
        <f>IFERROR(IF(INDEX('[1]PNC 2020'!$A$3:$AA$434,MATCH($A79,'[1]PNC 2020'!$A$7:$A$434,0)+4,MATCH(AJ$60,'[1]PNC 2020'!$A$3:$AA$3,0))=0,"",INDEX('[1]PNC 2020'!$A$3:$AA$434,MATCH($A79,'[1]PNC 2020'!$A$7:$A$434,0)+4,MATCH(AJ$60,'[1]PNC 2020'!$A$3:$AA$3,0))),"")</f>
        <v/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2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tr">
        <f>IFERROR(IF(INDEX('[1]PNC 2020'!$A$3:$AA$434,MATCH($A80,'[1]PNC 2020'!$A$7:$A$434,0)+4,MATCH(E$60,'[1]PNC 2020'!$A$3:$AA$3,0))=0,"",INDEX('[1]PNC 2020'!$A$3:$AA$434,MATCH($A80,'[1]PNC 2020'!$A$7:$A$434,0)+4,MATCH(E$60,'[1]PNC 2020'!$A$3:$AA$3,0))),"")</f>
        <v/>
      </c>
      <c r="F80" s="87" t="str">
        <f>IFERROR(IF(INDEX('[1]PNC 2020'!$A$3:$AA$434,MATCH($A80,'[1]PNC 2020'!$A$7:$A$434,0)+4,MATCH(F$60,'[1]PNC 2020'!$A$3:$AA$3,0))=0,"",INDEX('[1]PNC 2020'!$A$3:$AA$434,MATCH($A80,'[1]PNC 2020'!$A$7:$A$434,0)+4,MATCH(F$60,'[1]PNC 2020'!$A$3:$AA$3,0))),"")</f>
        <v/>
      </c>
      <c r="G80" s="87">
        <f t="shared" si="39"/>
        <v>0</v>
      </c>
      <c r="H80" s="87">
        <f>IFERROR(IF(INDEX('[1]PNC 2020'!$A$3:$AA$434,MATCH($A80,'[1]PNC 2020'!$A$7:$A$434,0)+4,MATCH(H$60,'[1]PNC 2020'!$A$3:$AA$3,0))=0,"",INDEX('[1]PNC 2020'!$A$3:$AA$434,MATCH($A80,'[1]PNC 2020'!$A$7:$A$434,0)+4,MATCH(H$60,'[1]PNC 2020'!$A$3:$AA$3,0))),"")</f>
        <v>14954222.32</v>
      </c>
      <c r="I80" s="87">
        <f>IFERROR(IF(INDEX('[1]PNC 2020'!$A$3:$AA$434,MATCH($A80,'[1]PNC 2020'!$A$7:$A$434,0)+4,MATCH(I$60,'[1]PNC 2020'!$A$3:$AA$3,0))=0,"",INDEX('[1]PNC 2020'!$A$3:$AA$434,MATCH($A80,'[1]PNC 2020'!$A$7:$A$434,0)+4,MATCH(I$60,'[1]PNC 2020'!$A$3:$AA$3,0))),"")</f>
        <v>35146</v>
      </c>
      <c r="J80" s="87">
        <f t="shared" si="40"/>
        <v>14989368.32</v>
      </c>
      <c r="K80" s="87" t="str">
        <f>IFERROR(IF(INDEX('[1]PNC 2020'!$A$3:$AA$434,MATCH($A80,'[1]PNC 2020'!$A$7:$A$434,0)+4,MATCH(K$60,'[1]PNC 2020'!$A$3:$AA$3,0))=0,"",INDEX('[1]PNC 2020'!$A$3:$AA$434,MATCH($A80,'[1]PNC 2020'!$A$7:$A$434,0)+4,MATCH(K$60,'[1]PNC 2020'!$A$3:$AA$3,0))),"")</f>
        <v/>
      </c>
      <c r="L80" s="87" t="str">
        <f>IFERROR(IF(INDEX('[1]PNC 2020'!$A$3:$AA$434,MATCH($A80,'[1]PNC 2020'!$A$7:$A$434,0)+4,MATCH(L$60,'[1]PNC 2020'!$A$3:$AA$3,0))=0,"",INDEX('[1]PNC 2020'!$A$3:$AA$434,MATCH($A80,'[1]PNC 2020'!$A$7:$A$434,0)+4,MATCH(L$60,'[1]PNC 2020'!$A$3:$AA$3,0))),"")</f>
        <v/>
      </c>
      <c r="M80" s="87">
        <f t="shared" si="41"/>
        <v>0</v>
      </c>
      <c r="N80" s="87" t="str">
        <f>IFERROR(IF(INDEX('[1]PNC 2020'!$A$3:$AA$434,MATCH($A80,'[1]PNC 2020'!$A$7:$A$434,0)+4,MATCH(N$60,'[1]PNC 2020'!$A$3:$AA$3,0))=0,"",INDEX('[1]PNC 2020'!$A$3:$AA$434,MATCH($A80,'[1]PNC 2020'!$A$7:$A$434,0)+4,MATCH(N$60,'[1]PNC 2020'!$A$3:$AA$3,0))),"")</f>
        <v/>
      </c>
      <c r="O80" s="87" t="str">
        <f>IFERROR(IF(INDEX('[1]PNC 2020'!$A$3:$AA$434,MATCH($A80,'[1]PNC 2020'!$A$7:$A$434,0)+4,MATCH(O$60,'[1]PNC 2020'!$A$3:$AA$3,0))=0,"",INDEX('[1]PNC 2020'!$A$3:$AA$434,MATCH($A80,'[1]PNC 2020'!$A$7:$A$434,0)+4,MATCH(O$60,'[1]PNC 2020'!$A$3:$AA$3,0))),"")</f>
        <v/>
      </c>
      <c r="P80" s="87">
        <f t="shared" si="42"/>
        <v>0</v>
      </c>
      <c r="Q80" s="87">
        <f>IFERROR(IF(INDEX('[1]PNC 2020'!$A$3:$AA$434,MATCH($A80,'[1]PNC 2020'!$A$7:$A$434,0)+4,MATCH(Q$60,'[1]PNC 2020'!$A$3:$AA$3,0))=0,"",INDEX('[1]PNC 2020'!$A$3:$AA$434,MATCH($A80,'[1]PNC 2020'!$A$7:$A$434,0)+4,MATCH(Q$60,'[1]PNC 2020'!$A$3:$AA$3,0))),"")</f>
        <v>5624605.8399999999</v>
      </c>
      <c r="R80" s="87" t="str">
        <f>IFERROR(IF(INDEX('[1]PNC 2020'!$A$3:$AA$434,MATCH($A80,'[1]PNC 2020'!$A$7:$A$434,0)+4,MATCH(R$60,'[1]PNC 2020'!$A$3:$AA$3,0))=0,"",INDEX('[1]PNC 2020'!$A$3:$AA$434,MATCH($A80,'[1]PNC 2020'!$A$7:$A$434,0)+4,MATCH(R$60,'[1]PNC 2020'!$A$3:$AA$3,0))),"")</f>
        <v/>
      </c>
      <c r="S80" s="87">
        <f t="shared" si="43"/>
        <v>5624605.8399999999</v>
      </c>
      <c r="T80" s="87" t="str">
        <f>IFERROR(IF(INDEX('[1]PNC 2020'!$A$3:$AA$434,MATCH($A80,'[1]PNC 2020'!$A$7:$A$434,0)+4,MATCH(T$60,'[1]PNC 2020'!$A$3:$AA$3,0))=0,"",INDEX('[1]PNC 2020'!$A$3:$AA$434,MATCH($A80,'[1]PNC 2020'!$A$7:$A$434,0)+4,MATCH(T$60,'[1]PNC 2020'!$A$3:$AA$3,0))),"")</f>
        <v/>
      </c>
      <c r="U80" s="87" t="str">
        <f>IFERROR(IF(INDEX('[1]PNC 2020'!$A$3:$AA$434,MATCH($A80,'[1]PNC 2020'!$A$7:$A$434,0)+4,MATCH(U$60,'[1]PNC 2020'!$A$3:$AA$3,0))=0,"",INDEX('[1]PNC 2020'!$A$3:$AA$434,MATCH($A80,'[1]PNC 2020'!$A$7:$A$434,0)+4,MATCH(U$60,'[1]PNC 2020'!$A$3:$AA$3,0))),"")</f>
        <v/>
      </c>
      <c r="V80" s="87">
        <f t="shared" si="44"/>
        <v>0</v>
      </c>
      <c r="W80" s="87">
        <f>IFERROR(IF(INDEX('[1]PNC 2020'!$A$3:$AA$434,MATCH($A80,'[1]PNC 2020'!$A$7:$A$434,0)+4,MATCH(W$60,'[1]PNC 2020'!$A$3:$AA$3,0))=0,"",INDEX('[1]PNC 2020'!$A$3:$AA$434,MATCH($A80,'[1]PNC 2020'!$A$7:$A$434,0)+4,MATCH(W$60,'[1]PNC 2020'!$A$3:$AA$3,0))),"")</f>
        <v>11767.22</v>
      </c>
      <c r="X80" s="87" t="str">
        <f>IFERROR(IF(INDEX('[1]PNC 2020'!$A$3:$AA$434,MATCH($A80,'[1]PNC 2020'!$A$7:$A$434,0)+4,MATCH(X$60,'[1]PNC 2020'!$A$3:$AA$3,0))=0,"",INDEX('[1]PNC 2020'!$A$3:$AA$434,MATCH($A80,'[1]PNC 2020'!$A$7:$A$434,0)+4,MATCH(X$60,'[1]PNC 2020'!$A$3:$AA$3,0))),"")</f>
        <v/>
      </c>
      <c r="Y80" s="87">
        <f t="shared" si="45"/>
        <v>11767.22</v>
      </c>
      <c r="Z80" s="87">
        <f>IFERROR(IF(INDEX('[1]PNC 2020'!$A$3:$AA$434,MATCH($A80,'[1]PNC 2020'!$A$7:$A$434,0)+4,MATCH(Z$60,'[1]PNC 2020'!$A$3:$AA$3,0))=0,"",INDEX('[1]PNC 2020'!$A$3:$AA$434,MATCH($A80,'[1]PNC 2020'!$A$7:$A$434,0)+4,MATCH(Z$60,'[1]PNC 2020'!$A$3:$AA$3,0))),"")</f>
        <v>19461285.969999999</v>
      </c>
      <c r="AA80" s="87" t="str">
        <f>IFERROR(IF(INDEX('[1]PNC 2020'!$A$3:$AA$434,MATCH($A80,'[1]PNC 2020'!$A$7:$A$434,0)+4,MATCH(AA$60,'[1]PNC 2020'!$A$3:$AA$3,0))=0,"",INDEX('[1]PNC 2020'!$A$3:$AA$434,MATCH($A80,'[1]PNC 2020'!$A$7:$A$434,0)+4,MATCH(AA$60,'[1]PNC 2020'!$A$3:$AA$3,0))),"")</f>
        <v/>
      </c>
      <c r="AB80" s="87">
        <f t="shared" si="46"/>
        <v>19461285.969999999</v>
      </c>
      <c r="AC80" s="87" t="str">
        <f>IFERROR(IF(INDEX('[1]PNC 2020'!$A$3:$AA$434,MATCH($A80,'[1]PNC 2020'!$A$7:$A$434,0)+4,MATCH(AC$60,'[1]PNC 2020'!$A$3:$AA$3,0))=0,"",INDEX('[1]PNC 2020'!$A$3:$AA$434,MATCH($A80,'[1]PNC 2020'!$A$7:$A$434,0)+4,MATCH(AC$60,'[1]PNC 2020'!$A$3:$AA$3,0))),"")</f>
        <v/>
      </c>
      <c r="AD80" s="87" t="str">
        <f>IFERROR(IF(INDEX('[1]PNC 2020'!$A$3:$AA$434,MATCH($A80,'[1]PNC 2020'!$A$7:$A$434,0)+4,MATCH(AD$60,'[1]PNC 2020'!$A$3:$AA$3,0))=0,"",INDEX('[1]PNC 2020'!$A$3:$AA$434,MATCH($A80,'[1]PNC 2020'!$A$7:$A$434,0)+4,MATCH(AD$60,'[1]PNC 2020'!$A$3:$AA$3,0))),"")</f>
        <v/>
      </c>
      <c r="AE80" s="87">
        <f t="shared" si="47"/>
        <v>0</v>
      </c>
      <c r="AF80" s="87">
        <f>IFERROR(IF(INDEX('[1]PNC 2020'!$A$3:$AA$434,MATCH($A80,'[1]PNC 2020'!$A$7:$A$434,0)+4,MATCH(AF$60,'[1]PNC 2020'!$A$3:$AA$3,0))=0,"",INDEX('[1]PNC 2020'!$A$3:$AA$434,MATCH($A80,'[1]PNC 2020'!$A$7:$A$434,0)+4,MATCH(AF$60,'[1]PNC 2020'!$A$3:$AA$3,0))),"")</f>
        <v>1367417.47</v>
      </c>
      <c r="AG80" s="87">
        <f>IFERROR(IF(INDEX('[1]PNC 2020'!$A$3:$AA$434,MATCH($A80,'[1]PNC 2020'!$A$7:$A$434,0)+4,MATCH(AG$60,'[1]PNC 2020'!$A$3:$AA$3,0))=0,"",INDEX('[1]PNC 2020'!$A$3:$AA$434,MATCH($A80,'[1]PNC 2020'!$A$7:$A$434,0)+4,MATCH(AG$60,'[1]PNC 2020'!$A$3:$AA$3,0))),"")</f>
        <v>2320</v>
      </c>
      <c r="AH80" s="87">
        <f t="shared" si="48"/>
        <v>1369737.47</v>
      </c>
      <c r="AI80" s="87">
        <f>IFERROR(IF(INDEX('[1]PNC 2020'!$A$3:$AA$434,MATCH($A80,'[1]PNC 2020'!$A$7:$A$434,0)+4,MATCH(AI$60,'[1]PNC 2020'!$A$3:$AA$3,0))=0,"",INDEX('[1]PNC 2020'!$A$3:$AA$434,MATCH($A80,'[1]PNC 2020'!$A$7:$A$434,0)+4,MATCH(AI$60,'[1]PNC 2020'!$A$3:$AA$3,0))),"")</f>
        <v>519879.03</v>
      </c>
      <c r="AJ80" s="87" t="str">
        <f>IFERROR(IF(INDEX('[1]PNC 2020'!$A$3:$AA$434,MATCH($A80,'[1]PNC 2020'!$A$7:$A$434,0)+4,MATCH(AJ$60,'[1]PNC 2020'!$A$3:$AA$3,0))=0,"",INDEX('[1]PNC 2020'!$A$3:$AA$434,MATCH($A80,'[1]PNC 2020'!$A$7:$A$434,0)+4,MATCH(AJ$60,'[1]PNC 2020'!$A$3:$AA$3,0))),"")</f>
        <v/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2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f>IFERROR(IF(INDEX('[1]PNC 2020'!$A$3:$AA$434,MATCH($A81,'[1]PNC 2020'!$A$7:$A$434,0)+4,MATCH(E$60,'[1]PNC 2020'!$A$3:$AA$3,0))=0,"",INDEX('[1]PNC 2020'!$A$3:$AA$434,MATCH($A81,'[1]PNC 2020'!$A$7:$A$434,0)+4,MATCH(E$60,'[1]PNC 2020'!$A$3:$AA$3,0))),"")</f>
        <v>2362.06</v>
      </c>
      <c r="F81" s="87" t="str">
        <f>IFERROR(IF(INDEX('[1]PNC 2020'!$A$3:$AA$434,MATCH($A81,'[1]PNC 2020'!$A$7:$A$434,0)+4,MATCH(F$60,'[1]PNC 2020'!$A$3:$AA$3,0))=0,"",INDEX('[1]PNC 2020'!$A$3:$AA$434,MATCH($A81,'[1]PNC 2020'!$A$7:$A$434,0)+4,MATCH(F$60,'[1]PNC 2020'!$A$3:$AA$3,0))),"")</f>
        <v/>
      </c>
      <c r="G81" s="87">
        <f t="shared" si="39"/>
        <v>2362.06</v>
      </c>
      <c r="H81" s="87">
        <f>IFERROR(IF(INDEX('[1]PNC 2020'!$A$3:$AA$434,MATCH($A81,'[1]PNC 2020'!$A$7:$A$434,0)+4,MATCH(H$60,'[1]PNC 2020'!$A$3:$AA$3,0))=0,"",INDEX('[1]PNC 2020'!$A$3:$AA$434,MATCH($A81,'[1]PNC 2020'!$A$7:$A$434,0)+4,MATCH(H$60,'[1]PNC 2020'!$A$3:$AA$3,0))),"")</f>
        <v>1865892.42</v>
      </c>
      <c r="I81" s="87" t="str">
        <f>IFERROR(IF(INDEX('[1]PNC 2020'!$A$3:$AA$434,MATCH($A81,'[1]PNC 2020'!$A$7:$A$434,0)+4,MATCH(I$60,'[1]PNC 2020'!$A$3:$AA$3,0))=0,"",INDEX('[1]PNC 2020'!$A$3:$AA$434,MATCH($A81,'[1]PNC 2020'!$A$7:$A$434,0)+4,MATCH(I$60,'[1]PNC 2020'!$A$3:$AA$3,0))),"")</f>
        <v/>
      </c>
      <c r="J81" s="87">
        <f t="shared" si="40"/>
        <v>1865892.42</v>
      </c>
      <c r="K81" s="87" t="str">
        <f>IFERROR(IF(INDEX('[1]PNC 2020'!$A$3:$AA$434,MATCH($A81,'[1]PNC 2020'!$A$7:$A$434,0)+4,MATCH(K$60,'[1]PNC 2020'!$A$3:$AA$3,0))=0,"",INDEX('[1]PNC 2020'!$A$3:$AA$434,MATCH($A81,'[1]PNC 2020'!$A$7:$A$434,0)+4,MATCH(K$60,'[1]PNC 2020'!$A$3:$AA$3,0))),"")</f>
        <v/>
      </c>
      <c r="L81" s="87" t="str">
        <f>IFERROR(IF(INDEX('[1]PNC 2020'!$A$3:$AA$434,MATCH($A81,'[1]PNC 2020'!$A$7:$A$434,0)+4,MATCH(L$60,'[1]PNC 2020'!$A$3:$AA$3,0))=0,"",INDEX('[1]PNC 2020'!$A$3:$AA$434,MATCH($A81,'[1]PNC 2020'!$A$7:$A$434,0)+4,MATCH(L$60,'[1]PNC 2020'!$A$3:$AA$3,0))),"")</f>
        <v/>
      </c>
      <c r="M81" s="87">
        <f t="shared" si="41"/>
        <v>0</v>
      </c>
      <c r="N81" s="87" t="str">
        <f>IFERROR(IF(INDEX('[1]PNC 2020'!$A$3:$AA$434,MATCH($A81,'[1]PNC 2020'!$A$7:$A$434,0)+4,MATCH(N$60,'[1]PNC 2020'!$A$3:$AA$3,0))=0,"",INDEX('[1]PNC 2020'!$A$3:$AA$434,MATCH($A81,'[1]PNC 2020'!$A$7:$A$434,0)+4,MATCH(N$60,'[1]PNC 2020'!$A$3:$AA$3,0))),"")</f>
        <v/>
      </c>
      <c r="O81" s="87" t="str">
        <f>IFERROR(IF(INDEX('[1]PNC 2020'!$A$3:$AA$434,MATCH($A81,'[1]PNC 2020'!$A$7:$A$434,0)+4,MATCH(O$60,'[1]PNC 2020'!$A$3:$AA$3,0))=0,"",INDEX('[1]PNC 2020'!$A$3:$AA$434,MATCH($A81,'[1]PNC 2020'!$A$7:$A$434,0)+4,MATCH(O$60,'[1]PNC 2020'!$A$3:$AA$3,0))),"")</f>
        <v/>
      </c>
      <c r="P81" s="87">
        <f t="shared" si="42"/>
        <v>0</v>
      </c>
      <c r="Q81" s="87">
        <f>IFERROR(IF(INDEX('[1]PNC 2020'!$A$3:$AA$434,MATCH($A81,'[1]PNC 2020'!$A$7:$A$434,0)+4,MATCH(Q$60,'[1]PNC 2020'!$A$3:$AA$3,0))=0,"",INDEX('[1]PNC 2020'!$A$3:$AA$434,MATCH($A81,'[1]PNC 2020'!$A$7:$A$434,0)+4,MATCH(Q$60,'[1]PNC 2020'!$A$3:$AA$3,0))),"")</f>
        <v>4472486.8600000003</v>
      </c>
      <c r="R81" s="87">
        <f>IFERROR(IF(INDEX('[1]PNC 2020'!$A$3:$AA$434,MATCH($A81,'[1]PNC 2020'!$A$7:$A$434,0)+4,MATCH(R$60,'[1]PNC 2020'!$A$3:$AA$3,0))=0,"",INDEX('[1]PNC 2020'!$A$3:$AA$434,MATCH($A81,'[1]PNC 2020'!$A$7:$A$434,0)+4,MATCH(R$60,'[1]PNC 2020'!$A$3:$AA$3,0))),"")</f>
        <v>282528.67</v>
      </c>
      <c r="S81" s="87">
        <f t="shared" si="43"/>
        <v>4755015.53</v>
      </c>
      <c r="T81" s="87">
        <f>IFERROR(IF(INDEX('[1]PNC 2020'!$A$3:$AA$434,MATCH($A81,'[1]PNC 2020'!$A$7:$A$434,0)+4,MATCH(T$60,'[1]PNC 2020'!$A$3:$AA$3,0))=0,"",INDEX('[1]PNC 2020'!$A$3:$AA$434,MATCH($A81,'[1]PNC 2020'!$A$7:$A$434,0)+4,MATCH(T$60,'[1]PNC 2020'!$A$3:$AA$3,0))),"")</f>
        <v>95449.35</v>
      </c>
      <c r="U81" s="87" t="str">
        <f>IFERROR(IF(INDEX('[1]PNC 2020'!$A$3:$AA$434,MATCH($A81,'[1]PNC 2020'!$A$7:$A$434,0)+4,MATCH(U$60,'[1]PNC 2020'!$A$3:$AA$3,0))=0,"",INDEX('[1]PNC 2020'!$A$3:$AA$434,MATCH($A81,'[1]PNC 2020'!$A$7:$A$434,0)+4,MATCH(U$60,'[1]PNC 2020'!$A$3:$AA$3,0))),"")</f>
        <v/>
      </c>
      <c r="V81" s="87">
        <f t="shared" si="44"/>
        <v>95449.35</v>
      </c>
      <c r="W81" s="87">
        <f>IFERROR(IF(INDEX('[1]PNC 2020'!$A$3:$AA$434,MATCH($A81,'[1]PNC 2020'!$A$7:$A$434,0)+4,MATCH(W$60,'[1]PNC 2020'!$A$3:$AA$3,0))=0,"",INDEX('[1]PNC 2020'!$A$3:$AA$434,MATCH($A81,'[1]PNC 2020'!$A$7:$A$434,0)+4,MATCH(W$60,'[1]PNC 2020'!$A$3:$AA$3,0))),"")</f>
        <v>45217.46</v>
      </c>
      <c r="X81" s="87" t="str">
        <f>IFERROR(IF(INDEX('[1]PNC 2020'!$A$3:$AA$434,MATCH($A81,'[1]PNC 2020'!$A$7:$A$434,0)+4,MATCH(X$60,'[1]PNC 2020'!$A$3:$AA$3,0))=0,"",INDEX('[1]PNC 2020'!$A$3:$AA$434,MATCH($A81,'[1]PNC 2020'!$A$7:$A$434,0)+4,MATCH(X$60,'[1]PNC 2020'!$A$3:$AA$3,0))),"")</f>
        <v/>
      </c>
      <c r="Y81" s="87">
        <f t="shared" si="45"/>
        <v>45217.46</v>
      </c>
      <c r="Z81" s="87">
        <f>IFERROR(IF(INDEX('[1]PNC 2020'!$A$3:$AA$434,MATCH($A81,'[1]PNC 2020'!$A$7:$A$434,0)+4,MATCH(Z$60,'[1]PNC 2020'!$A$3:$AA$3,0))=0,"",INDEX('[1]PNC 2020'!$A$3:$AA$434,MATCH($A81,'[1]PNC 2020'!$A$7:$A$434,0)+4,MATCH(Z$60,'[1]PNC 2020'!$A$3:$AA$3,0))),"")</f>
        <v>25795995.800000001</v>
      </c>
      <c r="AA81" s="87" t="str">
        <f>IFERROR(IF(INDEX('[1]PNC 2020'!$A$3:$AA$434,MATCH($A81,'[1]PNC 2020'!$A$7:$A$434,0)+4,MATCH(AA$60,'[1]PNC 2020'!$A$3:$AA$3,0))=0,"",INDEX('[1]PNC 2020'!$A$3:$AA$434,MATCH($A81,'[1]PNC 2020'!$A$7:$A$434,0)+4,MATCH(AA$60,'[1]PNC 2020'!$A$3:$AA$3,0))),"")</f>
        <v/>
      </c>
      <c r="AB81" s="87">
        <f t="shared" si="46"/>
        <v>25795995.800000001</v>
      </c>
      <c r="AC81" s="87" t="str">
        <f>IFERROR(IF(INDEX('[1]PNC 2020'!$A$3:$AA$434,MATCH($A81,'[1]PNC 2020'!$A$7:$A$434,0)+4,MATCH(AC$60,'[1]PNC 2020'!$A$3:$AA$3,0))=0,"",INDEX('[1]PNC 2020'!$A$3:$AA$434,MATCH($A81,'[1]PNC 2020'!$A$7:$A$434,0)+4,MATCH(AC$60,'[1]PNC 2020'!$A$3:$AA$3,0))),"")</f>
        <v/>
      </c>
      <c r="AD81" s="87" t="str">
        <f>IFERROR(IF(INDEX('[1]PNC 2020'!$A$3:$AA$434,MATCH($A81,'[1]PNC 2020'!$A$7:$A$434,0)+4,MATCH(AD$60,'[1]PNC 2020'!$A$3:$AA$3,0))=0,"",INDEX('[1]PNC 2020'!$A$3:$AA$434,MATCH($A81,'[1]PNC 2020'!$A$7:$A$434,0)+4,MATCH(AD$60,'[1]PNC 2020'!$A$3:$AA$3,0))),"")</f>
        <v/>
      </c>
      <c r="AE81" s="87">
        <f t="shared" si="47"/>
        <v>0</v>
      </c>
      <c r="AF81" s="87">
        <f>IFERROR(IF(INDEX('[1]PNC 2020'!$A$3:$AA$434,MATCH($A81,'[1]PNC 2020'!$A$7:$A$434,0)+4,MATCH(AF$60,'[1]PNC 2020'!$A$3:$AA$3,0))=0,"",INDEX('[1]PNC 2020'!$A$3:$AA$434,MATCH($A81,'[1]PNC 2020'!$A$7:$A$434,0)+4,MATCH(AF$60,'[1]PNC 2020'!$A$3:$AA$3,0))),"")</f>
        <v>2019019.16</v>
      </c>
      <c r="AG81" s="87" t="str">
        <f>IFERROR(IF(INDEX('[1]PNC 2020'!$A$3:$AA$434,MATCH($A81,'[1]PNC 2020'!$A$7:$A$434,0)+4,MATCH(AG$60,'[1]PNC 2020'!$A$3:$AA$3,0))=0,"",INDEX('[1]PNC 2020'!$A$3:$AA$434,MATCH($A81,'[1]PNC 2020'!$A$7:$A$434,0)+4,MATCH(AG$60,'[1]PNC 2020'!$A$3:$AA$3,0))),"")</f>
        <v/>
      </c>
      <c r="AH81" s="87">
        <f t="shared" si="48"/>
        <v>2019019.16</v>
      </c>
      <c r="AI81" s="87">
        <f>IFERROR(IF(INDEX('[1]PNC 2020'!$A$3:$AA$434,MATCH($A81,'[1]PNC 2020'!$A$7:$A$434,0)+4,MATCH(AI$60,'[1]PNC 2020'!$A$3:$AA$3,0))=0,"",INDEX('[1]PNC 2020'!$A$3:$AA$434,MATCH($A81,'[1]PNC 2020'!$A$7:$A$434,0)+4,MATCH(AI$60,'[1]PNC 2020'!$A$3:$AA$3,0))),"")</f>
        <v>4458501.87</v>
      </c>
      <c r="AJ81" s="87" t="str">
        <f>IFERROR(IF(INDEX('[1]PNC 2020'!$A$3:$AA$434,MATCH($A81,'[1]PNC 2020'!$A$7:$A$434,0)+4,MATCH(AJ$60,'[1]PNC 2020'!$A$3:$AA$3,0))=0,"",INDEX('[1]PNC 2020'!$A$3:$AA$434,MATCH($A81,'[1]PNC 2020'!$A$7:$A$434,0)+4,MATCH(AJ$60,'[1]PNC 2020'!$A$3:$AA$3,0))),"")</f>
        <v/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2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tr">
        <f>IFERROR(IF(INDEX('[1]PNC 2020'!$A$3:$AA$434,MATCH($A82,'[1]PNC 2020'!$A$7:$A$434,0)+4,MATCH(E$60,'[1]PNC 2020'!$A$3:$AA$3,0))=0,"",INDEX('[1]PNC 2020'!$A$3:$AA$434,MATCH($A82,'[1]PNC 2020'!$A$7:$A$434,0)+4,MATCH(E$60,'[1]PNC 2020'!$A$3:$AA$3,0))),"")</f>
        <v/>
      </c>
      <c r="F82" s="87" t="str">
        <f>IFERROR(IF(INDEX('[1]PNC 2020'!$A$3:$AA$434,MATCH($A82,'[1]PNC 2020'!$A$7:$A$434,0)+4,MATCH(F$60,'[1]PNC 2020'!$A$3:$AA$3,0))=0,"",INDEX('[1]PNC 2020'!$A$3:$AA$434,MATCH($A82,'[1]PNC 2020'!$A$7:$A$434,0)+4,MATCH(F$60,'[1]PNC 2020'!$A$3:$AA$3,0))),"")</f>
        <v/>
      </c>
      <c r="G82" s="87">
        <f t="shared" si="39"/>
        <v>0</v>
      </c>
      <c r="H82" s="87">
        <f>IFERROR(IF(INDEX('[1]PNC 2020'!$A$3:$AA$434,MATCH($A82,'[1]PNC 2020'!$A$7:$A$434,0)+4,MATCH(H$60,'[1]PNC 2020'!$A$3:$AA$3,0))=0,"",INDEX('[1]PNC 2020'!$A$3:$AA$434,MATCH($A82,'[1]PNC 2020'!$A$7:$A$434,0)+4,MATCH(H$60,'[1]PNC 2020'!$A$3:$AA$3,0))),"")</f>
        <v>66492.350000000006</v>
      </c>
      <c r="I82" s="87">
        <f>IFERROR(IF(INDEX('[1]PNC 2020'!$A$3:$AA$434,MATCH($A82,'[1]PNC 2020'!$A$7:$A$434,0)+4,MATCH(I$60,'[1]PNC 2020'!$A$3:$AA$3,0))=0,"",INDEX('[1]PNC 2020'!$A$3:$AA$434,MATCH($A82,'[1]PNC 2020'!$A$7:$A$434,0)+4,MATCH(I$60,'[1]PNC 2020'!$A$3:$AA$3,0))),"")</f>
        <v>15092663.16</v>
      </c>
      <c r="J82" s="87">
        <f t="shared" si="40"/>
        <v>15159155.51</v>
      </c>
      <c r="K82" s="87" t="str">
        <f>IFERROR(IF(INDEX('[1]PNC 2020'!$A$3:$AA$434,MATCH($A82,'[1]PNC 2020'!$A$7:$A$434,0)+4,MATCH(K$60,'[1]PNC 2020'!$A$3:$AA$3,0))=0,"",INDEX('[1]PNC 2020'!$A$3:$AA$434,MATCH($A82,'[1]PNC 2020'!$A$7:$A$434,0)+4,MATCH(K$60,'[1]PNC 2020'!$A$3:$AA$3,0))),"")</f>
        <v/>
      </c>
      <c r="L82" s="87">
        <f>IFERROR(IF(INDEX('[1]PNC 2020'!$A$3:$AA$434,MATCH($A82,'[1]PNC 2020'!$A$7:$A$434,0)+4,MATCH(L$60,'[1]PNC 2020'!$A$3:$AA$3,0))=0,"",INDEX('[1]PNC 2020'!$A$3:$AA$434,MATCH($A82,'[1]PNC 2020'!$A$7:$A$434,0)+4,MATCH(L$60,'[1]PNC 2020'!$A$3:$AA$3,0))),"")</f>
        <v>4258683.55</v>
      </c>
      <c r="M82" s="87">
        <f t="shared" si="41"/>
        <v>4258683.55</v>
      </c>
      <c r="N82" s="87">
        <f>IFERROR(IF(INDEX('[1]PNC 2020'!$A$3:$AA$434,MATCH($A82,'[1]PNC 2020'!$A$7:$A$434,0)+4,MATCH(N$60,'[1]PNC 2020'!$A$3:$AA$3,0))=0,"",INDEX('[1]PNC 2020'!$A$3:$AA$434,MATCH($A82,'[1]PNC 2020'!$A$7:$A$434,0)+4,MATCH(N$60,'[1]PNC 2020'!$A$3:$AA$3,0))),"")</f>
        <v>16230.27</v>
      </c>
      <c r="O82" s="87" t="str">
        <f>IFERROR(IF(INDEX('[1]PNC 2020'!$A$3:$AA$434,MATCH($A82,'[1]PNC 2020'!$A$7:$A$434,0)+4,MATCH(O$60,'[1]PNC 2020'!$A$3:$AA$3,0))=0,"",INDEX('[1]PNC 2020'!$A$3:$AA$434,MATCH($A82,'[1]PNC 2020'!$A$7:$A$434,0)+4,MATCH(O$60,'[1]PNC 2020'!$A$3:$AA$3,0))),"")</f>
        <v/>
      </c>
      <c r="P82" s="87">
        <f t="shared" si="42"/>
        <v>16230.27</v>
      </c>
      <c r="Q82" s="87">
        <f>IFERROR(IF(INDEX('[1]PNC 2020'!$A$3:$AA$434,MATCH($A82,'[1]PNC 2020'!$A$7:$A$434,0)+4,MATCH(Q$60,'[1]PNC 2020'!$A$3:$AA$3,0))=0,"",INDEX('[1]PNC 2020'!$A$3:$AA$434,MATCH($A82,'[1]PNC 2020'!$A$7:$A$434,0)+4,MATCH(Q$60,'[1]PNC 2020'!$A$3:$AA$3,0))),"")</f>
        <v>1318139.8500000001</v>
      </c>
      <c r="R82" s="87" t="str">
        <f>IFERROR(IF(INDEX('[1]PNC 2020'!$A$3:$AA$434,MATCH($A82,'[1]PNC 2020'!$A$7:$A$434,0)+4,MATCH(R$60,'[1]PNC 2020'!$A$3:$AA$3,0))=0,"",INDEX('[1]PNC 2020'!$A$3:$AA$434,MATCH($A82,'[1]PNC 2020'!$A$7:$A$434,0)+4,MATCH(R$60,'[1]PNC 2020'!$A$3:$AA$3,0))),"")</f>
        <v/>
      </c>
      <c r="S82" s="87">
        <f t="shared" si="43"/>
        <v>1318139.8500000001</v>
      </c>
      <c r="T82" s="87">
        <f>IFERROR(IF(INDEX('[1]PNC 2020'!$A$3:$AA$434,MATCH($A82,'[1]PNC 2020'!$A$7:$A$434,0)+4,MATCH(T$60,'[1]PNC 2020'!$A$3:$AA$3,0))=0,"",INDEX('[1]PNC 2020'!$A$3:$AA$434,MATCH($A82,'[1]PNC 2020'!$A$7:$A$434,0)+4,MATCH(T$60,'[1]PNC 2020'!$A$3:$AA$3,0))),"")</f>
        <v>464.76</v>
      </c>
      <c r="U82" s="87" t="str">
        <f>IFERROR(IF(INDEX('[1]PNC 2020'!$A$3:$AA$434,MATCH($A82,'[1]PNC 2020'!$A$7:$A$434,0)+4,MATCH(U$60,'[1]PNC 2020'!$A$3:$AA$3,0))=0,"",INDEX('[1]PNC 2020'!$A$3:$AA$434,MATCH($A82,'[1]PNC 2020'!$A$7:$A$434,0)+4,MATCH(U$60,'[1]PNC 2020'!$A$3:$AA$3,0))),"")</f>
        <v/>
      </c>
      <c r="V82" s="87">
        <f t="shared" si="44"/>
        <v>464.76</v>
      </c>
      <c r="W82" s="87">
        <f>IFERROR(IF(INDEX('[1]PNC 2020'!$A$3:$AA$434,MATCH($A82,'[1]PNC 2020'!$A$7:$A$434,0)+4,MATCH(W$60,'[1]PNC 2020'!$A$3:$AA$3,0))=0,"",INDEX('[1]PNC 2020'!$A$3:$AA$434,MATCH($A82,'[1]PNC 2020'!$A$7:$A$434,0)+4,MATCH(W$60,'[1]PNC 2020'!$A$3:$AA$3,0))),"")</f>
        <v>141978.07</v>
      </c>
      <c r="X82" s="87" t="str">
        <f>IFERROR(IF(INDEX('[1]PNC 2020'!$A$3:$AA$434,MATCH($A82,'[1]PNC 2020'!$A$7:$A$434,0)+4,MATCH(X$60,'[1]PNC 2020'!$A$3:$AA$3,0))=0,"",INDEX('[1]PNC 2020'!$A$3:$AA$434,MATCH($A82,'[1]PNC 2020'!$A$7:$A$434,0)+4,MATCH(X$60,'[1]PNC 2020'!$A$3:$AA$3,0))),"")</f>
        <v/>
      </c>
      <c r="Y82" s="87">
        <f t="shared" si="45"/>
        <v>141978.07</v>
      </c>
      <c r="Z82" s="87">
        <f>IFERROR(IF(INDEX('[1]PNC 2020'!$A$3:$AA$434,MATCH($A82,'[1]PNC 2020'!$A$7:$A$434,0)+4,MATCH(Z$60,'[1]PNC 2020'!$A$3:$AA$3,0))=0,"",INDEX('[1]PNC 2020'!$A$3:$AA$434,MATCH($A82,'[1]PNC 2020'!$A$7:$A$434,0)+4,MATCH(Z$60,'[1]PNC 2020'!$A$3:$AA$3,0))),"")</f>
        <v>17928521.280000001</v>
      </c>
      <c r="AA82" s="87">
        <f>IFERROR(IF(INDEX('[1]PNC 2020'!$A$3:$AA$434,MATCH($A82,'[1]PNC 2020'!$A$7:$A$434,0)+4,MATCH(AA$60,'[1]PNC 2020'!$A$3:$AA$3,0))=0,"",INDEX('[1]PNC 2020'!$A$3:$AA$434,MATCH($A82,'[1]PNC 2020'!$A$7:$A$434,0)+4,MATCH(AA$60,'[1]PNC 2020'!$A$3:$AA$3,0))),"")</f>
        <v>64340.04</v>
      </c>
      <c r="AB82" s="87">
        <f t="shared" si="46"/>
        <v>17992861.32</v>
      </c>
      <c r="AC82" s="87" t="str">
        <f>IFERROR(IF(INDEX('[1]PNC 2020'!$A$3:$AA$434,MATCH($A82,'[1]PNC 2020'!$A$7:$A$434,0)+4,MATCH(AC$60,'[1]PNC 2020'!$A$3:$AA$3,0))=0,"",INDEX('[1]PNC 2020'!$A$3:$AA$434,MATCH($A82,'[1]PNC 2020'!$A$7:$A$434,0)+4,MATCH(AC$60,'[1]PNC 2020'!$A$3:$AA$3,0))),"")</f>
        <v/>
      </c>
      <c r="AD82" s="87" t="str">
        <f>IFERROR(IF(INDEX('[1]PNC 2020'!$A$3:$AA$434,MATCH($A82,'[1]PNC 2020'!$A$7:$A$434,0)+4,MATCH(AD$60,'[1]PNC 2020'!$A$3:$AA$3,0))=0,"",INDEX('[1]PNC 2020'!$A$3:$AA$434,MATCH($A82,'[1]PNC 2020'!$A$7:$A$434,0)+4,MATCH(AD$60,'[1]PNC 2020'!$A$3:$AA$3,0))),"")</f>
        <v/>
      </c>
      <c r="AE82" s="87">
        <f t="shared" si="47"/>
        <v>0</v>
      </c>
      <c r="AF82" s="87">
        <f>IFERROR(IF(INDEX('[1]PNC 2020'!$A$3:$AA$434,MATCH($A82,'[1]PNC 2020'!$A$7:$A$434,0)+4,MATCH(AF$60,'[1]PNC 2020'!$A$3:$AA$3,0))=0,"",INDEX('[1]PNC 2020'!$A$3:$AA$434,MATCH($A82,'[1]PNC 2020'!$A$7:$A$434,0)+4,MATCH(AF$60,'[1]PNC 2020'!$A$3:$AA$3,0))),"")</f>
        <v>1345867.42</v>
      </c>
      <c r="AG82" s="87" t="str">
        <f>IFERROR(IF(INDEX('[1]PNC 2020'!$A$3:$AA$434,MATCH($A82,'[1]PNC 2020'!$A$7:$A$434,0)+4,MATCH(AG$60,'[1]PNC 2020'!$A$3:$AA$3,0))=0,"",INDEX('[1]PNC 2020'!$A$3:$AA$434,MATCH($A82,'[1]PNC 2020'!$A$7:$A$434,0)+4,MATCH(AG$60,'[1]PNC 2020'!$A$3:$AA$3,0))),"")</f>
        <v/>
      </c>
      <c r="AH82" s="87">
        <f t="shared" si="48"/>
        <v>1345867.42</v>
      </c>
      <c r="AI82" s="87">
        <f>IFERROR(IF(INDEX('[1]PNC 2020'!$A$3:$AA$434,MATCH($A82,'[1]PNC 2020'!$A$7:$A$434,0)+4,MATCH(AI$60,'[1]PNC 2020'!$A$3:$AA$3,0))=0,"",INDEX('[1]PNC 2020'!$A$3:$AA$434,MATCH($A82,'[1]PNC 2020'!$A$7:$A$434,0)+4,MATCH(AI$60,'[1]PNC 2020'!$A$3:$AA$3,0))),"")</f>
        <v>1197012.6299999999</v>
      </c>
      <c r="AJ82" s="87">
        <f>IFERROR(IF(INDEX('[1]PNC 2020'!$A$3:$AA$434,MATCH($A82,'[1]PNC 2020'!$A$7:$A$434,0)+4,MATCH(AJ$60,'[1]PNC 2020'!$A$3:$AA$3,0))=0,"",INDEX('[1]PNC 2020'!$A$3:$AA$434,MATCH($A82,'[1]PNC 2020'!$A$7:$A$434,0)+4,MATCH(AJ$60,'[1]PNC 2020'!$A$3:$AA$3,0))),"")</f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2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tr">
        <f>IFERROR(IF(INDEX('[1]PNC 2020'!$A$3:$AA$434,MATCH($A83,'[1]PNC 2020'!$A$7:$A$434,0)+4,MATCH(E$60,'[1]PNC 2020'!$A$3:$AA$3,0))=0,"",INDEX('[1]PNC 2020'!$A$3:$AA$434,MATCH($A83,'[1]PNC 2020'!$A$7:$A$434,0)+4,MATCH(E$60,'[1]PNC 2020'!$A$3:$AA$3,0))),"")</f>
        <v/>
      </c>
      <c r="F83" s="87" t="str">
        <f>IFERROR(IF(INDEX('[1]PNC 2020'!$A$3:$AA$434,MATCH($A83,'[1]PNC 2020'!$A$7:$A$434,0)+4,MATCH(F$60,'[1]PNC 2020'!$A$3:$AA$3,0))=0,"",INDEX('[1]PNC 2020'!$A$3:$AA$434,MATCH($A83,'[1]PNC 2020'!$A$7:$A$434,0)+4,MATCH(F$60,'[1]PNC 2020'!$A$3:$AA$3,0))),"")</f>
        <v/>
      </c>
      <c r="G83" s="87">
        <f t="shared" si="39"/>
        <v>0</v>
      </c>
      <c r="H83" s="87">
        <f>IFERROR(IF(INDEX('[1]PNC 2020'!$A$3:$AA$434,MATCH($A83,'[1]PNC 2020'!$A$7:$A$434,0)+4,MATCH(H$60,'[1]PNC 2020'!$A$3:$AA$3,0))=0,"",INDEX('[1]PNC 2020'!$A$3:$AA$434,MATCH($A83,'[1]PNC 2020'!$A$7:$A$434,0)+4,MATCH(H$60,'[1]PNC 2020'!$A$3:$AA$3,0))),"")</f>
        <v>34184146.939999998</v>
      </c>
      <c r="I83" s="87" t="str">
        <f>IFERROR(IF(INDEX('[1]PNC 2020'!$A$3:$AA$434,MATCH($A83,'[1]PNC 2020'!$A$7:$A$434,0)+4,MATCH(I$60,'[1]PNC 2020'!$A$3:$AA$3,0))=0,"",INDEX('[1]PNC 2020'!$A$3:$AA$434,MATCH($A83,'[1]PNC 2020'!$A$7:$A$434,0)+4,MATCH(I$60,'[1]PNC 2020'!$A$3:$AA$3,0))),"")</f>
        <v/>
      </c>
      <c r="J83" s="87">
        <f t="shared" si="40"/>
        <v>34184146.939999998</v>
      </c>
      <c r="K83" s="87" t="str">
        <f>IFERROR(IF(INDEX('[1]PNC 2020'!$A$3:$AA$434,MATCH($A83,'[1]PNC 2020'!$A$7:$A$434,0)+4,MATCH(K$60,'[1]PNC 2020'!$A$3:$AA$3,0))=0,"",INDEX('[1]PNC 2020'!$A$3:$AA$434,MATCH($A83,'[1]PNC 2020'!$A$7:$A$434,0)+4,MATCH(K$60,'[1]PNC 2020'!$A$3:$AA$3,0))),"")</f>
        <v/>
      </c>
      <c r="L83" s="87" t="str">
        <f>IFERROR(IF(INDEX('[1]PNC 2020'!$A$3:$AA$434,MATCH($A83,'[1]PNC 2020'!$A$7:$A$434,0)+4,MATCH(L$60,'[1]PNC 2020'!$A$3:$AA$3,0))=0,"",INDEX('[1]PNC 2020'!$A$3:$AA$434,MATCH($A83,'[1]PNC 2020'!$A$7:$A$434,0)+4,MATCH(L$60,'[1]PNC 2020'!$A$3:$AA$3,0))),"")</f>
        <v/>
      </c>
      <c r="M83" s="87">
        <f t="shared" si="41"/>
        <v>0</v>
      </c>
      <c r="N83" s="87" t="str">
        <f>IFERROR(IF(INDEX('[1]PNC 2020'!$A$3:$AA$434,MATCH($A83,'[1]PNC 2020'!$A$7:$A$434,0)+4,MATCH(N$60,'[1]PNC 2020'!$A$3:$AA$3,0))=0,"",INDEX('[1]PNC 2020'!$A$3:$AA$434,MATCH($A83,'[1]PNC 2020'!$A$7:$A$434,0)+4,MATCH(N$60,'[1]PNC 2020'!$A$3:$AA$3,0))),"")</f>
        <v/>
      </c>
      <c r="O83" s="87" t="str">
        <f>IFERROR(IF(INDEX('[1]PNC 2020'!$A$3:$AA$434,MATCH($A83,'[1]PNC 2020'!$A$7:$A$434,0)+4,MATCH(O$60,'[1]PNC 2020'!$A$3:$AA$3,0))=0,"",INDEX('[1]PNC 2020'!$A$3:$AA$434,MATCH($A83,'[1]PNC 2020'!$A$7:$A$434,0)+4,MATCH(O$60,'[1]PNC 2020'!$A$3:$AA$3,0))),"")</f>
        <v/>
      </c>
      <c r="P83" s="87">
        <f t="shared" si="42"/>
        <v>0</v>
      </c>
      <c r="Q83" s="87" t="str">
        <f>IFERROR(IF(INDEX('[1]PNC 2020'!$A$3:$AA$434,MATCH($A83,'[1]PNC 2020'!$A$7:$A$434,0)+4,MATCH(Q$60,'[1]PNC 2020'!$A$3:$AA$3,0))=0,"",INDEX('[1]PNC 2020'!$A$3:$AA$434,MATCH($A83,'[1]PNC 2020'!$A$7:$A$434,0)+4,MATCH(Q$60,'[1]PNC 2020'!$A$3:$AA$3,0))),"")</f>
        <v/>
      </c>
      <c r="R83" s="87" t="str">
        <f>IFERROR(IF(INDEX('[1]PNC 2020'!$A$3:$AA$434,MATCH($A83,'[1]PNC 2020'!$A$7:$A$434,0)+4,MATCH(R$60,'[1]PNC 2020'!$A$3:$AA$3,0))=0,"",INDEX('[1]PNC 2020'!$A$3:$AA$434,MATCH($A83,'[1]PNC 2020'!$A$7:$A$434,0)+4,MATCH(R$60,'[1]PNC 2020'!$A$3:$AA$3,0))),"")</f>
        <v/>
      </c>
      <c r="S83" s="87">
        <f t="shared" si="43"/>
        <v>0</v>
      </c>
      <c r="T83" s="87" t="str">
        <f>IFERROR(IF(INDEX('[1]PNC 2020'!$A$3:$AA$434,MATCH($A83,'[1]PNC 2020'!$A$7:$A$434,0)+4,MATCH(T$60,'[1]PNC 2020'!$A$3:$AA$3,0))=0,"",INDEX('[1]PNC 2020'!$A$3:$AA$434,MATCH($A83,'[1]PNC 2020'!$A$7:$A$434,0)+4,MATCH(T$60,'[1]PNC 2020'!$A$3:$AA$3,0))),"")</f>
        <v/>
      </c>
      <c r="U83" s="87" t="str">
        <f>IFERROR(IF(INDEX('[1]PNC 2020'!$A$3:$AA$434,MATCH($A83,'[1]PNC 2020'!$A$7:$A$434,0)+4,MATCH(U$60,'[1]PNC 2020'!$A$3:$AA$3,0))=0,"",INDEX('[1]PNC 2020'!$A$3:$AA$434,MATCH($A83,'[1]PNC 2020'!$A$7:$A$434,0)+4,MATCH(U$60,'[1]PNC 2020'!$A$3:$AA$3,0))),"")</f>
        <v/>
      </c>
      <c r="V83" s="87">
        <f t="shared" si="44"/>
        <v>0</v>
      </c>
      <c r="W83" s="87" t="str">
        <f>IFERROR(IF(INDEX('[1]PNC 2020'!$A$3:$AA$434,MATCH($A83,'[1]PNC 2020'!$A$7:$A$434,0)+4,MATCH(W$60,'[1]PNC 2020'!$A$3:$AA$3,0))=0,"",INDEX('[1]PNC 2020'!$A$3:$AA$434,MATCH($A83,'[1]PNC 2020'!$A$7:$A$434,0)+4,MATCH(W$60,'[1]PNC 2020'!$A$3:$AA$3,0))),"")</f>
        <v/>
      </c>
      <c r="X83" s="87" t="str">
        <f>IFERROR(IF(INDEX('[1]PNC 2020'!$A$3:$AA$434,MATCH($A83,'[1]PNC 2020'!$A$7:$A$434,0)+4,MATCH(X$60,'[1]PNC 2020'!$A$3:$AA$3,0))=0,"",INDEX('[1]PNC 2020'!$A$3:$AA$434,MATCH($A83,'[1]PNC 2020'!$A$7:$A$434,0)+4,MATCH(X$60,'[1]PNC 2020'!$A$3:$AA$3,0))),"")</f>
        <v/>
      </c>
      <c r="Y83" s="87">
        <f t="shared" si="45"/>
        <v>0</v>
      </c>
      <c r="Z83" s="87" t="str">
        <f>IFERROR(IF(INDEX('[1]PNC 2020'!$A$3:$AA$434,MATCH($A83,'[1]PNC 2020'!$A$7:$A$434,0)+4,MATCH(Z$60,'[1]PNC 2020'!$A$3:$AA$3,0))=0,"",INDEX('[1]PNC 2020'!$A$3:$AA$434,MATCH($A83,'[1]PNC 2020'!$A$7:$A$434,0)+4,MATCH(Z$60,'[1]PNC 2020'!$A$3:$AA$3,0))),"")</f>
        <v/>
      </c>
      <c r="AA83" s="87" t="str">
        <f>IFERROR(IF(INDEX('[1]PNC 2020'!$A$3:$AA$434,MATCH($A83,'[1]PNC 2020'!$A$7:$A$434,0)+4,MATCH(AA$60,'[1]PNC 2020'!$A$3:$AA$3,0))=0,"",INDEX('[1]PNC 2020'!$A$3:$AA$434,MATCH($A83,'[1]PNC 2020'!$A$7:$A$434,0)+4,MATCH(AA$60,'[1]PNC 2020'!$A$3:$AA$3,0))),"")</f>
        <v/>
      </c>
      <c r="AB83" s="87">
        <f t="shared" si="46"/>
        <v>0</v>
      </c>
      <c r="AC83" s="87" t="str">
        <f>IFERROR(IF(INDEX('[1]PNC 2020'!$A$3:$AA$434,MATCH($A83,'[1]PNC 2020'!$A$7:$A$434,0)+4,MATCH(AC$60,'[1]PNC 2020'!$A$3:$AA$3,0))=0,"",INDEX('[1]PNC 2020'!$A$3:$AA$434,MATCH($A83,'[1]PNC 2020'!$A$7:$A$434,0)+4,MATCH(AC$60,'[1]PNC 2020'!$A$3:$AA$3,0))),"")</f>
        <v/>
      </c>
      <c r="AD83" s="87" t="str">
        <f>IFERROR(IF(INDEX('[1]PNC 2020'!$A$3:$AA$434,MATCH($A83,'[1]PNC 2020'!$A$7:$A$434,0)+4,MATCH(AD$60,'[1]PNC 2020'!$A$3:$AA$3,0))=0,"",INDEX('[1]PNC 2020'!$A$3:$AA$434,MATCH($A83,'[1]PNC 2020'!$A$7:$A$434,0)+4,MATCH(AD$60,'[1]PNC 2020'!$A$3:$AA$3,0))),"")</f>
        <v/>
      </c>
      <c r="AE83" s="87">
        <f t="shared" si="47"/>
        <v>0</v>
      </c>
      <c r="AF83" s="87">
        <f>IFERROR(IF(INDEX('[1]PNC 2020'!$A$3:$AA$434,MATCH($A83,'[1]PNC 2020'!$A$7:$A$434,0)+4,MATCH(AF$60,'[1]PNC 2020'!$A$3:$AA$3,0))=0,"",INDEX('[1]PNC 2020'!$A$3:$AA$434,MATCH($A83,'[1]PNC 2020'!$A$7:$A$434,0)+4,MATCH(AF$60,'[1]PNC 2020'!$A$3:$AA$3,0))),"")</f>
        <v>2335519.36</v>
      </c>
      <c r="AG83" s="87" t="str">
        <f>IFERROR(IF(INDEX('[1]PNC 2020'!$A$3:$AA$434,MATCH($A83,'[1]PNC 2020'!$A$7:$A$434,0)+4,MATCH(AG$60,'[1]PNC 2020'!$A$3:$AA$3,0))=0,"",INDEX('[1]PNC 2020'!$A$3:$AA$434,MATCH($A83,'[1]PNC 2020'!$A$7:$A$434,0)+4,MATCH(AG$60,'[1]PNC 2020'!$A$3:$AA$3,0))),"")</f>
        <v/>
      </c>
      <c r="AH83" s="87">
        <f t="shared" si="48"/>
        <v>2335519.36</v>
      </c>
      <c r="AI83" s="87" t="str">
        <f>IFERROR(IF(INDEX('[1]PNC 2020'!$A$3:$AA$434,MATCH($A83,'[1]PNC 2020'!$A$7:$A$434,0)+4,MATCH(AI$60,'[1]PNC 2020'!$A$3:$AA$3,0))=0,"",INDEX('[1]PNC 2020'!$A$3:$AA$434,MATCH($A83,'[1]PNC 2020'!$A$7:$A$434,0)+4,MATCH(AI$60,'[1]PNC 2020'!$A$3:$AA$3,0))),"")</f>
        <v/>
      </c>
      <c r="AJ83" s="87" t="str">
        <f>IFERROR(IF(INDEX('[1]PNC 2020'!$A$3:$AA$434,MATCH($A83,'[1]PNC 2020'!$A$7:$A$434,0)+4,MATCH(AJ$60,'[1]PNC 2020'!$A$3:$AA$3,0))=0,"",INDEX('[1]PNC 2020'!$A$3:$AA$434,MATCH($A83,'[1]PNC 2020'!$A$7:$A$434,0)+4,MATCH(AJ$60,'[1]PNC 2020'!$A$3:$AA$3,0))),"")</f>
        <v/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2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tr">
        <f>IFERROR(IF(INDEX('[1]PNC 2020'!$A$3:$AA$434,MATCH($A84,'[1]PNC 2020'!$A$7:$A$434,0)+4,MATCH(E$60,'[1]PNC 2020'!$A$3:$AA$3,0))=0,"",INDEX('[1]PNC 2020'!$A$3:$AA$434,MATCH($A84,'[1]PNC 2020'!$A$7:$A$434,0)+4,MATCH(E$60,'[1]PNC 2020'!$A$3:$AA$3,0))),"")</f>
        <v/>
      </c>
      <c r="F84" s="87" t="str">
        <f>IFERROR(IF(INDEX('[1]PNC 2020'!$A$3:$AA$434,MATCH($A84,'[1]PNC 2020'!$A$7:$A$434,0)+4,MATCH(F$60,'[1]PNC 2020'!$A$3:$AA$3,0))=0,"",INDEX('[1]PNC 2020'!$A$3:$AA$434,MATCH($A84,'[1]PNC 2020'!$A$7:$A$434,0)+4,MATCH(F$60,'[1]PNC 2020'!$A$3:$AA$3,0))),"")</f>
        <v/>
      </c>
      <c r="G84" s="87">
        <f t="shared" si="39"/>
        <v>0</v>
      </c>
      <c r="H84" s="87">
        <f>IFERROR(IF(INDEX('[1]PNC 2020'!$A$3:$AA$434,MATCH($A84,'[1]PNC 2020'!$A$7:$A$434,0)+4,MATCH(H$60,'[1]PNC 2020'!$A$3:$AA$3,0))=0,"",INDEX('[1]PNC 2020'!$A$3:$AA$434,MATCH($A84,'[1]PNC 2020'!$A$7:$A$434,0)+4,MATCH(H$60,'[1]PNC 2020'!$A$3:$AA$3,0))),"")</f>
        <v>523668.22</v>
      </c>
      <c r="I84" s="87" t="str">
        <f>IFERROR(IF(INDEX('[1]PNC 2020'!$A$3:$AA$434,MATCH($A84,'[1]PNC 2020'!$A$7:$A$434,0)+4,MATCH(I$60,'[1]PNC 2020'!$A$3:$AA$3,0))=0,"",INDEX('[1]PNC 2020'!$A$3:$AA$434,MATCH($A84,'[1]PNC 2020'!$A$7:$A$434,0)+4,MATCH(I$60,'[1]PNC 2020'!$A$3:$AA$3,0))),"")</f>
        <v/>
      </c>
      <c r="J84" s="87">
        <f t="shared" si="40"/>
        <v>523668.22</v>
      </c>
      <c r="K84" s="87" t="str">
        <f>IFERROR(IF(INDEX('[1]PNC 2020'!$A$3:$AA$434,MATCH($A84,'[1]PNC 2020'!$A$7:$A$434,0)+4,MATCH(K$60,'[1]PNC 2020'!$A$3:$AA$3,0))=0,"",INDEX('[1]PNC 2020'!$A$3:$AA$434,MATCH($A84,'[1]PNC 2020'!$A$7:$A$434,0)+4,MATCH(K$60,'[1]PNC 2020'!$A$3:$AA$3,0))),"")</f>
        <v/>
      </c>
      <c r="L84" s="87">
        <f>IFERROR(IF(INDEX('[1]PNC 2020'!$A$3:$AA$434,MATCH($A84,'[1]PNC 2020'!$A$7:$A$434,0)+4,MATCH(L$60,'[1]PNC 2020'!$A$3:$AA$3,0))=0,"",INDEX('[1]PNC 2020'!$A$3:$AA$434,MATCH($A84,'[1]PNC 2020'!$A$7:$A$434,0)+4,MATCH(L$60,'[1]PNC 2020'!$A$3:$AA$3,0))),"")</f>
        <v>26623984.41</v>
      </c>
      <c r="M84" s="87">
        <f t="shared" si="41"/>
        <v>26623984.41</v>
      </c>
      <c r="N84" s="87" t="str">
        <f>IFERROR(IF(INDEX('[1]PNC 2020'!$A$3:$AA$434,MATCH($A84,'[1]PNC 2020'!$A$7:$A$434,0)+4,MATCH(N$60,'[1]PNC 2020'!$A$3:$AA$3,0))=0,"",INDEX('[1]PNC 2020'!$A$3:$AA$434,MATCH($A84,'[1]PNC 2020'!$A$7:$A$434,0)+4,MATCH(N$60,'[1]PNC 2020'!$A$3:$AA$3,0))),"")</f>
        <v/>
      </c>
      <c r="O84" s="87" t="str">
        <f>IFERROR(IF(INDEX('[1]PNC 2020'!$A$3:$AA$434,MATCH($A84,'[1]PNC 2020'!$A$7:$A$434,0)+4,MATCH(O$60,'[1]PNC 2020'!$A$3:$AA$3,0))=0,"",INDEX('[1]PNC 2020'!$A$3:$AA$434,MATCH($A84,'[1]PNC 2020'!$A$7:$A$434,0)+4,MATCH(O$60,'[1]PNC 2020'!$A$3:$AA$3,0))),"")</f>
        <v/>
      </c>
      <c r="P84" s="87">
        <f t="shared" si="42"/>
        <v>0</v>
      </c>
      <c r="Q84" s="87" t="str">
        <f>IFERROR(IF(INDEX('[1]PNC 2020'!$A$3:$AA$434,MATCH($A84,'[1]PNC 2020'!$A$7:$A$434,0)+4,MATCH(Q$60,'[1]PNC 2020'!$A$3:$AA$3,0))=0,"",INDEX('[1]PNC 2020'!$A$3:$AA$434,MATCH($A84,'[1]PNC 2020'!$A$7:$A$434,0)+4,MATCH(Q$60,'[1]PNC 2020'!$A$3:$AA$3,0))),"")</f>
        <v/>
      </c>
      <c r="R84" s="87" t="str">
        <f>IFERROR(IF(INDEX('[1]PNC 2020'!$A$3:$AA$434,MATCH($A84,'[1]PNC 2020'!$A$7:$A$434,0)+4,MATCH(R$60,'[1]PNC 2020'!$A$3:$AA$3,0))=0,"",INDEX('[1]PNC 2020'!$A$3:$AA$434,MATCH($A84,'[1]PNC 2020'!$A$7:$A$434,0)+4,MATCH(R$60,'[1]PNC 2020'!$A$3:$AA$3,0))),"")</f>
        <v/>
      </c>
      <c r="S84" s="87">
        <f t="shared" si="43"/>
        <v>0</v>
      </c>
      <c r="T84" s="87" t="str">
        <f>IFERROR(IF(INDEX('[1]PNC 2020'!$A$3:$AA$434,MATCH($A84,'[1]PNC 2020'!$A$7:$A$434,0)+4,MATCH(T$60,'[1]PNC 2020'!$A$3:$AA$3,0))=0,"",INDEX('[1]PNC 2020'!$A$3:$AA$434,MATCH($A84,'[1]PNC 2020'!$A$7:$A$434,0)+4,MATCH(T$60,'[1]PNC 2020'!$A$3:$AA$3,0))),"")</f>
        <v/>
      </c>
      <c r="U84" s="87" t="str">
        <f>IFERROR(IF(INDEX('[1]PNC 2020'!$A$3:$AA$434,MATCH($A84,'[1]PNC 2020'!$A$7:$A$434,0)+4,MATCH(U$60,'[1]PNC 2020'!$A$3:$AA$3,0))=0,"",INDEX('[1]PNC 2020'!$A$3:$AA$434,MATCH($A84,'[1]PNC 2020'!$A$7:$A$434,0)+4,MATCH(U$60,'[1]PNC 2020'!$A$3:$AA$3,0))),"")</f>
        <v/>
      </c>
      <c r="V84" s="87">
        <f t="shared" si="44"/>
        <v>0</v>
      </c>
      <c r="W84" s="87" t="str">
        <f>IFERROR(IF(INDEX('[1]PNC 2020'!$A$3:$AA$434,MATCH($A84,'[1]PNC 2020'!$A$7:$A$434,0)+4,MATCH(W$60,'[1]PNC 2020'!$A$3:$AA$3,0))=0,"",INDEX('[1]PNC 2020'!$A$3:$AA$434,MATCH($A84,'[1]PNC 2020'!$A$7:$A$434,0)+4,MATCH(W$60,'[1]PNC 2020'!$A$3:$AA$3,0))),"")</f>
        <v/>
      </c>
      <c r="X84" s="87" t="str">
        <f>IFERROR(IF(INDEX('[1]PNC 2020'!$A$3:$AA$434,MATCH($A84,'[1]PNC 2020'!$A$7:$A$434,0)+4,MATCH(X$60,'[1]PNC 2020'!$A$3:$AA$3,0))=0,"",INDEX('[1]PNC 2020'!$A$3:$AA$434,MATCH($A84,'[1]PNC 2020'!$A$7:$A$434,0)+4,MATCH(X$60,'[1]PNC 2020'!$A$3:$AA$3,0))),"")</f>
        <v/>
      </c>
      <c r="Y84" s="87">
        <f t="shared" si="45"/>
        <v>0</v>
      </c>
      <c r="Z84" s="87" t="str">
        <f>IFERROR(IF(INDEX('[1]PNC 2020'!$A$3:$AA$434,MATCH($A84,'[1]PNC 2020'!$A$7:$A$434,0)+4,MATCH(Z$60,'[1]PNC 2020'!$A$3:$AA$3,0))=0,"",INDEX('[1]PNC 2020'!$A$3:$AA$434,MATCH($A84,'[1]PNC 2020'!$A$7:$A$434,0)+4,MATCH(Z$60,'[1]PNC 2020'!$A$3:$AA$3,0))),"")</f>
        <v/>
      </c>
      <c r="AA84" s="87" t="str">
        <f>IFERROR(IF(INDEX('[1]PNC 2020'!$A$3:$AA$434,MATCH($A84,'[1]PNC 2020'!$A$7:$A$434,0)+4,MATCH(AA$60,'[1]PNC 2020'!$A$3:$AA$3,0))=0,"",INDEX('[1]PNC 2020'!$A$3:$AA$434,MATCH($A84,'[1]PNC 2020'!$A$7:$A$434,0)+4,MATCH(AA$60,'[1]PNC 2020'!$A$3:$AA$3,0))),"")</f>
        <v/>
      </c>
      <c r="AB84" s="87">
        <f t="shared" si="46"/>
        <v>0</v>
      </c>
      <c r="AC84" s="87" t="str">
        <f>IFERROR(IF(INDEX('[1]PNC 2020'!$A$3:$AA$434,MATCH($A84,'[1]PNC 2020'!$A$7:$A$434,0)+4,MATCH(AC$60,'[1]PNC 2020'!$A$3:$AA$3,0))=0,"",INDEX('[1]PNC 2020'!$A$3:$AA$434,MATCH($A84,'[1]PNC 2020'!$A$7:$A$434,0)+4,MATCH(AC$60,'[1]PNC 2020'!$A$3:$AA$3,0))),"")</f>
        <v/>
      </c>
      <c r="AD84" s="87" t="str">
        <f>IFERROR(IF(INDEX('[1]PNC 2020'!$A$3:$AA$434,MATCH($A84,'[1]PNC 2020'!$A$7:$A$434,0)+4,MATCH(AD$60,'[1]PNC 2020'!$A$3:$AA$3,0))=0,"",INDEX('[1]PNC 2020'!$A$3:$AA$434,MATCH($A84,'[1]PNC 2020'!$A$7:$A$434,0)+4,MATCH(AD$60,'[1]PNC 2020'!$A$3:$AA$3,0))),"")</f>
        <v/>
      </c>
      <c r="AE84" s="87">
        <f t="shared" si="47"/>
        <v>0</v>
      </c>
      <c r="AF84" s="87" t="str">
        <f>IFERROR(IF(INDEX('[1]PNC 2020'!$A$3:$AA$434,MATCH($A84,'[1]PNC 2020'!$A$7:$A$434,0)+4,MATCH(AF$60,'[1]PNC 2020'!$A$3:$AA$3,0))=0,"",INDEX('[1]PNC 2020'!$A$3:$AA$434,MATCH($A84,'[1]PNC 2020'!$A$7:$A$434,0)+4,MATCH(AF$60,'[1]PNC 2020'!$A$3:$AA$3,0))),"")</f>
        <v/>
      </c>
      <c r="AG84" s="87" t="str">
        <f>IFERROR(IF(INDEX('[1]PNC 2020'!$A$3:$AA$434,MATCH($A84,'[1]PNC 2020'!$A$7:$A$434,0)+4,MATCH(AG$60,'[1]PNC 2020'!$A$3:$AA$3,0))=0,"",INDEX('[1]PNC 2020'!$A$3:$AA$434,MATCH($A84,'[1]PNC 2020'!$A$7:$A$434,0)+4,MATCH(AG$60,'[1]PNC 2020'!$A$3:$AA$3,0))),"")</f>
        <v/>
      </c>
      <c r="AH84" s="87">
        <f t="shared" si="48"/>
        <v>0</v>
      </c>
      <c r="AI84" s="87" t="str">
        <f>IFERROR(IF(INDEX('[1]PNC 2020'!$A$3:$AA$434,MATCH($A84,'[1]PNC 2020'!$A$7:$A$434,0)+4,MATCH(AI$60,'[1]PNC 2020'!$A$3:$AA$3,0))=0,"",INDEX('[1]PNC 2020'!$A$3:$AA$434,MATCH($A84,'[1]PNC 2020'!$A$7:$A$434,0)+4,MATCH(AI$60,'[1]PNC 2020'!$A$3:$AA$3,0))),"")</f>
        <v/>
      </c>
      <c r="AJ84" s="87" t="str">
        <f>IFERROR(IF(INDEX('[1]PNC 2020'!$A$3:$AA$434,MATCH($A84,'[1]PNC 2020'!$A$7:$A$434,0)+4,MATCH(AJ$60,'[1]PNC 2020'!$A$3:$AA$3,0))=0,"",INDEX('[1]PNC 2020'!$A$3:$AA$434,MATCH($A84,'[1]PNC 2020'!$A$7:$A$434,0)+4,MATCH(AJ$60,'[1]PNC 2020'!$A$3:$AA$3,0))),"")</f>
        <v/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2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tr">
        <f>IFERROR(IF(INDEX('[1]PNC 2020'!$A$3:$AA$434,MATCH($A85,'[1]PNC 2020'!$A$7:$A$434,0)+4,MATCH(E$60,'[1]PNC 2020'!$A$3:$AA$3,0))=0,"",INDEX('[1]PNC 2020'!$A$3:$AA$434,MATCH($A85,'[1]PNC 2020'!$A$7:$A$434,0)+4,MATCH(E$60,'[1]PNC 2020'!$A$3:$AA$3,0))),"")</f>
        <v/>
      </c>
      <c r="F85" s="87" t="str">
        <f>IFERROR(IF(INDEX('[1]PNC 2020'!$A$3:$AA$434,MATCH($A85,'[1]PNC 2020'!$A$7:$A$434,0)+4,MATCH(F$60,'[1]PNC 2020'!$A$3:$AA$3,0))=0,"",INDEX('[1]PNC 2020'!$A$3:$AA$434,MATCH($A85,'[1]PNC 2020'!$A$7:$A$434,0)+4,MATCH(F$60,'[1]PNC 2020'!$A$3:$AA$3,0))),"")</f>
        <v/>
      </c>
      <c r="G85" s="87">
        <f t="shared" si="39"/>
        <v>0</v>
      </c>
      <c r="H85" s="87" t="str">
        <f>IFERROR(IF(INDEX('[1]PNC 2020'!$A$3:$AA$434,MATCH($A85,'[1]PNC 2020'!$A$7:$A$434,0)+4,MATCH(H$60,'[1]PNC 2020'!$A$3:$AA$3,0))=0,"",INDEX('[1]PNC 2020'!$A$3:$AA$434,MATCH($A85,'[1]PNC 2020'!$A$7:$A$434,0)+4,MATCH(H$60,'[1]PNC 2020'!$A$3:$AA$3,0))),"")</f>
        <v/>
      </c>
      <c r="I85" s="87" t="str">
        <f>IFERROR(IF(INDEX('[1]PNC 2020'!$A$3:$AA$434,MATCH($A85,'[1]PNC 2020'!$A$7:$A$434,0)+4,MATCH(I$60,'[1]PNC 2020'!$A$3:$AA$3,0))=0,"",INDEX('[1]PNC 2020'!$A$3:$AA$434,MATCH($A85,'[1]PNC 2020'!$A$7:$A$434,0)+4,MATCH(I$60,'[1]PNC 2020'!$A$3:$AA$3,0))),"")</f>
        <v/>
      </c>
      <c r="J85" s="87">
        <f t="shared" si="40"/>
        <v>0</v>
      </c>
      <c r="K85" s="87" t="str">
        <f>IFERROR(IF(INDEX('[1]PNC 2020'!$A$3:$AA$434,MATCH($A85,'[1]PNC 2020'!$A$7:$A$434,0)+4,MATCH(K$60,'[1]PNC 2020'!$A$3:$AA$3,0))=0,"",INDEX('[1]PNC 2020'!$A$3:$AA$434,MATCH($A85,'[1]PNC 2020'!$A$7:$A$434,0)+4,MATCH(K$60,'[1]PNC 2020'!$A$3:$AA$3,0))),"")</f>
        <v/>
      </c>
      <c r="L85" s="87">
        <f>IFERROR(IF(INDEX('[1]PNC 2020'!$A$3:$AA$434,MATCH($A85,'[1]PNC 2020'!$A$7:$A$434,0)+4,MATCH(L$60,'[1]PNC 2020'!$A$3:$AA$3,0))=0,"",INDEX('[1]PNC 2020'!$A$3:$AA$434,MATCH($A85,'[1]PNC 2020'!$A$7:$A$434,0)+4,MATCH(L$60,'[1]PNC 2020'!$A$3:$AA$3,0))),"")</f>
        <v>32914827.539999999</v>
      </c>
      <c r="M85" s="87">
        <f t="shared" si="41"/>
        <v>32914827.539999999</v>
      </c>
      <c r="N85" s="87" t="str">
        <f>IFERROR(IF(INDEX('[1]PNC 2020'!$A$3:$AA$434,MATCH($A85,'[1]PNC 2020'!$A$7:$A$434,0)+4,MATCH(N$60,'[1]PNC 2020'!$A$3:$AA$3,0))=0,"",INDEX('[1]PNC 2020'!$A$3:$AA$434,MATCH($A85,'[1]PNC 2020'!$A$7:$A$434,0)+4,MATCH(N$60,'[1]PNC 2020'!$A$3:$AA$3,0))),"")</f>
        <v/>
      </c>
      <c r="O85" s="87" t="str">
        <f>IFERROR(IF(INDEX('[1]PNC 2020'!$A$3:$AA$434,MATCH($A85,'[1]PNC 2020'!$A$7:$A$434,0)+4,MATCH(O$60,'[1]PNC 2020'!$A$3:$AA$3,0))=0,"",INDEX('[1]PNC 2020'!$A$3:$AA$434,MATCH($A85,'[1]PNC 2020'!$A$7:$A$434,0)+4,MATCH(O$60,'[1]PNC 2020'!$A$3:$AA$3,0))),"")</f>
        <v/>
      </c>
      <c r="P85" s="87">
        <f t="shared" si="42"/>
        <v>0</v>
      </c>
      <c r="Q85" s="87" t="str">
        <f>IFERROR(IF(INDEX('[1]PNC 2020'!$A$3:$AA$434,MATCH($A85,'[1]PNC 2020'!$A$7:$A$434,0)+4,MATCH(Q$60,'[1]PNC 2020'!$A$3:$AA$3,0))=0,"",INDEX('[1]PNC 2020'!$A$3:$AA$434,MATCH($A85,'[1]PNC 2020'!$A$7:$A$434,0)+4,MATCH(Q$60,'[1]PNC 2020'!$A$3:$AA$3,0))),"")</f>
        <v/>
      </c>
      <c r="R85" s="87" t="str">
        <f>IFERROR(IF(INDEX('[1]PNC 2020'!$A$3:$AA$434,MATCH($A85,'[1]PNC 2020'!$A$7:$A$434,0)+4,MATCH(R$60,'[1]PNC 2020'!$A$3:$AA$3,0))=0,"",INDEX('[1]PNC 2020'!$A$3:$AA$434,MATCH($A85,'[1]PNC 2020'!$A$7:$A$434,0)+4,MATCH(R$60,'[1]PNC 2020'!$A$3:$AA$3,0))),"")</f>
        <v/>
      </c>
      <c r="S85" s="87">
        <f t="shared" si="43"/>
        <v>0</v>
      </c>
      <c r="T85" s="87" t="str">
        <f>IFERROR(IF(INDEX('[1]PNC 2020'!$A$3:$AA$434,MATCH($A85,'[1]PNC 2020'!$A$7:$A$434,0)+4,MATCH(T$60,'[1]PNC 2020'!$A$3:$AA$3,0))=0,"",INDEX('[1]PNC 2020'!$A$3:$AA$434,MATCH($A85,'[1]PNC 2020'!$A$7:$A$434,0)+4,MATCH(T$60,'[1]PNC 2020'!$A$3:$AA$3,0))),"")</f>
        <v/>
      </c>
      <c r="U85" s="87" t="str">
        <f>IFERROR(IF(INDEX('[1]PNC 2020'!$A$3:$AA$434,MATCH($A85,'[1]PNC 2020'!$A$7:$A$434,0)+4,MATCH(U$60,'[1]PNC 2020'!$A$3:$AA$3,0))=0,"",INDEX('[1]PNC 2020'!$A$3:$AA$434,MATCH($A85,'[1]PNC 2020'!$A$7:$A$434,0)+4,MATCH(U$60,'[1]PNC 2020'!$A$3:$AA$3,0))),"")</f>
        <v/>
      </c>
      <c r="V85" s="87">
        <f t="shared" si="44"/>
        <v>0</v>
      </c>
      <c r="W85" s="87" t="str">
        <f>IFERROR(IF(INDEX('[1]PNC 2020'!$A$3:$AA$434,MATCH($A85,'[1]PNC 2020'!$A$7:$A$434,0)+4,MATCH(W$60,'[1]PNC 2020'!$A$3:$AA$3,0))=0,"",INDEX('[1]PNC 2020'!$A$3:$AA$434,MATCH($A85,'[1]PNC 2020'!$A$7:$A$434,0)+4,MATCH(W$60,'[1]PNC 2020'!$A$3:$AA$3,0))),"")</f>
        <v/>
      </c>
      <c r="X85" s="87" t="str">
        <f>IFERROR(IF(INDEX('[1]PNC 2020'!$A$3:$AA$434,MATCH($A85,'[1]PNC 2020'!$A$7:$A$434,0)+4,MATCH(X$60,'[1]PNC 2020'!$A$3:$AA$3,0))=0,"",INDEX('[1]PNC 2020'!$A$3:$AA$434,MATCH($A85,'[1]PNC 2020'!$A$7:$A$434,0)+4,MATCH(X$60,'[1]PNC 2020'!$A$3:$AA$3,0))),"")</f>
        <v/>
      </c>
      <c r="Y85" s="87">
        <f t="shared" si="45"/>
        <v>0</v>
      </c>
      <c r="Z85" s="87" t="str">
        <f>IFERROR(IF(INDEX('[1]PNC 2020'!$A$3:$AA$434,MATCH($A85,'[1]PNC 2020'!$A$7:$A$434,0)+4,MATCH(Z$60,'[1]PNC 2020'!$A$3:$AA$3,0))=0,"",INDEX('[1]PNC 2020'!$A$3:$AA$434,MATCH($A85,'[1]PNC 2020'!$A$7:$A$434,0)+4,MATCH(Z$60,'[1]PNC 2020'!$A$3:$AA$3,0))),"")</f>
        <v/>
      </c>
      <c r="AA85" s="87" t="str">
        <f>IFERROR(IF(INDEX('[1]PNC 2020'!$A$3:$AA$434,MATCH($A85,'[1]PNC 2020'!$A$7:$A$434,0)+4,MATCH(AA$60,'[1]PNC 2020'!$A$3:$AA$3,0))=0,"",INDEX('[1]PNC 2020'!$A$3:$AA$434,MATCH($A85,'[1]PNC 2020'!$A$7:$A$434,0)+4,MATCH(AA$60,'[1]PNC 2020'!$A$3:$AA$3,0))),"")</f>
        <v/>
      </c>
      <c r="AB85" s="87">
        <f t="shared" si="46"/>
        <v>0</v>
      </c>
      <c r="AC85" s="87" t="str">
        <f>IFERROR(IF(INDEX('[1]PNC 2020'!$A$3:$AA$434,MATCH($A85,'[1]PNC 2020'!$A$7:$A$434,0)+4,MATCH(AC$60,'[1]PNC 2020'!$A$3:$AA$3,0))=0,"",INDEX('[1]PNC 2020'!$A$3:$AA$434,MATCH($A85,'[1]PNC 2020'!$A$7:$A$434,0)+4,MATCH(AC$60,'[1]PNC 2020'!$A$3:$AA$3,0))),"")</f>
        <v/>
      </c>
      <c r="AD85" s="87" t="str">
        <f>IFERROR(IF(INDEX('[1]PNC 2020'!$A$3:$AA$434,MATCH($A85,'[1]PNC 2020'!$A$7:$A$434,0)+4,MATCH(AD$60,'[1]PNC 2020'!$A$3:$AA$3,0))=0,"",INDEX('[1]PNC 2020'!$A$3:$AA$434,MATCH($A85,'[1]PNC 2020'!$A$7:$A$434,0)+4,MATCH(AD$60,'[1]PNC 2020'!$A$3:$AA$3,0))),"")</f>
        <v/>
      </c>
      <c r="AE85" s="87">
        <f t="shared" si="47"/>
        <v>0</v>
      </c>
      <c r="AF85" s="87" t="str">
        <f>IFERROR(IF(INDEX('[1]PNC 2020'!$A$3:$AA$434,MATCH($A85,'[1]PNC 2020'!$A$7:$A$434,0)+4,MATCH(AF$60,'[1]PNC 2020'!$A$3:$AA$3,0))=0,"",INDEX('[1]PNC 2020'!$A$3:$AA$434,MATCH($A85,'[1]PNC 2020'!$A$7:$A$434,0)+4,MATCH(AF$60,'[1]PNC 2020'!$A$3:$AA$3,0))),"")</f>
        <v/>
      </c>
      <c r="AG85" s="87" t="str">
        <f>IFERROR(IF(INDEX('[1]PNC 2020'!$A$3:$AA$434,MATCH($A85,'[1]PNC 2020'!$A$7:$A$434,0)+4,MATCH(AG$60,'[1]PNC 2020'!$A$3:$AA$3,0))=0,"",INDEX('[1]PNC 2020'!$A$3:$AA$434,MATCH($A85,'[1]PNC 2020'!$A$7:$A$434,0)+4,MATCH(AG$60,'[1]PNC 2020'!$A$3:$AA$3,0))),"")</f>
        <v/>
      </c>
      <c r="AH85" s="87">
        <f t="shared" si="48"/>
        <v>0</v>
      </c>
      <c r="AI85" s="87" t="str">
        <f>IFERROR(IF(INDEX('[1]PNC 2020'!$A$3:$AA$434,MATCH($A85,'[1]PNC 2020'!$A$7:$A$434,0)+4,MATCH(AI$60,'[1]PNC 2020'!$A$3:$AA$3,0))=0,"",INDEX('[1]PNC 2020'!$A$3:$AA$434,MATCH($A85,'[1]PNC 2020'!$A$7:$A$434,0)+4,MATCH(AI$60,'[1]PNC 2020'!$A$3:$AA$3,0))),"")</f>
        <v/>
      </c>
      <c r="AJ85" s="87" t="str">
        <f>IFERROR(IF(INDEX('[1]PNC 2020'!$A$3:$AA$434,MATCH($A85,'[1]PNC 2020'!$A$7:$A$434,0)+4,MATCH(AJ$60,'[1]PNC 2020'!$A$3:$AA$3,0))=0,"",INDEX('[1]PNC 2020'!$A$3:$AA$434,MATCH($A85,'[1]PNC 2020'!$A$7:$A$434,0)+4,MATCH(AJ$60,'[1]PNC 2020'!$A$3:$AA$3,0))),"")</f>
        <v/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2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tr">
        <f>IFERROR(IF(INDEX('[1]PNC 2020'!$A$3:$AA$434,MATCH($A86,'[1]PNC 2020'!$A$7:$A$434,0)+4,MATCH(E$60,'[1]PNC 2020'!$A$3:$AA$3,0))=0,"",INDEX('[1]PNC 2020'!$A$3:$AA$434,MATCH($A86,'[1]PNC 2020'!$A$7:$A$434,0)+4,MATCH(E$60,'[1]PNC 2020'!$A$3:$AA$3,0))),"")</f>
        <v/>
      </c>
      <c r="F86" s="87" t="str">
        <f>IFERROR(IF(INDEX('[1]PNC 2020'!$A$3:$AA$434,MATCH($A86,'[1]PNC 2020'!$A$7:$A$434,0)+4,MATCH(F$60,'[1]PNC 2020'!$A$3:$AA$3,0))=0,"",INDEX('[1]PNC 2020'!$A$3:$AA$434,MATCH($A86,'[1]PNC 2020'!$A$7:$A$434,0)+4,MATCH(F$60,'[1]PNC 2020'!$A$3:$AA$3,0))),"")</f>
        <v/>
      </c>
      <c r="G86" s="87">
        <f t="shared" si="39"/>
        <v>0</v>
      </c>
      <c r="H86" s="87">
        <f>IFERROR(IF(INDEX('[1]PNC 2020'!$A$3:$AA$434,MATCH($A86,'[1]PNC 2020'!$A$7:$A$434,0)+4,MATCH(H$60,'[1]PNC 2020'!$A$3:$AA$3,0))=0,"",INDEX('[1]PNC 2020'!$A$3:$AA$434,MATCH($A86,'[1]PNC 2020'!$A$7:$A$434,0)+4,MATCH(H$60,'[1]PNC 2020'!$A$3:$AA$3,0))),"")</f>
        <v>476748.69</v>
      </c>
      <c r="I86" s="87" t="str">
        <f>IFERROR(IF(INDEX('[1]PNC 2020'!$A$3:$AA$434,MATCH($A86,'[1]PNC 2020'!$A$7:$A$434,0)+4,MATCH(I$60,'[1]PNC 2020'!$A$3:$AA$3,0))=0,"",INDEX('[1]PNC 2020'!$A$3:$AA$434,MATCH($A86,'[1]PNC 2020'!$A$7:$A$434,0)+4,MATCH(I$60,'[1]PNC 2020'!$A$3:$AA$3,0))),"")</f>
        <v/>
      </c>
      <c r="J86" s="87">
        <f t="shared" si="40"/>
        <v>476748.69</v>
      </c>
      <c r="K86" s="87" t="str">
        <f>IFERROR(IF(INDEX('[1]PNC 2020'!$A$3:$AA$434,MATCH($A86,'[1]PNC 2020'!$A$7:$A$434,0)+4,MATCH(K$60,'[1]PNC 2020'!$A$3:$AA$3,0))=0,"",INDEX('[1]PNC 2020'!$A$3:$AA$434,MATCH($A86,'[1]PNC 2020'!$A$7:$A$434,0)+4,MATCH(K$60,'[1]PNC 2020'!$A$3:$AA$3,0))),"")</f>
        <v/>
      </c>
      <c r="L86" s="87">
        <f>IFERROR(IF(INDEX('[1]PNC 2020'!$A$3:$AA$434,MATCH($A86,'[1]PNC 2020'!$A$7:$A$434,0)+4,MATCH(L$60,'[1]PNC 2020'!$A$3:$AA$3,0))=0,"",INDEX('[1]PNC 2020'!$A$3:$AA$434,MATCH($A86,'[1]PNC 2020'!$A$7:$A$434,0)+4,MATCH(L$60,'[1]PNC 2020'!$A$3:$AA$3,0))),"")</f>
        <v>447910</v>
      </c>
      <c r="M86" s="87">
        <f t="shared" si="41"/>
        <v>447910</v>
      </c>
      <c r="N86" s="87" t="str">
        <f>IFERROR(IF(INDEX('[1]PNC 2020'!$A$3:$AA$434,MATCH($A86,'[1]PNC 2020'!$A$7:$A$434,0)+4,MATCH(N$60,'[1]PNC 2020'!$A$3:$AA$3,0))=0,"",INDEX('[1]PNC 2020'!$A$3:$AA$434,MATCH($A86,'[1]PNC 2020'!$A$7:$A$434,0)+4,MATCH(N$60,'[1]PNC 2020'!$A$3:$AA$3,0))),"")</f>
        <v/>
      </c>
      <c r="O86" s="87" t="str">
        <f>IFERROR(IF(INDEX('[1]PNC 2020'!$A$3:$AA$434,MATCH($A86,'[1]PNC 2020'!$A$7:$A$434,0)+4,MATCH(O$60,'[1]PNC 2020'!$A$3:$AA$3,0))=0,"",INDEX('[1]PNC 2020'!$A$3:$AA$434,MATCH($A86,'[1]PNC 2020'!$A$7:$A$434,0)+4,MATCH(O$60,'[1]PNC 2020'!$A$3:$AA$3,0))),"")</f>
        <v/>
      </c>
      <c r="P86" s="87">
        <f t="shared" si="42"/>
        <v>0</v>
      </c>
      <c r="Q86" s="87">
        <f>IFERROR(IF(INDEX('[1]PNC 2020'!$A$3:$AA$434,MATCH($A86,'[1]PNC 2020'!$A$7:$A$434,0)+4,MATCH(Q$60,'[1]PNC 2020'!$A$3:$AA$3,0))=0,"",INDEX('[1]PNC 2020'!$A$3:$AA$434,MATCH($A86,'[1]PNC 2020'!$A$7:$A$434,0)+4,MATCH(Q$60,'[1]PNC 2020'!$A$3:$AA$3,0))),"")</f>
        <v>118609.21</v>
      </c>
      <c r="R86" s="87" t="str">
        <f>IFERROR(IF(INDEX('[1]PNC 2020'!$A$3:$AA$434,MATCH($A86,'[1]PNC 2020'!$A$7:$A$434,0)+4,MATCH(R$60,'[1]PNC 2020'!$A$3:$AA$3,0))=0,"",INDEX('[1]PNC 2020'!$A$3:$AA$434,MATCH($A86,'[1]PNC 2020'!$A$7:$A$434,0)+4,MATCH(R$60,'[1]PNC 2020'!$A$3:$AA$3,0))),"")</f>
        <v/>
      </c>
      <c r="S86" s="87">
        <f t="shared" si="43"/>
        <v>118609.21</v>
      </c>
      <c r="T86" s="87">
        <f>IFERROR(IF(INDEX('[1]PNC 2020'!$A$3:$AA$434,MATCH($A86,'[1]PNC 2020'!$A$7:$A$434,0)+4,MATCH(T$60,'[1]PNC 2020'!$A$3:$AA$3,0))=0,"",INDEX('[1]PNC 2020'!$A$3:$AA$434,MATCH($A86,'[1]PNC 2020'!$A$7:$A$434,0)+4,MATCH(T$60,'[1]PNC 2020'!$A$3:$AA$3,0))),"")</f>
        <v>31995.18</v>
      </c>
      <c r="U86" s="87" t="str">
        <f>IFERROR(IF(INDEX('[1]PNC 2020'!$A$3:$AA$434,MATCH($A86,'[1]PNC 2020'!$A$7:$A$434,0)+4,MATCH(U$60,'[1]PNC 2020'!$A$3:$AA$3,0))=0,"",INDEX('[1]PNC 2020'!$A$3:$AA$434,MATCH($A86,'[1]PNC 2020'!$A$7:$A$434,0)+4,MATCH(U$60,'[1]PNC 2020'!$A$3:$AA$3,0))),"")</f>
        <v/>
      </c>
      <c r="V86" s="87">
        <f t="shared" si="44"/>
        <v>31995.18</v>
      </c>
      <c r="W86" s="87">
        <f>IFERROR(IF(INDEX('[1]PNC 2020'!$A$3:$AA$434,MATCH($A86,'[1]PNC 2020'!$A$7:$A$434,0)+4,MATCH(W$60,'[1]PNC 2020'!$A$3:$AA$3,0))=0,"",INDEX('[1]PNC 2020'!$A$3:$AA$434,MATCH($A86,'[1]PNC 2020'!$A$7:$A$434,0)+4,MATCH(W$60,'[1]PNC 2020'!$A$3:$AA$3,0))),"")</f>
        <v>154419.79</v>
      </c>
      <c r="X86" s="87" t="str">
        <f>IFERROR(IF(INDEX('[1]PNC 2020'!$A$3:$AA$434,MATCH($A86,'[1]PNC 2020'!$A$7:$A$434,0)+4,MATCH(X$60,'[1]PNC 2020'!$A$3:$AA$3,0))=0,"",INDEX('[1]PNC 2020'!$A$3:$AA$434,MATCH($A86,'[1]PNC 2020'!$A$7:$A$434,0)+4,MATCH(X$60,'[1]PNC 2020'!$A$3:$AA$3,0))),"")</f>
        <v/>
      </c>
      <c r="Y86" s="87">
        <f t="shared" si="45"/>
        <v>154419.79</v>
      </c>
      <c r="Z86" s="87">
        <f>IFERROR(IF(INDEX('[1]PNC 2020'!$A$3:$AA$434,MATCH($A86,'[1]PNC 2020'!$A$7:$A$434,0)+4,MATCH(Z$60,'[1]PNC 2020'!$A$3:$AA$3,0))=0,"",INDEX('[1]PNC 2020'!$A$3:$AA$434,MATCH($A86,'[1]PNC 2020'!$A$7:$A$434,0)+4,MATCH(Z$60,'[1]PNC 2020'!$A$3:$AA$3,0))),"")</f>
        <v>7625775.4699999997</v>
      </c>
      <c r="AA86" s="87" t="str">
        <f>IFERROR(IF(INDEX('[1]PNC 2020'!$A$3:$AA$434,MATCH($A86,'[1]PNC 2020'!$A$7:$A$434,0)+4,MATCH(AA$60,'[1]PNC 2020'!$A$3:$AA$3,0))=0,"",INDEX('[1]PNC 2020'!$A$3:$AA$434,MATCH($A86,'[1]PNC 2020'!$A$7:$A$434,0)+4,MATCH(AA$60,'[1]PNC 2020'!$A$3:$AA$3,0))),"")</f>
        <v/>
      </c>
      <c r="AB86" s="87">
        <f t="shared" si="46"/>
        <v>7625775.4699999997</v>
      </c>
      <c r="AC86" s="87" t="str">
        <f>IFERROR(IF(INDEX('[1]PNC 2020'!$A$3:$AA$434,MATCH($A86,'[1]PNC 2020'!$A$7:$A$434,0)+4,MATCH(AC$60,'[1]PNC 2020'!$A$3:$AA$3,0))=0,"",INDEX('[1]PNC 2020'!$A$3:$AA$434,MATCH($A86,'[1]PNC 2020'!$A$7:$A$434,0)+4,MATCH(AC$60,'[1]PNC 2020'!$A$3:$AA$3,0))),"")</f>
        <v/>
      </c>
      <c r="AD86" s="87" t="str">
        <f>IFERROR(IF(INDEX('[1]PNC 2020'!$A$3:$AA$434,MATCH($A86,'[1]PNC 2020'!$A$7:$A$434,0)+4,MATCH(AD$60,'[1]PNC 2020'!$A$3:$AA$3,0))=0,"",INDEX('[1]PNC 2020'!$A$3:$AA$434,MATCH($A86,'[1]PNC 2020'!$A$7:$A$434,0)+4,MATCH(AD$60,'[1]PNC 2020'!$A$3:$AA$3,0))),"")</f>
        <v/>
      </c>
      <c r="AE86" s="87">
        <f t="shared" si="47"/>
        <v>0</v>
      </c>
      <c r="AF86" s="87">
        <f>IFERROR(IF(INDEX('[1]PNC 2020'!$A$3:$AA$434,MATCH($A86,'[1]PNC 2020'!$A$7:$A$434,0)+4,MATCH(AF$60,'[1]PNC 2020'!$A$3:$AA$3,0))=0,"",INDEX('[1]PNC 2020'!$A$3:$AA$434,MATCH($A86,'[1]PNC 2020'!$A$7:$A$434,0)+4,MATCH(AF$60,'[1]PNC 2020'!$A$3:$AA$3,0))),"")</f>
        <v>9597153.6899999995</v>
      </c>
      <c r="AG86" s="87" t="str">
        <f>IFERROR(IF(INDEX('[1]PNC 2020'!$A$3:$AA$434,MATCH($A86,'[1]PNC 2020'!$A$7:$A$434,0)+4,MATCH(AG$60,'[1]PNC 2020'!$A$3:$AA$3,0))=0,"",INDEX('[1]PNC 2020'!$A$3:$AA$434,MATCH($A86,'[1]PNC 2020'!$A$7:$A$434,0)+4,MATCH(AG$60,'[1]PNC 2020'!$A$3:$AA$3,0))),"")</f>
        <v/>
      </c>
      <c r="AH86" s="87">
        <f t="shared" si="48"/>
        <v>9597153.6899999995</v>
      </c>
      <c r="AI86" s="87">
        <f>IFERROR(IF(INDEX('[1]PNC 2020'!$A$3:$AA$434,MATCH($A86,'[1]PNC 2020'!$A$7:$A$434,0)+4,MATCH(AI$60,'[1]PNC 2020'!$A$3:$AA$3,0))=0,"",INDEX('[1]PNC 2020'!$A$3:$AA$434,MATCH($A86,'[1]PNC 2020'!$A$7:$A$434,0)+4,MATCH(AI$60,'[1]PNC 2020'!$A$3:$AA$3,0))),"")</f>
        <v>517444.72</v>
      </c>
      <c r="AJ86" s="87" t="str">
        <f>IFERROR(IF(INDEX('[1]PNC 2020'!$A$3:$AA$434,MATCH($A86,'[1]PNC 2020'!$A$7:$A$434,0)+4,MATCH(AJ$60,'[1]PNC 2020'!$A$3:$AA$3,0))=0,"",INDEX('[1]PNC 2020'!$A$3:$AA$434,MATCH($A86,'[1]PNC 2020'!$A$7:$A$434,0)+4,MATCH(AJ$60,'[1]PNC 2020'!$A$3:$AA$3,0))),"")</f>
        <v/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2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tr">
        <f>IFERROR(IF(INDEX('[1]PNC 2020'!$A$3:$AA$434,MATCH($A87,'[1]PNC 2020'!$A$7:$A$434,0)+4,MATCH(E$60,'[1]PNC 2020'!$A$3:$AA$3,0))=0,"",INDEX('[1]PNC 2020'!$A$3:$AA$434,MATCH($A87,'[1]PNC 2020'!$A$7:$A$434,0)+4,MATCH(E$60,'[1]PNC 2020'!$A$3:$AA$3,0))),"")</f>
        <v/>
      </c>
      <c r="F87" s="87" t="str">
        <f>IFERROR(IF(INDEX('[1]PNC 2020'!$A$3:$AA$434,MATCH($A87,'[1]PNC 2020'!$A$7:$A$434,0)+4,MATCH(F$60,'[1]PNC 2020'!$A$3:$AA$3,0))=0,"",INDEX('[1]PNC 2020'!$A$3:$AA$434,MATCH($A87,'[1]PNC 2020'!$A$7:$A$434,0)+4,MATCH(F$60,'[1]PNC 2020'!$A$3:$AA$3,0))),"")</f>
        <v/>
      </c>
      <c r="G87" s="87">
        <f t="shared" si="39"/>
        <v>0</v>
      </c>
      <c r="H87" s="87" t="str">
        <f>IFERROR(IF(INDEX('[1]PNC 2020'!$A$3:$AA$434,MATCH($A87,'[1]PNC 2020'!$A$7:$A$434,0)+4,MATCH(H$60,'[1]PNC 2020'!$A$3:$AA$3,0))=0,"",INDEX('[1]PNC 2020'!$A$3:$AA$434,MATCH($A87,'[1]PNC 2020'!$A$7:$A$434,0)+4,MATCH(H$60,'[1]PNC 2020'!$A$3:$AA$3,0))),"")</f>
        <v/>
      </c>
      <c r="I87" s="87" t="str">
        <f>IFERROR(IF(INDEX('[1]PNC 2020'!$A$3:$AA$434,MATCH($A87,'[1]PNC 2020'!$A$7:$A$434,0)+4,MATCH(I$60,'[1]PNC 2020'!$A$3:$AA$3,0))=0,"",INDEX('[1]PNC 2020'!$A$3:$AA$434,MATCH($A87,'[1]PNC 2020'!$A$7:$A$434,0)+4,MATCH(I$60,'[1]PNC 2020'!$A$3:$AA$3,0))),"")</f>
        <v/>
      </c>
      <c r="J87" s="87">
        <f t="shared" si="40"/>
        <v>0</v>
      </c>
      <c r="K87" s="87" t="str">
        <f>IFERROR(IF(INDEX('[1]PNC 2020'!$A$3:$AA$434,MATCH($A87,'[1]PNC 2020'!$A$7:$A$434,0)+4,MATCH(K$60,'[1]PNC 2020'!$A$3:$AA$3,0))=0,"",INDEX('[1]PNC 2020'!$A$3:$AA$434,MATCH($A87,'[1]PNC 2020'!$A$7:$A$434,0)+4,MATCH(K$60,'[1]PNC 2020'!$A$3:$AA$3,0))),"")</f>
        <v/>
      </c>
      <c r="L87" s="87" t="str">
        <f>IFERROR(IF(INDEX('[1]PNC 2020'!$A$3:$AA$434,MATCH($A87,'[1]PNC 2020'!$A$7:$A$434,0)+4,MATCH(L$60,'[1]PNC 2020'!$A$3:$AA$3,0))=0,"",INDEX('[1]PNC 2020'!$A$3:$AA$434,MATCH($A87,'[1]PNC 2020'!$A$7:$A$434,0)+4,MATCH(L$60,'[1]PNC 2020'!$A$3:$AA$3,0))),"")</f>
        <v/>
      </c>
      <c r="M87" s="87">
        <f t="shared" si="41"/>
        <v>0</v>
      </c>
      <c r="N87" s="87">
        <f>IFERROR(IF(INDEX('[1]PNC 2020'!$A$3:$AA$434,MATCH($A87,'[1]PNC 2020'!$A$7:$A$434,0)+4,MATCH(N$60,'[1]PNC 2020'!$A$3:$AA$3,0))=0,"",INDEX('[1]PNC 2020'!$A$3:$AA$434,MATCH($A87,'[1]PNC 2020'!$A$7:$A$434,0)+4,MATCH(N$60,'[1]PNC 2020'!$A$3:$AA$3,0))),"")</f>
        <v>8579.81</v>
      </c>
      <c r="O87" s="87" t="str">
        <f>IFERROR(IF(INDEX('[1]PNC 2020'!$A$3:$AA$434,MATCH($A87,'[1]PNC 2020'!$A$7:$A$434,0)+4,MATCH(O$60,'[1]PNC 2020'!$A$3:$AA$3,0))=0,"",INDEX('[1]PNC 2020'!$A$3:$AA$434,MATCH($A87,'[1]PNC 2020'!$A$7:$A$434,0)+4,MATCH(O$60,'[1]PNC 2020'!$A$3:$AA$3,0))),"")</f>
        <v/>
      </c>
      <c r="P87" s="87">
        <f t="shared" si="42"/>
        <v>8579.81</v>
      </c>
      <c r="Q87" s="87">
        <f>IFERROR(IF(INDEX('[1]PNC 2020'!$A$3:$AA$434,MATCH($A87,'[1]PNC 2020'!$A$7:$A$434,0)+4,MATCH(Q$60,'[1]PNC 2020'!$A$3:$AA$3,0))=0,"",INDEX('[1]PNC 2020'!$A$3:$AA$434,MATCH($A87,'[1]PNC 2020'!$A$7:$A$434,0)+4,MATCH(Q$60,'[1]PNC 2020'!$A$3:$AA$3,0))),"")</f>
        <v>273020.34000000003</v>
      </c>
      <c r="R87" s="87" t="str">
        <f>IFERROR(IF(INDEX('[1]PNC 2020'!$A$3:$AA$434,MATCH($A87,'[1]PNC 2020'!$A$7:$A$434,0)+4,MATCH(R$60,'[1]PNC 2020'!$A$3:$AA$3,0))=0,"",INDEX('[1]PNC 2020'!$A$3:$AA$434,MATCH($A87,'[1]PNC 2020'!$A$7:$A$434,0)+4,MATCH(R$60,'[1]PNC 2020'!$A$3:$AA$3,0))),"")</f>
        <v/>
      </c>
      <c r="S87" s="87">
        <f t="shared" si="43"/>
        <v>273020.34000000003</v>
      </c>
      <c r="T87" s="87">
        <f>IFERROR(IF(INDEX('[1]PNC 2020'!$A$3:$AA$434,MATCH($A87,'[1]PNC 2020'!$A$7:$A$434,0)+4,MATCH(T$60,'[1]PNC 2020'!$A$3:$AA$3,0))=0,"",INDEX('[1]PNC 2020'!$A$3:$AA$434,MATCH($A87,'[1]PNC 2020'!$A$7:$A$434,0)+4,MATCH(T$60,'[1]PNC 2020'!$A$3:$AA$3,0))),"")</f>
        <v>130345.24</v>
      </c>
      <c r="U87" s="87" t="str">
        <f>IFERROR(IF(INDEX('[1]PNC 2020'!$A$3:$AA$434,MATCH($A87,'[1]PNC 2020'!$A$7:$A$434,0)+4,MATCH(U$60,'[1]PNC 2020'!$A$3:$AA$3,0))=0,"",INDEX('[1]PNC 2020'!$A$3:$AA$434,MATCH($A87,'[1]PNC 2020'!$A$7:$A$434,0)+4,MATCH(U$60,'[1]PNC 2020'!$A$3:$AA$3,0))),"")</f>
        <v/>
      </c>
      <c r="V87" s="87">
        <f t="shared" si="44"/>
        <v>130345.24</v>
      </c>
      <c r="W87" s="87">
        <f>IFERROR(IF(INDEX('[1]PNC 2020'!$A$3:$AA$434,MATCH($A87,'[1]PNC 2020'!$A$7:$A$434,0)+4,MATCH(W$60,'[1]PNC 2020'!$A$3:$AA$3,0))=0,"",INDEX('[1]PNC 2020'!$A$3:$AA$434,MATCH($A87,'[1]PNC 2020'!$A$7:$A$434,0)+4,MATCH(W$60,'[1]PNC 2020'!$A$3:$AA$3,0))),"")</f>
        <v>25328.17</v>
      </c>
      <c r="X87" s="87" t="str">
        <f>IFERROR(IF(INDEX('[1]PNC 2020'!$A$3:$AA$434,MATCH($A87,'[1]PNC 2020'!$A$7:$A$434,0)+4,MATCH(X$60,'[1]PNC 2020'!$A$3:$AA$3,0))=0,"",INDEX('[1]PNC 2020'!$A$3:$AA$434,MATCH($A87,'[1]PNC 2020'!$A$7:$A$434,0)+4,MATCH(X$60,'[1]PNC 2020'!$A$3:$AA$3,0))),"")</f>
        <v/>
      </c>
      <c r="Y87" s="87">
        <f t="shared" si="45"/>
        <v>25328.17</v>
      </c>
      <c r="Z87" s="87">
        <f>IFERROR(IF(INDEX('[1]PNC 2020'!$A$3:$AA$434,MATCH($A87,'[1]PNC 2020'!$A$7:$A$434,0)+4,MATCH(Z$60,'[1]PNC 2020'!$A$3:$AA$3,0))=0,"",INDEX('[1]PNC 2020'!$A$3:$AA$434,MATCH($A87,'[1]PNC 2020'!$A$7:$A$434,0)+4,MATCH(Z$60,'[1]PNC 2020'!$A$3:$AA$3,0))),"")</f>
        <v>16372524.1</v>
      </c>
      <c r="AA87" s="87" t="str">
        <f>IFERROR(IF(INDEX('[1]PNC 2020'!$A$3:$AA$434,MATCH($A87,'[1]PNC 2020'!$A$7:$A$434,0)+4,MATCH(AA$60,'[1]PNC 2020'!$A$3:$AA$3,0))=0,"",INDEX('[1]PNC 2020'!$A$3:$AA$434,MATCH($A87,'[1]PNC 2020'!$A$7:$A$434,0)+4,MATCH(AA$60,'[1]PNC 2020'!$A$3:$AA$3,0))),"")</f>
        <v/>
      </c>
      <c r="AB87" s="87">
        <f t="shared" si="46"/>
        <v>16372524.1</v>
      </c>
      <c r="AC87" s="87" t="str">
        <f>IFERROR(IF(INDEX('[1]PNC 2020'!$A$3:$AA$434,MATCH($A87,'[1]PNC 2020'!$A$7:$A$434,0)+4,MATCH(AC$60,'[1]PNC 2020'!$A$3:$AA$3,0))=0,"",INDEX('[1]PNC 2020'!$A$3:$AA$434,MATCH($A87,'[1]PNC 2020'!$A$7:$A$434,0)+4,MATCH(AC$60,'[1]PNC 2020'!$A$3:$AA$3,0))),"")</f>
        <v/>
      </c>
      <c r="AD87" s="87" t="str">
        <f>IFERROR(IF(INDEX('[1]PNC 2020'!$A$3:$AA$434,MATCH($A87,'[1]PNC 2020'!$A$7:$A$434,0)+4,MATCH(AD$60,'[1]PNC 2020'!$A$3:$AA$3,0))=0,"",INDEX('[1]PNC 2020'!$A$3:$AA$434,MATCH($A87,'[1]PNC 2020'!$A$7:$A$434,0)+4,MATCH(AD$60,'[1]PNC 2020'!$A$3:$AA$3,0))),"")</f>
        <v/>
      </c>
      <c r="AE87" s="87">
        <f t="shared" si="47"/>
        <v>0</v>
      </c>
      <c r="AF87" s="87">
        <f>IFERROR(IF(INDEX('[1]PNC 2020'!$A$3:$AA$434,MATCH($A87,'[1]PNC 2020'!$A$7:$A$434,0)+4,MATCH(AF$60,'[1]PNC 2020'!$A$3:$AA$3,0))=0,"",INDEX('[1]PNC 2020'!$A$3:$AA$434,MATCH($A87,'[1]PNC 2020'!$A$7:$A$434,0)+4,MATCH(AF$60,'[1]PNC 2020'!$A$3:$AA$3,0))),"")</f>
        <v>12387107.85</v>
      </c>
      <c r="AG87" s="87" t="str">
        <f>IFERROR(IF(INDEX('[1]PNC 2020'!$A$3:$AA$434,MATCH($A87,'[1]PNC 2020'!$A$7:$A$434,0)+4,MATCH(AG$60,'[1]PNC 2020'!$A$3:$AA$3,0))=0,"",INDEX('[1]PNC 2020'!$A$3:$AA$434,MATCH($A87,'[1]PNC 2020'!$A$7:$A$434,0)+4,MATCH(AG$60,'[1]PNC 2020'!$A$3:$AA$3,0))),"")</f>
        <v/>
      </c>
      <c r="AH87" s="87">
        <f t="shared" si="48"/>
        <v>12387107.85</v>
      </c>
      <c r="AI87" s="87">
        <f>IFERROR(IF(INDEX('[1]PNC 2020'!$A$3:$AA$434,MATCH($A87,'[1]PNC 2020'!$A$7:$A$434,0)+4,MATCH(AI$60,'[1]PNC 2020'!$A$3:$AA$3,0))=0,"",INDEX('[1]PNC 2020'!$A$3:$AA$434,MATCH($A87,'[1]PNC 2020'!$A$7:$A$434,0)+4,MATCH(AI$60,'[1]PNC 2020'!$A$3:$AA$3,0))),"")</f>
        <v>639978.53</v>
      </c>
      <c r="AJ87" s="87" t="str">
        <f>IFERROR(IF(INDEX('[1]PNC 2020'!$A$3:$AA$434,MATCH($A87,'[1]PNC 2020'!$A$7:$A$434,0)+4,MATCH(AJ$60,'[1]PNC 2020'!$A$3:$AA$3,0))=0,"",INDEX('[1]PNC 2020'!$A$3:$AA$434,MATCH($A87,'[1]PNC 2020'!$A$7:$A$434,0)+4,MATCH(AJ$60,'[1]PNC 2020'!$A$3:$AA$3,0))),"")</f>
        <v/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2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tr">
        <f>IFERROR(IF(INDEX('[1]PNC 2020'!$A$3:$AA$434,MATCH($A88,'[1]PNC 2020'!$A$7:$A$434,0)+4,MATCH(E$60,'[1]PNC 2020'!$A$3:$AA$3,0))=0,"",INDEX('[1]PNC 2020'!$A$3:$AA$434,MATCH($A88,'[1]PNC 2020'!$A$7:$A$434,0)+4,MATCH(E$60,'[1]PNC 2020'!$A$3:$AA$3,0))),"")</f>
        <v/>
      </c>
      <c r="F88" s="87" t="str">
        <f>IFERROR(IF(INDEX('[1]PNC 2020'!$A$3:$AA$434,MATCH($A88,'[1]PNC 2020'!$A$7:$A$434,0)+4,MATCH(F$60,'[1]PNC 2020'!$A$3:$AA$3,0))=0,"",INDEX('[1]PNC 2020'!$A$3:$AA$434,MATCH($A88,'[1]PNC 2020'!$A$7:$A$434,0)+4,MATCH(F$60,'[1]PNC 2020'!$A$3:$AA$3,0))),"")</f>
        <v/>
      </c>
      <c r="G88" s="87">
        <f t="shared" si="39"/>
        <v>0</v>
      </c>
      <c r="H88" s="87">
        <f>IFERROR(IF(INDEX('[1]PNC 2020'!$A$3:$AA$434,MATCH($A88,'[1]PNC 2020'!$A$7:$A$434,0)+4,MATCH(H$60,'[1]PNC 2020'!$A$3:$AA$3,0))=0,"",INDEX('[1]PNC 2020'!$A$3:$AA$434,MATCH($A88,'[1]PNC 2020'!$A$7:$A$434,0)+4,MATCH(H$60,'[1]PNC 2020'!$A$3:$AA$3,0))),"")</f>
        <v>10780878.310000001</v>
      </c>
      <c r="I88" s="87" t="str">
        <f>IFERROR(IF(INDEX('[1]PNC 2020'!$A$3:$AA$434,MATCH($A88,'[1]PNC 2020'!$A$7:$A$434,0)+4,MATCH(I$60,'[1]PNC 2020'!$A$3:$AA$3,0))=0,"",INDEX('[1]PNC 2020'!$A$3:$AA$434,MATCH($A88,'[1]PNC 2020'!$A$7:$A$434,0)+4,MATCH(I$60,'[1]PNC 2020'!$A$3:$AA$3,0))),"")</f>
        <v/>
      </c>
      <c r="J88" s="87">
        <f t="shared" si="40"/>
        <v>10780878.310000001</v>
      </c>
      <c r="K88" s="87" t="str">
        <f>IFERROR(IF(INDEX('[1]PNC 2020'!$A$3:$AA$434,MATCH($A88,'[1]PNC 2020'!$A$7:$A$434,0)+4,MATCH(K$60,'[1]PNC 2020'!$A$3:$AA$3,0))=0,"",INDEX('[1]PNC 2020'!$A$3:$AA$434,MATCH($A88,'[1]PNC 2020'!$A$7:$A$434,0)+4,MATCH(K$60,'[1]PNC 2020'!$A$3:$AA$3,0))),"")</f>
        <v/>
      </c>
      <c r="L88" s="87" t="str">
        <f>IFERROR(IF(INDEX('[1]PNC 2020'!$A$3:$AA$434,MATCH($A88,'[1]PNC 2020'!$A$7:$A$434,0)+4,MATCH(L$60,'[1]PNC 2020'!$A$3:$AA$3,0))=0,"",INDEX('[1]PNC 2020'!$A$3:$AA$434,MATCH($A88,'[1]PNC 2020'!$A$7:$A$434,0)+4,MATCH(L$60,'[1]PNC 2020'!$A$3:$AA$3,0))),"")</f>
        <v/>
      </c>
      <c r="M88" s="87">
        <f t="shared" si="41"/>
        <v>0</v>
      </c>
      <c r="N88" s="87" t="str">
        <f>IFERROR(IF(INDEX('[1]PNC 2020'!$A$3:$AA$434,MATCH($A88,'[1]PNC 2020'!$A$7:$A$434,0)+4,MATCH(N$60,'[1]PNC 2020'!$A$3:$AA$3,0))=0,"",INDEX('[1]PNC 2020'!$A$3:$AA$434,MATCH($A88,'[1]PNC 2020'!$A$7:$A$434,0)+4,MATCH(N$60,'[1]PNC 2020'!$A$3:$AA$3,0))),"")</f>
        <v/>
      </c>
      <c r="O88" s="87" t="str">
        <f>IFERROR(IF(INDEX('[1]PNC 2020'!$A$3:$AA$434,MATCH($A88,'[1]PNC 2020'!$A$7:$A$434,0)+4,MATCH(O$60,'[1]PNC 2020'!$A$3:$AA$3,0))=0,"",INDEX('[1]PNC 2020'!$A$3:$AA$434,MATCH($A88,'[1]PNC 2020'!$A$7:$A$434,0)+4,MATCH(O$60,'[1]PNC 2020'!$A$3:$AA$3,0))),"")</f>
        <v/>
      </c>
      <c r="P88" s="87">
        <f t="shared" si="42"/>
        <v>0</v>
      </c>
      <c r="Q88" s="87">
        <f>IFERROR(IF(INDEX('[1]PNC 2020'!$A$3:$AA$434,MATCH($A88,'[1]PNC 2020'!$A$7:$A$434,0)+4,MATCH(Q$60,'[1]PNC 2020'!$A$3:$AA$3,0))=0,"",INDEX('[1]PNC 2020'!$A$3:$AA$434,MATCH($A88,'[1]PNC 2020'!$A$7:$A$434,0)+4,MATCH(Q$60,'[1]PNC 2020'!$A$3:$AA$3,0))),"")</f>
        <v>2222892.37</v>
      </c>
      <c r="R88" s="87">
        <f>IFERROR(IF(INDEX('[1]PNC 2020'!$A$3:$AA$434,MATCH($A88,'[1]PNC 2020'!$A$7:$A$434,0)+4,MATCH(R$60,'[1]PNC 2020'!$A$3:$AA$3,0))=0,"",INDEX('[1]PNC 2020'!$A$3:$AA$434,MATCH($A88,'[1]PNC 2020'!$A$7:$A$434,0)+4,MATCH(R$60,'[1]PNC 2020'!$A$3:$AA$3,0))),"")</f>
        <v>156032.95999999999</v>
      </c>
      <c r="S88" s="87">
        <f t="shared" si="43"/>
        <v>2378925.33</v>
      </c>
      <c r="T88" s="87" t="str">
        <f>IFERROR(IF(INDEX('[1]PNC 2020'!$A$3:$AA$434,MATCH($A88,'[1]PNC 2020'!$A$7:$A$434,0)+4,MATCH(T$60,'[1]PNC 2020'!$A$3:$AA$3,0))=0,"",INDEX('[1]PNC 2020'!$A$3:$AA$434,MATCH($A88,'[1]PNC 2020'!$A$7:$A$434,0)+4,MATCH(T$60,'[1]PNC 2020'!$A$3:$AA$3,0))),"")</f>
        <v/>
      </c>
      <c r="U88" s="87" t="str">
        <f>IFERROR(IF(INDEX('[1]PNC 2020'!$A$3:$AA$434,MATCH($A88,'[1]PNC 2020'!$A$7:$A$434,0)+4,MATCH(U$60,'[1]PNC 2020'!$A$3:$AA$3,0))=0,"",INDEX('[1]PNC 2020'!$A$3:$AA$434,MATCH($A88,'[1]PNC 2020'!$A$7:$A$434,0)+4,MATCH(U$60,'[1]PNC 2020'!$A$3:$AA$3,0))),"")</f>
        <v/>
      </c>
      <c r="V88" s="87">
        <f t="shared" si="44"/>
        <v>0</v>
      </c>
      <c r="W88" s="87" t="str">
        <f>IFERROR(IF(INDEX('[1]PNC 2020'!$A$3:$AA$434,MATCH($A88,'[1]PNC 2020'!$A$7:$A$434,0)+4,MATCH(W$60,'[1]PNC 2020'!$A$3:$AA$3,0))=0,"",INDEX('[1]PNC 2020'!$A$3:$AA$434,MATCH($A88,'[1]PNC 2020'!$A$7:$A$434,0)+4,MATCH(W$60,'[1]PNC 2020'!$A$3:$AA$3,0))),"")</f>
        <v/>
      </c>
      <c r="X88" s="87" t="str">
        <f>IFERROR(IF(INDEX('[1]PNC 2020'!$A$3:$AA$434,MATCH($A88,'[1]PNC 2020'!$A$7:$A$434,0)+4,MATCH(X$60,'[1]PNC 2020'!$A$3:$AA$3,0))=0,"",INDEX('[1]PNC 2020'!$A$3:$AA$434,MATCH($A88,'[1]PNC 2020'!$A$7:$A$434,0)+4,MATCH(X$60,'[1]PNC 2020'!$A$3:$AA$3,0))),"")</f>
        <v/>
      </c>
      <c r="Y88" s="87">
        <f t="shared" si="45"/>
        <v>0</v>
      </c>
      <c r="Z88" s="87" t="str">
        <f>IFERROR(IF(INDEX('[1]PNC 2020'!$A$3:$AA$434,MATCH($A88,'[1]PNC 2020'!$A$7:$A$434,0)+4,MATCH(Z$60,'[1]PNC 2020'!$A$3:$AA$3,0))=0,"",INDEX('[1]PNC 2020'!$A$3:$AA$434,MATCH($A88,'[1]PNC 2020'!$A$7:$A$434,0)+4,MATCH(Z$60,'[1]PNC 2020'!$A$3:$AA$3,0))),"")</f>
        <v/>
      </c>
      <c r="AA88" s="87">
        <f>IFERROR(IF(INDEX('[1]PNC 2020'!$A$3:$AA$434,MATCH($A88,'[1]PNC 2020'!$A$7:$A$434,0)+4,MATCH(AA$60,'[1]PNC 2020'!$A$3:$AA$3,0))=0,"",INDEX('[1]PNC 2020'!$A$3:$AA$434,MATCH($A88,'[1]PNC 2020'!$A$7:$A$434,0)+4,MATCH(AA$60,'[1]PNC 2020'!$A$3:$AA$3,0))),"")</f>
        <v>4653.16</v>
      </c>
      <c r="AB88" s="87">
        <f t="shared" si="46"/>
        <v>4653.16</v>
      </c>
      <c r="AC88" s="87" t="str">
        <f>IFERROR(IF(INDEX('[1]PNC 2020'!$A$3:$AA$434,MATCH($A88,'[1]PNC 2020'!$A$7:$A$434,0)+4,MATCH(AC$60,'[1]PNC 2020'!$A$3:$AA$3,0))=0,"",INDEX('[1]PNC 2020'!$A$3:$AA$434,MATCH($A88,'[1]PNC 2020'!$A$7:$A$434,0)+4,MATCH(AC$60,'[1]PNC 2020'!$A$3:$AA$3,0))),"")</f>
        <v/>
      </c>
      <c r="AD88" s="87" t="str">
        <f>IFERROR(IF(INDEX('[1]PNC 2020'!$A$3:$AA$434,MATCH($A88,'[1]PNC 2020'!$A$7:$A$434,0)+4,MATCH(AD$60,'[1]PNC 2020'!$A$3:$AA$3,0))=0,"",INDEX('[1]PNC 2020'!$A$3:$AA$434,MATCH($A88,'[1]PNC 2020'!$A$7:$A$434,0)+4,MATCH(AD$60,'[1]PNC 2020'!$A$3:$AA$3,0))),"")</f>
        <v/>
      </c>
      <c r="AE88" s="87">
        <f t="shared" si="47"/>
        <v>0</v>
      </c>
      <c r="AF88" s="87">
        <f>IFERROR(IF(INDEX('[1]PNC 2020'!$A$3:$AA$434,MATCH($A88,'[1]PNC 2020'!$A$7:$A$434,0)+4,MATCH(AF$60,'[1]PNC 2020'!$A$3:$AA$3,0))=0,"",INDEX('[1]PNC 2020'!$A$3:$AA$434,MATCH($A88,'[1]PNC 2020'!$A$7:$A$434,0)+4,MATCH(AF$60,'[1]PNC 2020'!$A$3:$AA$3,0))),"")</f>
        <v>1225</v>
      </c>
      <c r="AG88" s="87">
        <f>IFERROR(IF(INDEX('[1]PNC 2020'!$A$3:$AA$434,MATCH($A88,'[1]PNC 2020'!$A$7:$A$434,0)+4,MATCH(AG$60,'[1]PNC 2020'!$A$3:$AA$3,0))=0,"",INDEX('[1]PNC 2020'!$A$3:$AA$434,MATCH($A88,'[1]PNC 2020'!$A$7:$A$434,0)+4,MATCH(AG$60,'[1]PNC 2020'!$A$3:$AA$3,0))),"")</f>
        <v>1117.71</v>
      </c>
      <c r="AH88" s="87">
        <f t="shared" si="48"/>
        <v>2342.71</v>
      </c>
      <c r="AI88" s="87">
        <f>IFERROR(IF(INDEX('[1]PNC 2020'!$A$3:$AA$434,MATCH($A88,'[1]PNC 2020'!$A$7:$A$434,0)+4,MATCH(AI$60,'[1]PNC 2020'!$A$3:$AA$3,0))=0,"",INDEX('[1]PNC 2020'!$A$3:$AA$434,MATCH($A88,'[1]PNC 2020'!$A$7:$A$434,0)+4,MATCH(AI$60,'[1]PNC 2020'!$A$3:$AA$3,0))),"")</f>
        <v>3235343.53</v>
      </c>
      <c r="AJ88" s="87">
        <f>IFERROR(IF(INDEX('[1]PNC 2020'!$A$3:$AA$434,MATCH($A88,'[1]PNC 2020'!$A$7:$A$434,0)+4,MATCH(AJ$60,'[1]PNC 2020'!$A$3:$AA$3,0))=0,"",INDEX('[1]PNC 2020'!$A$3:$AA$434,MATCH($A88,'[1]PNC 2020'!$A$7:$A$434,0)+4,MATCH(AJ$60,'[1]PNC 2020'!$A$3:$AA$3,0))),"")</f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2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f>IFERROR(IF(INDEX('[1]PNC 2020'!$A$3:$AA$434,MATCH($A89,'[1]PNC 2020'!$A$7:$A$434,0)+4,MATCH(E$60,'[1]PNC 2020'!$A$3:$AA$3,0))=0,"",INDEX('[1]PNC 2020'!$A$3:$AA$434,MATCH($A89,'[1]PNC 2020'!$A$7:$A$434,0)+4,MATCH(E$60,'[1]PNC 2020'!$A$3:$AA$3,0))),"")</f>
        <v>79185.72</v>
      </c>
      <c r="F89" s="87" t="str">
        <f>IFERROR(IF(INDEX('[1]PNC 2020'!$A$3:$AA$434,MATCH($A89,'[1]PNC 2020'!$A$7:$A$434,0)+4,MATCH(F$60,'[1]PNC 2020'!$A$3:$AA$3,0))=0,"",INDEX('[1]PNC 2020'!$A$3:$AA$434,MATCH($A89,'[1]PNC 2020'!$A$7:$A$434,0)+4,MATCH(F$60,'[1]PNC 2020'!$A$3:$AA$3,0))),"")</f>
        <v/>
      </c>
      <c r="G89" s="87">
        <f t="shared" si="39"/>
        <v>79185.72</v>
      </c>
      <c r="H89" s="87" t="str">
        <f>IFERROR(IF(INDEX('[1]PNC 2020'!$A$3:$AA$434,MATCH($A89,'[1]PNC 2020'!$A$7:$A$434,0)+4,MATCH(H$60,'[1]PNC 2020'!$A$3:$AA$3,0))=0,"",INDEX('[1]PNC 2020'!$A$3:$AA$434,MATCH($A89,'[1]PNC 2020'!$A$7:$A$434,0)+4,MATCH(H$60,'[1]PNC 2020'!$A$3:$AA$3,0))),"")</f>
        <v/>
      </c>
      <c r="I89" s="87" t="str">
        <f>IFERROR(IF(INDEX('[1]PNC 2020'!$A$3:$AA$434,MATCH($A89,'[1]PNC 2020'!$A$7:$A$434,0)+4,MATCH(I$60,'[1]PNC 2020'!$A$3:$AA$3,0))=0,"",INDEX('[1]PNC 2020'!$A$3:$AA$434,MATCH($A89,'[1]PNC 2020'!$A$7:$A$434,0)+4,MATCH(I$60,'[1]PNC 2020'!$A$3:$AA$3,0))),"")</f>
        <v/>
      </c>
      <c r="J89" s="87">
        <f t="shared" si="40"/>
        <v>0</v>
      </c>
      <c r="K89" s="87" t="str">
        <f>IFERROR(IF(INDEX('[1]PNC 2020'!$A$3:$AA$434,MATCH($A89,'[1]PNC 2020'!$A$7:$A$434,0)+4,MATCH(K$60,'[1]PNC 2020'!$A$3:$AA$3,0))=0,"",INDEX('[1]PNC 2020'!$A$3:$AA$434,MATCH($A89,'[1]PNC 2020'!$A$7:$A$434,0)+4,MATCH(K$60,'[1]PNC 2020'!$A$3:$AA$3,0))),"")</f>
        <v/>
      </c>
      <c r="L89" s="87" t="str">
        <f>IFERROR(IF(INDEX('[1]PNC 2020'!$A$3:$AA$434,MATCH($A89,'[1]PNC 2020'!$A$7:$A$434,0)+4,MATCH(L$60,'[1]PNC 2020'!$A$3:$AA$3,0))=0,"",INDEX('[1]PNC 2020'!$A$3:$AA$434,MATCH($A89,'[1]PNC 2020'!$A$7:$A$434,0)+4,MATCH(L$60,'[1]PNC 2020'!$A$3:$AA$3,0))),"")</f>
        <v/>
      </c>
      <c r="M89" s="87">
        <f t="shared" si="41"/>
        <v>0</v>
      </c>
      <c r="N89" s="87" t="str">
        <f>IFERROR(IF(INDEX('[1]PNC 2020'!$A$3:$AA$434,MATCH($A89,'[1]PNC 2020'!$A$7:$A$434,0)+4,MATCH(N$60,'[1]PNC 2020'!$A$3:$AA$3,0))=0,"",INDEX('[1]PNC 2020'!$A$3:$AA$434,MATCH($A89,'[1]PNC 2020'!$A$7:$A$434,0)+4,MATCH(N$60,'[1]PNC 2020'!$A$3:$AA$3,0))),"")</f>
        <v/>
      </c>
      <c r="O89" s="87" t="str">
        <f>IFERROR(IF(INDEX('[1]PNC 2020'!$A$3:$AA$434,MATCH($A89,'[1]PNC 2020'!$A$7:$A$434,0)+4,MATCH(O$60,'[1]PNC 2020'!$A$3:$AA$3,0))=0,"",INDEX('[1]PNC 2020'!$A$3:$AA$434,MATCH($A89,'[1]PNC 2020'!$A$7:$A$434,0)+4,MATCH(O$60,'[1]PNC 2020'!$A$3:$AA$3,0))),"")</f>
        <v/>
      </c>
      <c r="P89" s="87">
        <f t="shared" si="42"/>
        <v>0</v>
      </c>
      <c r="Q89" s="87" t="str">
        <f>IFERROR(IF(INDEX('[1]PNC 2020'!$A$3:$AA$434,MATCH($A89,'[1]PNC 2020'!$A$7:$A$434,0)+4,MATCH(Q$60,'[1]PNC 2020'!$A$3:$AA$3,0))=0,"",INDEX('[1]PNC 2020'!$A$3:$AA$434,MATCH($A89,'[1]PNC 2020'!$A$7:$A$434,0)+4,MATCH(Q$60,'[1]PNC 2020'!$A$3:$AA$3,0))),"")</f>
        <v/>
      </c>
      <c r="R89" s="87" t="str">
        <f>IFERROR(IF(INDEX('[1]PNC 2020'!$A$3:$AA$434,MATCH($A89,'[1]PNC 2020'!$A$7:$A$434,0)+4,MATCH(R$60,'[1]PNC 2020'!$A$3:$AA$3,0))=0,"",INDEX('[1]PNC 2020'!$A$3:$AA$434,MATCH($A89,'[1]PNC 2020'!$A$7:$A$434,0)+4,MATCH(R$60,'[1]PNC 2020'!$A$3:$AA$3,0))),"")</f>
        <v/>
      </c>
      <c r="S89" s="87">
        <f t="shared" si="43"/>
        <v>0</v>
      </c>
      <c r="T89" s="87" t="str">
        <f>IFERROR(IF(INDEX('[1]PNC 2020'!$A$3:$AA$434,MATCH($A89,'[1]PNC 2020'!$A$7:$A$434,0)+4,MATCH(T$60,'[1]PNC 2020'!$A$3:$AA$3,0))=0,"",INDEX('[1]PNC 2020'!$A$3:$AA$434,MATCH($A89,'[1]PNC 2020'!$A$7:$A$434,0)+4,MATCH(T$60,'[1]PNC 2020'!$A$3:$AA$3,0))),"")</f>
        <v/>
      </c>
      <c r="U89" s="87" t="str">
        <f>IFERROR(IF(INDEX('[1]PNC 2020'!$A$3:$AA$434,MATCH($A89,'[1]PNC 2020'!$A$7:$A$434,0)+4,MATCH(U$60,'[1]PNC 2020'!$A$3:$AA$3,0))=0,"",INDEX('[1]PNC 2020'!$A$3:$AA$434,MATCH($A89,'[1]PNC 2020'!$A$7:$A$434,0)+4,MATCH(U$60,'[1]PNC 2020'!$A$3:$AA$3,0))),"")</f>
        <v/>
      </c>
      <c r="V89" s="87">
        <f t="shared" si="44"/>
        <v>0</v>
      </c>
      <c r="W89" s="87" t="str">
        <f>IFERROR(IF(INDEX('[1]PNC 2020'!$A$3:$AA$434,MATCH($A89,'[1]PNC 2020'!$A$7:$A$434,0)+4,MATCH(W$60,'[1]PNC 2020'!$A$3:$AA$3,0))=0,"",INDEX('[1]PNC 2020'!$A$3:$AA$434,MATCH($A89,'[1]PNC 2020'!$A$7:$A$434,0)+4,MATCH(W$60,'[1]PNC 2020'!$A$3:$AA$3,0))),"")</f>
        <v/>
      </c>
      <c r="X89" s="87" t="str">
        <f>IFERROR(IF(INDEX('[1]PNC 2020'!$A$3:$AA$434,MATCH($A89,'[1]PNC 2020'!$A$7:$A$434,0)+4,MATCH(X$60,'[1]PNC 2020'!$A$3:$AA$3,0))=0,"",INDEX('[1]PNC 2020'!$A$3:$AA$434,MATCH($A89,'[1]PNC 2020'!$A$7:$A$434,0)+4,MATCH(X$60,'[1]PNC 2020'!$A$3:$AA$3,0))),"")</f>
        <v/>
      </c>
      <c r="Y89" s="87">
        <f t="shared" si="45"/>
        <v>0</v>
      </c>
      <c r="Z89" s="87">
        <f>IFERROR(IF(INDEX('[1]PNC 2020'!$A$3:$AA$434,MATCH($A89,'[1]PNC 2020'!$A$7:$A$434,0)+4,MATCH(Z$60,'[1]PNC 2020'!$A$3:$AA$3,0))=0,"",INDEX('[1]PNC 2020'!$A$3:$AA$434,MATCH($A89,'[1]PNC 2020'!$A$7:$A$434,0)+4,MATCH(Z$60,'[1]PNC 2020'!$A$3:$AA$3,0))),"")</f>
        <v>7452850.4699999997</v>
      </c>
      <c r="AA89" s="87" t="str">
        <f>IFERROR(IF(INDEX('[1]PNC 2020'!$A$3:$AA$434,MATCH($A89,'[1]PNC 2020'!$A$7:$A$434,0)+4,MATCH(AA$60,'[1]PNC 2020'!$A$3:$AA$3,0))=0,"",INDEX('[1]PNC 2020'!$A$3:$AA$434,MATCH($A89,'[1]PNC 2020'!$A$7:$A$434,0)+4,MATCH(AA$60,'[1]PNC 2020'!$A$3:$AA$3,0))),"")</f>
        <v/>
      </c>
      <c r="AB89" s="87">
        <f t="shared" si="46"/>
        <v>7452850.4699999997</v>
      </c>
      <c r="AC89" s="87" t="str">
        <f>IFERROR(IF(INDEX('[1]PNC 2020'!$A$3:$AA$434,MATCH($A89,'[1]PNC 2020'!$A$7:$A$434,0)+4,MATCH(AC$60,'[1]PNC 2020'!$A$3:$AA$3,0))=0,"",INDEX('[1]PNC 2020'!$A$3:$AA$434,MATCH($A89,'[1]PNC 2020'!$A$7:$A$434,0)+4,MATCH(AC$60,'[1]PNC 2020'!$A$3:$AA$3,0))),"")</f>
        <v/>
      </c>
      <c r="AD89" s="87" t="str">
        <f>IFERROR(IF(INDEX('[1]PNC 2020'!$A$3:$AA$434,MATCH($A89,'[1]PNC 2020'!$A$7:$A$434,0)+4,MATCH(AD$60,'[1]PNC 2020'!$A$3:$AA$3,0))=0,"",INDEX('[1]PNC 2020'!$A$3:$AA$434,MATCH($A89,'[1]PNC 2020'!$A$7:$A$434,0)+4,MATCH(AD$60,'[1]PNC 2020'!$A$3:$AA$3,0))),"")</f>
        <v/>
      </c>
      <c r="AE89" s="87">
        <f t="shared" si="47"/>
        <v>0</v>
      </c>
      <c r="AF89" s="87">
        <f>IFERROR(IF(INDEX('[1]PNC 2020'!$A$3:$AA$434,MATCH($A89,'[1]PNC 2020'!$A$7:$A$434,0)+4,MATCH(AF$60,'[1]PNC 2020'!$A$3:$AA$3,0))=0,"",INDEX('[1]PNC 2020'!$A$3:$AA$434,MATCH($A89,'[1]PNC 2020'!$A$7:$A$434,0)+4,MATCH(AF$60,'[1]PNC 2020'!$A$3:$AA$3,0))),"")</f>
        <v>574671.55000000005</v>
      </c>
      <c r="AG89" s="87" t="str">
        <f>IFERROR(IF(INDEX('[1]PNC 2020'!$A$3:$AA$434,MATCH($A89,'[1]PNC 2020'!$A$7:$A$434,0)+4,MATCH(AG$60,'[1]PNC 2020'!$A$3:$AA$3,0))=0,"",INDEX('[1]PNC 2020'!$A$3:$AA$434,MATCH($A89,'[1]PNC 2020'!$A$7:$A$434,0)+4,MATCH(AG$60,'[1]PNC 2020'!$A$3:$AA$3,0))),"")</f>
        <v/>
      </c>
      <c r="AH89" s="87">
        <f t="shared" si="48"/>
        <v>574671.55000000005</v>
      </c>
      <c r="AI89" s="87">
        <f>IFERROR(IF(INDEX('[1]PNC 2020'!$A$3:$AA$434,MATCH($A89,'[1]PNC 2020'!$A$7:$A$434,0)+4,MATCH(AI$60,'[1]PNC 2020'!$A$3:$AA$3,0))=0,"",INDEX('[1]PNC 2020'!$A$3:$AA$434,MATCH($A89,'[1]PNC 2020'!$A$7:$A$434,0)+4,MATCH(AI$60,'[1]PNC 2020'!$A$3:$AA$3,0))),"")</f>
        <v>341026.51</v>
      </c>
      <c r="AJ89" s="87" t="str">
        <f>IFERROR(IF(INDEX('[1]PNC 2020'!$A$3:$AA$434,MATCH($A89,'[1]PNC 2020'!$A$7:$A$434,0)+4,MATCH(AJ$60,'[1]PNC 2020'!$A$3:$AA$3,0))=0,"",INDEX('[1]PNC 2020'!$A$3:$AA$434,MATCH($A89,'[1]PNC 2020'!$A$7:$A$434,0)+4,MATCH(AJ$60,'[1]PNC 2020'!$A$3:$AA$3,0))),"")</f>
        <v/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2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f>IFERROR(IF(INDEX('[1]PNC 2020'!$A$3:$AA$434,MATCH($A90,'[1]PNC 2020'!$A$7:$A$434,0)+4,MATCH(E$60,'[1]PNC 2020'!$A$3:$AA$3,0))=0,"",INDEX('[1]PNC 2020'!$A$3:$AA$434,MATCH($A90,'[1]PNC 2020'!$A$7:$A$434,0)+4,MATCH(E$60,'[1]PNC 2020'!$A$3:$AA$3,0))),"")</f>
        <v>17697.419999999998</v>
      </c>
      <c r="F90" s="87" t="str">
        <f>IFERROR(IF(INDEX('[1]PNC 2020'!$A$3:$AA$434,MATCH($A90,'[1]PNC 2020'!$A$7:$A$434,0)+4,MATCH(F$60,'[1]PNC 2020'!$A$3:$AA$3,0))=0,"",INDEX('[1]PNC 2020'!$A$3:$AA$434,MATCH($A90,'[1]PNC 2020'!$A$7:$A$434,0)+4,MATCH(F$60,'[1]PNC 2020'!$A$3:$AA$3,0))),"")</f>
        <v/>
      </c>
      <c r="G90" s="87">
        <f t="shared" si="39"/>
        <v>17697.419999999998</v>
      </c>
      <c r="H90" s="87" t="str">
        <f>IFERROR(IF(INDEX('[1]PNC 2020'!$A$3:$AA$434,MATCH($A90,'[1]PNC 2020'!$A$7:$A$434,0)+4,MATCH(H$60,'[1]PNC 2020'!$A$3:$AA$3,0))=0,"",INDEX('[1]PNC 2020'!$A$3:$AA$434,MATCH($A90,'[1]PNC 2020'!$A$7:$A$434,0)+4,MATCH(H$60,'[1]PNC 2020'!$A$3:$AA$3,0))),"")</f>
        <v/>
      </c>
      <c r="I90" s="87" t="str">
        <f>IFERROR(IF(INDEX('[1]PNC 2020'!$A$3:$AA$434,MATCH($A90,'[1]PNC 2020'!$A$7:$A$434,0)+4,MATCH(I$60,'[1]PNC 2020'!$A$3:$AA$3,0))=0,"",INDEX('[1]PNC 2020'!$A$3:$AA$434,MATCH($A90,'[1]PNC 2020'!$A$7:$A$434,0)+4,MATCH(I$60,'[1]PNC 2020'!$A$3:$AA$3,0))),"")</f>
        <v/>
      </c>
      <c r="J90" s="87">
        <f t="shared" si="40"/>
        <v>0</v>
      </c>
      <c r="K90" s="87" t="str">
        <f>IFERROR(IF(INDEX('[1]PNC 2020'!$A$3:$AA$434,MATCH($A90,'[1]PNC 2020'!$A$7:$A$434,0)+4,MATCH(K$60,'[1]PNC 2020'!$A$3:$AA$3,0))=0,"",INDEX('[1]PNC 2020'!$A$3:$AA$434,MATCH($A90,'[1]PNC 2020'!$A$7:$A$434,0)+4,MATCH(K$60,'[1]PNC 2020'!$A$3:$AA$3,0))),"")</f>
        <v/>
      </c>
      <c r="L90" s="87" t="str">
        <f>IFERROR(IF(INDEX('[1]PNC 2020'!$A$3:$AA$434,MATCH($A90,'[1]PNC 2020'!$A$7:$A$434,0)+4,MATCH(L$60,'[1]PNC 2020'!$A$3:$AA$3,0))=0,"",INDEX('[1]PNC 2020'!$A$3:$AA$434,MATCH($A90,'[1]PNC 2020'!$A$7:$A$434,0)+4,MATCH(L$60,'[1]PNC 2020'!$A$3:$AA$3,0))),"")</f>
        <v/>
      </c>
      <c r="M90" s="87">
        <f t="shared" si="41"/>
        <v>0</v>
      </c>
      <c r="N90" s="87">
        <f>IFERROR(IF(INDEX('[1]PNC 2020'!$A$3:$AA$434,MATCH($A90,'[1]PNC 2020'!$A$7:$A$434,0)+4,MATCH(N$60,'[1]PNC 2020'!$A$3:$AA$3,0))=0,"",INDEX('[1]PNC 2020'!$A$3:$AA$434,MATCH($A90,'[1]PNC 2020'!$A$7:$A$434,0)+4,MATCH(N$60,'[1]PNC 2020'!$A$3:$AA$3,0))),"")</f>
        <v>16448.259999999998</v>
      </c>
      <c r="O90" s="87" t="str">
        <f>IFERROR(IF(INDEX('[1]PNC 2020'!$A$3:$AA$434,MATCH($A90,'[1]PNC 2020'!$A$7:$A$434,0)+4,MATCH(O$60,'[1]PNC 2020'!$A$3:$AA$3,0))=0,"",INDEX('[1]PNC 2020'!$A$3:$AA$434,MATCH($A90,'[1]PNC 2020'!$A$7:$A$434,0)+4,MATCH(O$60,'[1]PNC 2020'!$A$3:$AA$3,0))),"")</f>
        <v/>
      </c>
      <c r="P90" s="87">
        <f t="shared" si="42"/>
        <v>16448.259999999998</v>
      </c>
      <c r="Q90" s="87">
        <f>IFERROR(IF(INDEX('[1]PNC 2020'!$A$3:$AA$434,MATCH($A90,'[1]PNC 2020'!$A$7:$A$434,0)+4,MATCH(Q$60,'[1]PNC 2020'!$A$3:$AA$3,0))=0,"",INDEX('[1]PNC 2020'!$A$3:$AA$434,MATCH($A90,'[1]PNC 2020'!$A$7:$A$434,0)+4,MATCH(Q$60,'[1]PNC 2020'!$A$3:$AA$3,0))),"")</f>
        <v>1057478.95</v>
      </c>
      <c r="R90" s="87" t="str">
        <f>IFERROR(IF(INDEX('[1]PNC 2020'!$A$3:$AA$434,MATCH($A90,'[1]PNC 2020'!$A$7:$A$434,0)+4,MATCH(R$60,'[1]PNC 2020'!$A$3:$AA$3,0))=0,"",INDEX('[1]PNC 2020'!$A$3:$AA$434,MATCH($A90,'[1]PNC 2020'!$A$7:$A$434,0)+4,MATCH(R$60,'[1]PNC 2020'!$A$3:$AA$3,0))),"")</f>
        <v/>
      </c>
      <c r="S90" s="87">
        <f t="shared" si="43"/>
        <v>1057478.95</v>
      </c>
      <c r="T90" s="87">
        <f>IFERROR(IF(INDEX('[1]PNC 2020'!$A$3:$AA$434,MATCH($A90,'[1]PNC 2020'!$A$7:$A$434,0)+4,MATCH(T$60,'[1]PNC 2020'!$A$3:$AA$3,0))=0,"",INDEX('[1]PNC 2020'!$A$3:$AA$434,MATCH($A90,'[1]PNC 2020'!$A$7:$A$434,0)+4,MATCH(T$60,'[1]PNC 2020'!$A$3:$AA$3,0))),"")</f>
        <v>378232.76</v>
      </c>
      <c r="U90" s="87" t="str">
        <f>IFERROR(IF(INDEX('[1]PNC 2020'!$A$3:$AA$434,MATCH($A90,'[1]PNC 2020'!$A$7:$A$434,0)+4,MATCH(U$60,'[1]PNC 2020'!$A$3:$AA$3,0))=0,"",INDEX('[1]PNC 2020'!$A$3:$AA$434,MATCH($A90,'[1]PNC 2020'!$A$7:$A$434,0)+4,MATCH(U$60,'[1]PNC 2020'!$A$3:$AA$3,0))),"")</f>
        <v/>
      </c>
      <c r="V90" s="87">
        <f t="shared" si="44"/>
        <v>378232.76</v>
      </c>
      <c r="W90" s="87">
        <f>IFERROR(IF(INDEX('[1]PNC 2020'!$A$3:$AA$434,MATCH($A90,'[1]PNC 2020'!$A$7:$A$434,0)+4,MATCH(W$60,'[1]PNC 2020'!$A$3:$AA$3,0))=0,"",INDEX('[1]PNC 2020'!$A$3:$AA$434,MATCH($A90,'[1]PNC 2020'!$A$7:$A$434,0)+4,MATCH(W$60,'[1]PNC 2020'!$A$3:$AA$3,0))),"")</f>
        <v>152238.79999999999</v>
      </c>
      <c r="X90" s="87" t="str">
        <f>IFERROR(IF(INDEX('[1]PNC 2020'!$A$3:$AA$434,MATCH($A90,'[1]PNC 2020'!$A$7:$A$434,0)+4,MATCH(X$60,'[1]PNC 2020'!$A$3:$AA$3,0))=0,"",INDEX('[1]PNC 2020'!$A$3:$AA$434,MATCH($A90,'[1]PNC 2020'!$A$7:$A$434,0)+4,MATCH(X$60,'[1]PNC 2020'!$A$3:$AA$3,0))),"")</f>
        <v/>
      </c>
      <c r="Y90" s="87">
        <f t="shared" si="45"/>
        <v>152238.79999999999</v>
      </c>
      <c r="Z90" s="87">
        <f>IFERROR(IF(INDEX('[1]PNC 2020'!$A$3:$AA$434,MATCH($A90,'[1]PNC 2020'!$A$7:$A$434,0)+4,MATCH(Z$60,'[1]PNC 2020'!$A$3:$AA$3,0))=0,"",INDEX('[1]PNC 2020'!$A$3:$AA$434,MATCH($A90,'[1]PNC 2020'!$A$7:$A$434,0)+4,MATCH(Z$60,'[1]PNC 2020'!$A$3:$AA$3,0))),"")</f>
        <v>3682962.47</v>
      </c>
      <c r="AA90" s="87" t="str">
        <f>IFERROR(IF(INDEX('[1]PNC 2020'!$A$3:$AA$434,MATCH($A90,'[1]PNC 2020'!$A$7:$A$434,0)+4,MATCH(AA$60,'[1]PNC 2020'!$A$3:$AA$3,0))=0,"",INDEX('[1]PNC 2020'!$A$3:$AA$434,MATCH($A90,'[1]PNC 2020'!$A$7:$A$434,0)+4,MATCH(AA$60,'[1]PNC 2020'!$A$3:$AA$3,0))),"")</f>
        <v/>
      </c>
      <c r="AB90" s="87">
        <f t="shared" si="46"/>
        <v>3682962.47</v>
      </c>
      <c r="AC90" s="87" t="str">
        <f>IFERROR(IF(INDEX('[1]PNC 2020'!$A$3:$AA$434,MATCH($A90,'[1]PNC 2020'!$A$7:$A$434,0)+4,MATCH(AC$60,'[1]PNC 2020'!$A$3:$AA$3,0))=0,"",INDEX('[1]PNC 2020'!$A$3:$AA$434,MATCH($A90,'[1]PNC 2020'!$A$7:$A$434,0)+4,MATCH(AC$60,'[1]PNC 2020'!$A$3:$AA$3,0))),"")</f>
        <v/>
      </c>
      <c r="AD90" s="87" t="str">
        <f>IFERROR(IF(INDEX('[1]PNC 2020'!$A$3:$AA$434,MATCH($A90,'[1]PNC 2020'!$A$7:$A$434,0)+4,MATCH(AD$60,'[1]PNC 2020'!$A$3:$AA$3,0))=0,"",INDEX('[1]PNC 2020'!$A$3:$AA$434,MATCH($A90,'[1]PNC 2020'!$A$7:$A$434,0)+4,MATCH(AD$60,'[1]PNC 2020'!$A$3:$AA$3,0))),"")</f>
        <v/>
      </c>
      <c r="AE90" s="87">
        <f t="shared" si="47"/>
        <v>0</v>
      </c>
      <c r="AF90" s="87">
        <f>IFERROR(IF(INDEX('[1]PNC 2020'!$A$3:$AA$434,MATCH($A90,'[1]PNC 2020'!$A$7:$A$434,0)+4,MATCH(AF$60,'[1]PNC 2020'!$A$3:$AA$3,0))=0,"",INDEX('[1]PNC 2020'!$A$3:$AA$434,MATCH($A90,'[1]PNC 2020'!$A$7:$A$434,0)+4,MATCH(AF$60,'[1]PNC 2020'!$A$3:$AA$3,0))),"")</f>
        <v>111669.02</v>
      </c>
      <c r="AG90" s="87" t="str">
        <f>IFERROR(IF(INDEX('[1]PNC 2020'!$A$3:$AA$434,MATCH($A90,'[1]PNC 2020'!$A$7:$A$434,0)+4,MATCH(AG$60,'[1]PNC 2020'!$A$3:$AA$3,0))=0,"",INDEX('[1]PNC 2020'!$A$3:$AA$434,MATCH($A90,'[1]PNC 2020'!$A$7:$A$434,0)+4,MATCH(AG$60,'[1]PNC 2020'!$A$3:$AA$3,0))),"")</f>
        <v/>
      </c>
      <c r="AH90" s="87">
        <f t="shared" si="48"/>
        <v>111669.02</v>
      </c>
      <c r="AI90" s="87">
        <f>IFERROR(IF(INDEX('[1]PNC 2020'!$A$3:$AA$434,MATCH($A90,'[1]PNC 2020'!$A$7:$A$434,0)+4,MATCH(AI$60,'[1]PNC 2020'!$A$3:$AA$3,0))=0,"",INDEX('[1]PNC 2020'!$A$3:$AA$434,MATCH($A90,'[1]PNC 2020'!$A$7:$A$434,0)+4,MATCH(AI$60,'[1]PNC 2020'!$A$3:$AA$3,0))),"")</f>
        <v>800139.72</v>
      </c>
      <c r="AJ90" s="87" t="str">
        <f>IFERROR(IF(INDEX('[1]PNC 2020'!$A$3:$AA$434,MATCH($A90,'[1]PNC 2020'!$A$7:$A$434,0)+4,MATCH(AJ$60,'[1]PNC 2020'!$A$3:$AA$3,0))=0,"",INDEX('[1]PNC 2020'!$A$3:$AA$434,MATCH($A90,'[1]PNC 2020'!$A$7:$A$434,0)+4,MATCH(AJ$60,'[1]PNC 2020'!$A$3:$AA$3,0))),"")</f>
        <v/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2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tr">
        <f>IFERROR(IF(INDEX('[1]PNC 2020'!$A$3:$AA$434,MATCH($A91,'[1]PNC 2020'!$A$7:$A$434,0)+4,MATCH(E$60,'[1]PNC 2020'!$A$3:$AA$3,0))=0,"",INDEX('[1]PNC 2020'!$A$3:$AA$434,MATCH($A91,'[1]PNC 2020'!$A$7:$A$434,0)+4,MATCH(E$60,'[1]PNC 2020'!$A$3:$AA$3,0))),"")</f>
        <v/>
      </c>
      <c r="F91" s="87" t="str">
        <f>IFERROR(IF(INDEX('[1]PNC 2020'!$A$3:$AA$434,MATCH($A91,'[1]PNC 2020'!$A$7:$A$434,0)+4,MATCH(F$60,'[1]PNC 2020'!$A$3:$AA$3,0))=0,"",INDEX('[1]PNC 2020'!$A$3:$AA$434,MATCH($A91,'[1]PNC 2020'!$A$7:$A$434,0)+4,MATCH(F$60,'[1]PNC 2020'!$A$3:$AA$3,0))),"")</f>
        <v/>
      </c>
      <c r="G91" s="87">
        <f t="shared" si="39"/>
        <v>0</v>
      </c>
      <c r="H91" s="87" t="str">
        <f>IFERROR(IF(INDEX('[1]PNC 2020'!$A$3:$AA$434,MATCH($A91,'[1]PNC 2020'!$A$7:$A$434,0)+4,MATCH(H$60,'[1]PNC 2020'!$A$3:$AA$3,0))=0,"",INDEX('[1]PNC 2020'!$A$3:$AA$434,MATCH($A91,'[1]PNC 2020'!$A$7:$A$434,0)+4,MATCH(H$60,'[1]PNC 2020'!$A$3:$AA$3,0))),"")</f>
        <v/>
      </c>
      <c r="I91" s="87" t="str">
        <f>IFERROR(IF(INDEX('[1]PNC 2020'!$A$3:$AA$434,MATCH($A91,'[1]PNC 2020'!$A$7:$A$434,0)+4,MATCH(I$60,'[1]PNC 2020'!$A$3:$AA$3,0))=0,"",INDEX('[1]PNC 2020'!$A$3:$AA$434,MATCH($A91,'[1]PNC 2020'!$A$7:$A$434,0)+4,MATCH(I$60,'[1]PNC 2020'!$A$3:$AA$3,0))),"")</f>
        <v/>
      </c>
      <c r="J91" s="87">
        <f t="shared" si="40"/>
        <v>0</v>
      </c>
      <c r="K91" s="87" t="str">
        <f>IFERROR(IF(INDEX('[1]PNC 2020'!$A$3:$AA$434,MATCH($A91,'[1]PNC 2020'!$A$7:$A$434,0)+4,MATCH(K$60,'[1]PNC 2020'!$A$3:$AA$3,0))=0,"",INDEX('[1]PNC 2020'!$A$3:$AA$434,MATCH($A91,'[1]PNC 2020'!$A$7:$A$434,0)+4,MATCH(K$60,'[1]PNC 2020'!$A$3:$AA$3,0))),"")</f>
        <v/>
      </c>
      <c r="L91" s="87" t="str">
        <f>IFERROR(IF(INDEX('[1]PNC 2020'!$A$3:$AA$434,MATCH($A91,'[1]PNC 2020'!$A$7:$A$434,0)+4,MATCH(L$60,'[1]PNC 2020'!$A$3:$AA$3,0))=0,"",INDEX('[1]PNC 2020'!$A$3:$AA$434,MATCH($A91,'[1]PNC 2020'!$A$7:$A$434,0)+4,MATCH(L$60,'[1]PNC 2020'!$A$3:$AA$3,0))),"")</f>
        <v/>
      </c>
      <c r="M91" s="87">
        <f t="shared" si="41"/>
        <v>0</v>
      </c>
      <c r="N91" s="87" t="str">
        <f>IFERROR(IF(INDEX('[1]PNC 2020'!$A$3:$AA$434,MATCH($A91,'[1]PNC 2020'!$A$7:$A$434,0)+4,MATCH(N$60,'[1]PNC 2020'!$A$3:$AA$3,0))=0,"",INDEX('[1]PNC 2020'!$A$3:$AA$434,MATCH($A91,'[1]PNC 2020'!$A$7:$A$434,0)+4,MATCH(N$60,'[1]PNC 2020'!$A$3:$AA$3,0))),"")</f>
        <v/>
      </c>
      <c r="O91" s="87" t="str">
        <f>IFERROR(IF(INDEX('[1]PNC 2020'!$A$3:$AA$434,MATCH($A91,'[1]PNC 2020'!$A$7:$A$434,0)+4,MATCH(O$60,'[1]PNC 2020'!$A$3:$AA$3,0))=0,"",INDEX('[1]PNC 2020'!$A$3:$AA$434,MATCH($A91,'[1]PNC 2020'!$A$7:$A$434,0)+4,MATCH(O$60,'[1]PNC 2020'!$A$3:$AA$3,0))),"")</f>
        <v/>
      </c>
      <c r="P91" s="87">
        <f t="shared" si="42"/>
        <v>0</v>
      </c>
      <c r="Q91" s="87" t="str">
        <f>IFERROR(IF(INDEX('[1]PNC 2020'!$A$3:$AA$434,MATCH($A91,'[1]PNC 2020'!$A$7:$A$434,0)+4,MATCH(Q$60,'[1]PNC 2020'!$A$3:$AA$3,0))=0,"",INDEX('[1]PNC 2020'!$A$3:$AA$434,MATCH($A91,'[1]PNC 2020'!$A$7:$A$434,0)+4,MATCH(Q$60,'[1]PNC 2020'!$A$3:$AA$3,0))),"")</f>
        <v/>
      </c>
      <c r="R91" s="87" t="str">
        <f>IFERROR(IF(INDEX('[1]PNC 2020'!$A$3:$AA$434,MATCH($A91,'[1]PNC 2020'!$A$7:$A$434,0)+4,MATCH(R$60,'[1]PNC 2020'!$A$3:$AA$3,0))=0,"",INDEX('[1]PNC 2020'!$A$3:$AA$434,MATCH($A91,'[1]PNC 2020'!$A$7:$A$434,0)+4,MATCH(R$60,'[1]PNC 2020'!$A$3:$AA$3,0))),"")</f>
        <v/>
      </c>
      <c r="S91" s="87">
        <f t="shared" si="43"/>
        <v>0</v>
      </c>
      <c r="T91" s="87" t="str">
        <f>IFERROR(IF(INDEX('[1]PNC 2020'!$A$3:$AA$434,MATCH($A91,'[1]PNC 2020'!$A$7:$A$434,0)+4,MATCH(T$60,'[1]PNC 2020'!$A$3:$AA$3,0))=0,"",INDEX('[1]PNC 2020'!$A$3:$AA$434,MATCH($A91,'[1]PNC 2020'!$A$7:$A$434,0)+4,MATCH(T$60,'[1]PNC 2020'!$A$3:$AA$3,0))),"")</f>
        <v/>
      </c>
      <c r="U91" s="87" t="str">
        <f>IFERROR(IF(INDEX('[1]PNC 2020'!$A$3:$AA$434,MATCH($A91,'[1]PNC 2020'!$A$7:$A$434,0)+4,MATCH(U$60,'[1]PNC 2020'!$A$3:$AA$3,0))=0,"",INDEX('[1]PNC 2020'!$A$3:$AA$434,MATCH($A91,'[1]PNC 2020'!$A$7:$A$434,0)+4,MATCH(U$60,'[1]PNC 2020'!$A$3:$AA$3,0))),"")</f>
        <v/>
      </c>
      <c r="V91" s="87">
        <f t="shared" si="44"/>
        <v>0</v>
      </c>
      <c r="W91" s="87" t="str">
        <f>IFERROR(IF(INDEX('[1]PNC 2020'!$A$3:$AA$434,MATCH($A91,'[1]PNC 2020'!$A$7:$A$434,0)+4,MATCH(W$60,'[1]PNC 2020'!$A$3:$AA$3,0))=0,"",INDEX('[1]PNC 2020'!$A$3:$AA$434,MATCH($A91,'[1]PNC 2020'!$A$7:$A$434,0)+4,MATCH(W$60,'[1]PNC 2020'!$A$3:$AA$3,0))),"")</f>
        <v/>
      </c>
      <c r="X91" s="87" t="str">
        <f>IFERROR(IF(INDEX('[1]PNC 2020'!$A$3:$AA$434,MATCH($A91,'[1]PNC 2020'!$A$7:$A$434,0)+4,MATCH(X$60,'[1]PNC 2020'!$A$3:$AA$3,0))=0,"",INDEX('[1]PNC 2020'!$A$3:$AA$434,MATCH($A91,'[1]PNC 2020'!$A$7:$A$434,0)+4,MATCH(X$60,'[1]PNC 2020'!$A$3:$AA$3,0))),"")</f>
        <v/>
      </c>
      <c r="Y91" s="87">
        <f t="shared" si="45"/>
        <v>0</v>
      </c>
      <c r="Z91" s="87">
        <f>IFERROR(IF(INDEX('[1]PNC 2020'!$A$3:$AA$434,MATCH($A91,'[1]PNC 2020'!$A$7:$A$434,0)+4,MATCH(Z$60,'[1]PNC 2020'!$A$3:$AA$3,0))=0,"",INDEX('[1]PNC 2020'!$A$3:$AA$434,MATCH($A91,'[1]PNC 2020'!$A$7:$A$434,0)+4,MATCH(Z$60,'[1]PNC 2020'!$A$3:$AA$3,0))),"")</f>
        <v>6784950.0800000001</v>
      </c>
      <c r="AA91" s="87" t="str">
        <f>IFERROR(IF(INDEX('[1]PNC 2020'!$A$3:$AA$434,MATCH($A91,'[1]PNC 2020'!$A$7:$A$434,0)+4,MATCH(AA$60,'[1]PNC 2020'!$A$3:$AA$3,0))=0,"",INDEX('[1]PNC 2020'!$A$3:$AA$434,MATCH($A91,'[1]PNC 2020'!$A$7:$A$434,0)+4,MATCH(AA$60,'[1]PNC 2020'!$A$3:$AA$3,0))),"")</f>
        <v/>
      </c>
      <c r="AB91" s="87">
        <f t="shared" si="46"/>
        <v>6784950.0800000001</v>
      </c>
      <c r="AC91" s="87" t="str">
        <f>IFERROR(IF(INDEX('[1]PNC 2020'!$A$3:$AA$434,MATCH($A91,'[1]PNC 2020'!$A$7:$A$434,0)+4,MATCH(AC$60,'[1]PNC 2020'!$A$3:$AA$3,0))=0,"",INDEX('[1]PNC 2020'!$A$3:$AA$434,MATCH($A91,'[1]PNC 2020'!$A$7:$A$434,0)+4,MATCH(AC$60,'[1]PNC 2020'!$A$3:$AA$3,0))),"")</f>
        <v/>
      </c>
      <c r="AD91" s="87" t="str">
        <f>IFERROR(IF(INDEX('[1]PNC 2020'!$A$3:$AA$434,MATCH($A91,'[1]PNC 2020'!$A$7:$A$434,0)+4,MATCH(AD$60,'[1]PNC 2020'!$A$3:$AA$3,0))=0,"",INDEX('[1]PNC 2020'!$A$3:$AA$434,MATCH($A91,'[1]PNC 2020'!$A$7:$A$434,0)+4,MATCH(AD$60,'[1]PNC 2020'!$A$3:$AA$3,0))),"")</f>
        <v/>
      </c>
      <c r="AE91" s="87">
        <f t="shared" si="47"/>
        <v>0</v>
      </c>
      <c r="AF91" s="87" t="str">
        <f>IFERROR(IF(INDEX('[1]PNC 2020'!$A$3:$AA$434,MATCH($A91,'[1]PNC 2020'!$A$7:$A$434,0)+4,MATCH(AF$60,'[1]PNC 2020'!$A$3:$AA$3,0))=0,"",INDEX('[1]PNC 2020'!$A$3:$AA$434,MATCH($A91,'[1]PNC 2020'!$A$7:$A$434,0)+4,MATCH(AF$60,'[1]PNC 2020'!$A$3:$AA$3,0))),"")</f>
        <v/>
      </c>
      <c r="AG91" s="87" t="str">
        <f>IFERROR(IF(INDEX('[1]PNC 2020'!$A$3:$AA$434,MATCH($A91,'[1]PNC 2020'!$A$7:$A$434,0)+4,MATCH(AG$60,'[1]PNC 2020'!$A$3:$AA$3,0))=0,"",INDEX('[1]PNC 2020'!$A$3:$AA$434,MATCH($A91,'[1]PNC 2020'!$A$7:$A$434,0)+4,MATCH(AG$60,'[1]PNC 2020'!$A$3:$AA$3,0))),"")</f>
        <v/>
      </c>
      <c r="AH91" s="87">
        <f t="shared" si="48"/>
        <v>0</v>
      </c>
      <c r="AI91" s="87" t="str">
        <f>IFERROR(IF(INDEX('[1]PNC 2020'!$A$3:$AA$434,MATCH($A91,'[1]PNC 2020'!$A$7:$A$434,0)+4,MATCH(AI$60,'[1]PNC 2020'!$A$3:$AA$3,0))=0,"",INDEX('[1]PNC 2020'!$A$3:$AA$434,MATCH($A91,'[1]PNC 2020'!$A$7:$A$434,0)+4,MATCH(AI$60,'[1]PNC 2020'!$A$3:$AA$3,0))),"")</f>
        <v/>
      </c>
      <c r="AJ91" s="87" t="str">
        <f>IFERROR(IF(INDEX('[1]PNC 2020'!$A$3:$AA$434,MATCH($A91,'[1]PNC 2020'!$A$7:$A$434,0)+4,MATCH(AJ$60,'[1]PNC 2020'!$A$3:$AA$3,0))=0,"",INDEX('[1]PNC 2020'!$A$3:$AA$434,MATCH($A91,'[1]PNC 2020'!$A$7:$A$434,0)+4,MATCH(AJ$60,'[1]PNC 2020'!$A$3:$AA$3,0))),"")</f>
        <v/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2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tr">
        <f>IFERROR(IF(INDEX('[1]PNC 2020'!$A$3:$AA$434,MATCH($A92,'[1]PNC 2020'!$A$7:$A$434,0)+4,MATCH(E$60,'[1]PNC 2020'!$A$3:$AA$3,0))=0,"",INDEX('[1]PNC 2020'!$A$3:$AA$434,MATCH($A92,'[1]PNC 2020'!$A$7:$A$434,0)+4,MATCH(E$60,'[1]PNC 2020'!$A$3:$AA$3,0))),"")</f>
        <v/>
      </c>
      <c r="F92" s="87" t="str">
        <f>IFERROR(IF(INDEX('[1]PNC 2020'!$A$3:$AA$434,MATCH($A92,'[1]PNC 2020'!$A$7:$A$434,0)+4,MATCH(F$60,'[1]PNC 2020'!$A$3:$AA$3,0))=0,"",INDEX('[1]PNC 2020'!$A$3:$AA$434,MATCH($A92,'[1]PNC 2020'!$A$7:$A$434,0)+4,MATCH(F$60,'[1]PNC 2020'!$A$3:$AA$3,0))),"")</f>
        <v/>
      </c>
      <c r="G92" s="87">
        <f t="shared" si="39"/>
        <v>0</v>
      </c>
      <c r="H92" s="87">
        <f>IFERROR(IF(INDEX('[1]PNC 2020'!$A$3:$AA$434,MATCH($A92,'[1]PNC 2020'!$A$7:$A$434,0)+4,MATCH(H$60,'[1]PNC 2020'!$A$3:$AA$3,0))=0,"",INDEX('[1]PNC 2020'!$A$3:$AA$434,MATCH($A92,'[1]PNC 2020'!$A$7:$A$434,0)+4,MATCH(H$60,'[1]PNC 2020'!$A$3:$AA$3,0))),"")</f>
        <v>9745.59</v>
      </c>
      <c r="I92" s="87" t="str">
        <f>IFERROR(IF(INDEX('[1]PNC 2020'!$A$3:$AA$434,MATCH($A92,'[1]PNC 2020'!$A$7:$A$434,0)+4,MATCH(I$60,'[1]PNC 2020'!$A$3:$AA$3,0))=0,"",INDEX('[1]PNC 2020'!$A$3:$AA$434,MATCH($A92,'[1]PNC 2020'!$A$7:$A$434,0)+4,MATCH(I$60,'[1]PNC 2020'!$A$3:$AA$3,0))),"")</f>
        <v/>
      </c>
      <c r="J92" s="87">
        <f t="shared" si="40"/>
        <v>9745.59</v>
      </c>
      <c r="K92" s="87" t="str">
        <f>IFERROR(IF(INDEX('[1]PNC 2020'!$A$3:$AA$434,MATCH($A92,'[1]PNC 2020'!$A$7:$A$434,0)+4,MATCH(K$60,'[1]PNC 2020'!$A$3:$AA$3,0))=0,"",INDEX('[1]PNC 2020'!$A$3:$AA$434,MATCH($A92,'[1]PNC 2020'!$A$7:$A$434,0)+4,MATCH(K$60,'[1]PNC 2020'!$A$3:$AA$3,0))),"")</f>
        <v/>
      </c>
      <c r="L92" s="87">
        <f>IFERROR(IF(INDEX('[1]PNC 2020'!$A$3:$AA$434,MATCH($A92,'[1]PNC 2020'!$A$7:$A$434,0)+4,MATCH(L$60,'[1]PNC 2020'!$A$3:$AA$3,0))=0,"",INDEX('[1]PNC 2020'!$A$3:$AA$434,MATCH($A92,'[1]PNC 2020'!$A$7:$A$434,0)+4,MATCH(L$60,'[1]PNC 2020'!$A$3:$AA$3,0))),"")</f>
        <v>4389411.5199999996</v>
      </c>
      <c r="M92" s="87">
        <f t="shared" si="41"/>
        <v>4389411.5199999996</v>
      </c>
      <c r="N92" s="87">
        <f>IFERROR(IF(INDEX('[1]PNC 2020'!$A$3:$AA$434,MATCH($A92,'[1]PNC 2020'!$A$7:$A$434,0)+4,MATCH(N$60,'[1]PNC 2020'!$A$3:$AA$3,0))=0,"",INDEX('[1]PNC 2020'!$A$3:$AA$434,MATCH($A92,'[1]PNC 2020'!$A$7:$A$434,0)+4,MATCH(N$60,'[1]PNC 2020'!$A$3:$AA$3,0))),"")</f>
        <v>32206.07</v>
      </c>
      <c r="O92" s="87" t="str">
        <f>IFERROR(IF(INDEX('[1]PNC 2020'!$A$3:$AA$434,MATCH($A92,'[1]PNC 2020'!$A$7:$A$434,0)+4,MATCH(O$60,'[1]PNC 2020'!$A$3:$AA$3,0))=0,"",INDEX('[1]PNC 2020'!$A$3:$AA$434,MATCH($A92,'[1]PNC 2020'!$A$7:$A$434,0)+4,MATCH(O$60,'[1]PNC 2020'!$A$3:$AA$3,0))),"")</f>
        <v/>
      </c>
      <c r="P92" s="87">
        <f t="shared" si="42"/>
        <v>32206.07</v>
      </c>
      <c r="Q92" s="87" t="str">
        <f>IFERROR(IF(INDEX('[1]PNC 2020'!$A$3:$AA$434,MATCH($A92,'[1]PNC 2020'!$A$7:$A$434,0)+4,MATCH(Q$60,'[1]PNC 2020'!$A$3:$AA$3,0))=0,"",INDEX('[1]PNC 2020'!$A$3:$AA$434,MATCH($A92,'[1]PNC 2020'!$A$7:$A$434,0)+4,MATCH(Q$60,'[1]PNC 2020'!$A$3:$AA$3,0))),"")</f>
        <v/>
      </c>
      <c r="R92" s="87" t="str">
        <f>IFERROR(IF(INDEX('[1]PNC 2020'!$A$3:$AA$434,MATCH($A92,'[1]PNC 2020'!$A$7:$A$434,0)+4,MATCH(R$60,'[1]PNC 2020'!$A$3:$AA$3,0))=0,"",INDEX('[1]PNC 2020'!$A$3:$AA$434,MATCH($A92,'[1]PNC 2020'!$A$7:$A$434,0)+4,MATCH(R$60,'[1]PNC 2020'!$A$3:$AA$3,0))),"")</f>
        <v/>
      </c>
      <c r="S92" s="87">
        <f t="shared" si="43"/>
        <v>0</v>
      </c>
      <c r="T92" s="87" t="str">
        <f>IFERROR(IF(INDEX('[1]PNC 2020'!$A$3:$AA$434,MATCH($A92,'[1]PNC 2020'!$A$7:$A$434,0)+4,MATCH(T$60,'[1]PNC 2020'!$A$3:$AA$3,0))=0,"",INDEX('[1]PNC 2020'!$A$3:$AA$434,MATCH($A92,'[1]PNC 2020'!$A$7:$A$434,0)+4,MATCH(T$60,'[1]PNC 2020'!$A$3:$AA$3,0))),"")</f>
        <v/>
      </c>
      <c r="U92" s="87" t="str">
        <f>IFERROR(IF(INDEX('[1]PNC 2020'!$A$3:$AA$434,MATCH($A92,'[1]PNC 2020'!$A$7:$A$434,0)+4,MATCH(U$60,'[1]PNC 2020'!$A$3:$AA$3,0))=0,"",INDEX('[1]PNC 2020'!$A$3:$AA$434,MATCH($A92,'[1]PNC 2020'!$A$7:$A$434,0)+4,MATCH(U$60,'[1]PNC 2020'!$A$3:$AA$3,0))),"")</f>
        <v/>
      </c>
      <c r="V92" s="87">
        <f t="shared" si="44"/>
        <v>0</v>
      </c>
      <c r="W92" s="87" t="str">
        <f>IFERROR(IF(INDEX('[1]PNC 2020'!$A$3:$AA$434,MATCH($A92,'[1]PNC 2020'!$A$7:$A$434,0)+4,MATCH(W$60,'[1]PNC 2020'!$A$3:$AA$3,0))=0,"",INDEX('[1]PNC 2020'!$A$3:$AA$434,MATCH($A92,'[1]PNC 2020'!$A$7:$A$434,0)+4,MATCH(W$60,'[1]PNC 2020'!$A$3:$AA$3,0))),"")</f>
        <v/>
      </c>
      <c r="X92" s="87" t="str">
        <f>IFERROR(IF(INDEX('[1]PNC 2020'!$A$3:$AA$434,MATCH($A92,'[1]PNC 2020'!$A$7:$A$434,0)+4,MATCH(X$60,'[1]PNC 2020'!$A$3:$AA$3,0))=0,"",INDEX('[1]PNC 2020'!$A$3:$AA$434,MATCH($A92,'[1]PNC 2020'!$A$7:$A$434,0)+4,MATCH(X$60,'[1]PNC 2020'!$A$3:$AA$3,0))),"")</f>
        <v/>
      </c>
      <c r="Y92" s="87">
        <f t="shared" si="45"/>
        <v>0</v>
      </c>
      <c r="Z92" s="87" t="str">
        <f>IFERROR(IF(INDEX('[1]PNC 2020'!$A$3:$AA$434,MATCH($A92,'[1]PNC 2020'!$A$7:$A$434,0)+4,MATCH(Z$60,'[1]PNC 2020'!$A$3:$AA$3,0))=0,"",INDEX('[1]PNC 2020'!$A$3:$AA$434,MATCH($A92,'[1]PNC 2020'!$A$7:$A$434,0)+4,MATCH(Z$60,'[1]PNC 2020'!$A$3:$AA$3,0))),"")</f>
        <v/>
      </c>
      <c r="AA92" s="87" t="str">
        <f>IFERROR(IF(INDEX('[1]PNC 2020'!$A$3:$AA$434,MATCH($A92,'[1]PNC 2020'!$A$7:$A$434,0)+4,MATCH(AA$60,'[1]PNC 2020'!$A$3:$AA$3,0))=0,"",INDEX('[1]PNC 2020'!$A$3:$AA$434,MATCH($A92,'[1]PNC 2020'!$A$7:$A$434,0)+4,MATCH(AA$60,'[1]PNC 2020'!$A$3:$AA$3,0))),"")</f>
        <v/>
      </c>
      <c r="AB92" s="87">
        <f t="shared" si="46"/>
        <v>0</v>
      </c>
      <c r="AC92" s="87" t="str">
        <f>IFERROR(IF(INDEX('[1]PNC 2020'!$A$3:$AA$434,MATCH($A92,'[1]PNC 2020'!$A$7:$A$434,0)+4,MATCH(AC$60,'[1]PNC 2020'!$A$3:$AA$3,0))=0,"",INDEX('[1]PNC 2020'!$A$3:$AA$434,MATCH($A92,'[1]PNC 2020'!$A$7:$A$434,0)+4,MATCH(AC$60,'[1]PNC 2020'!$A$3:$AA$3,0))),"")</f>
        <v/>
      </c>
      <c r="AD92" s="87" t="str">
        <f>IFERROR(IF(INDEX('[1]PNC 2020'!$A$3:$AA$434,MATCH($A92,'[1]PNC 2020'!$A$7:$A$434,0)+4,MATCH(AD$60,'[1]PNC 2020'!$A$3:$AA$3,0))=0,"",INDEX('[1]PNC 2020'!$A$3:$AA$434,MATCH($A92,'[1]PNC 2020'!$A$7:$A$434,0)+4,MATCH(AD$60,'[1]PNC 2020'!$A$3:$AA$3,0))),"")</f>
        <v/>
      </c>
      <c r="AE92" s="87">
        <f t="shared" si="47"/>
        <v>0</v>
      </c>
      <c r="AF92" s="87" t="str">
        <f>IFERROR(IF(INDEX('[1]PNC 2020'!$A$3:$AA$434,MATCH($A92,'[1]PNC 2020'!$A$7:$A$434,0)+4,MATCH(AF$60,'[1]PNC 2020'!$A$3:$AA$3,0))=0,"",INDEX('[1]PNC 2020'!$A$3:$AA$434,MATCH($A92,'[1]PNC 2020'!$A$7:$A$434,0)+4,MATCH(AF$60,'[1]PNC 2020'!$A$3:$AA$3,0))),"")</f>
        <v/>
      </c>
      <c r="AG92" s="87" t="str">
        <f>IFERROR(IF(INDEX('[1]PNC 2020'!$A$3:$AA$434,MATCH($A92,'[1]PNC 2020'!$A$7:$A$434,0)+4,MATCH(AG$60,'[1]PNC 2020'!$A$3:$AA$3,0))=0,"",INDEX('[1]PNC 2020'!$A$3:$AA$434,MATCH($A92,'[1]PNC 2020'!$A$7:$A$434,0)+4,MATCH(AG$60,'[1]PNC 2020'!$A$3:$AA$3,0))),"")</f>
        <v/>
      </c>
      <c r="AH92" s="87">
        <f t="shared" si="48"/>
        <v>0</v>
      </c>
      <c r="AI92" s="87">
        <f>IFERROR(IF(INDEX('[1]PNC 2020'!$A$3:$AA$434,MATCH($A92,'[1]PNC 2020'!$A$7:$A$434,0)+4,MATCH(AI$60,'[1]PNC 2020'!$A$3:$AA$3,0))=0,"",INDEX('[1]PNC 2020'!$A$3:$AA$434,MATCH($A92,'[1]PNC 2020'!$A$7:$A$434,0)+4,MATCH(AI$60,'[1]PNC 2020'!$A$3:$AA$3,0))),"")</f>
        <v>10141.459999999999</v>
      </c>
      <c r="AJ92" s="87" t="str">
        <f>IFERROR(IF(INDEX('[1]PNC 2020'!$A$3:$AA$434,MATCH($A92,'[1]PNC 2020'!$A$7:$A$434,0)+4,MATCH(AJ$60,'[1]PNC 2020'!$A$3:$AA$3,0))=0,"",INDEX('[1]PNC 2020'!$A$3:$AA$434,MATCH($A92,'[1]PNC 2020'!$A$7:$A$434,0)+4,MATCH(AJ$60,'[1]PNC 2020'!$A$3:$AA$3,0))),"")</f>
        <v/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2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tr">
        <f>IFERROR(IF(INDEX('[1]PNC 2020'!$A$3:$AA$434,MATCH($A93,'[1]PNC 2020'!$A$7:$A$434,0)+4,MATCH(E$60,'[1]PNC 2020'!$A$3:$AA$3,0))=0,"",INDEX('[1]PNC 2020'!$A$3:$AA$434,MATCH($A93,'[1]PNC 2020'!$A$7:$A$434,0)+4,MATCH(E$60,'[1]PNC 2020'!$A$3:$AA$3,0))),"")</f>
        <v/>
      </c>
      <c r="F93" s="87" t="str">
        <f>IFERROR(IF(INDEX('[1]PNC 2020'!$A$3:$AA$434,MATCH($A93,'[1]PNC 2020'!$A$7:$A$434,0)+4,MATCH(F$60,'[1]PNC 2020'!$A$3:$AA$3,0))=0,"",INDEX('[1]PNC 2020'!$A$3:$AA$434,MATCH($A93,'[1]PNC 2020'!$A$7:$A$434,0)+4,MATCH(F$60,'[1]PNC 2020'!$A$3:$AA$3,0))),"")</f>
        <v/>
      </c>
      <c r="G93" s="87">
        <f t="shared" si="39"/>
        <v>0</v>
      </c>
      <c r="H93" s="87" t="str">
        <f>IFERROR(IF(INDEX('[1]PNC 2020'!$A$3:$AA$434,MATCH($A93,'[1]PNC 2020'!$A$7:$A$434,0)+4,MATCH(H$60,'[1]PNC 2020'!$A$3:$AA$3,0))=0,"",INDEX('[1]PNC 2020'!$A$3:$AA$434,MATCH($A93,'[1]PNC 2020'!$A$7:$A$434,0)+4,MATCH(H$60,'[1]PNC 2020'!$A$3:$AA$3,0))),"")</f>
        <v/>
      </c>
      <c r="I93" s="87" t="str">
        <f>IFERROR(IF(INDEX('[1]PNC 2020'!$A$3:$AA$434,MATCH($A93,'[1]PNC 2020'!$A$7:$A$434,0)+4,MATCH(I$60,'[1]PNC 2020'!$A$3:$AA$3,0))=0,"",INDEX('[1]PNC 2020'!$A$3:$AA$434,MATCH($A93,'[1]PNC 2020'!$A$7:$A$434,0)+4,MATCH(I$60,'[1]PNC 2020'!$A$3:$AA$3,0))),"")</f>
        <v/>
      </c>
      <c r="J93" s="87">
        <f t="shared" si="40"/>
        <v>0</v>
      </c>
      <c r="K93" s="87" t="str">
        <f>IFERROR(IF(INDEX('[1]PNC 2020'!$A$3:$AA$434,MATCH($A93,'[1]PNC 2020'!$A$7:$A$434,0)+4,MATCH(K$60,'[1]PNC 2020'!$A$3:$AA$3,0))=0,"",INDEX('[1]PNC 2020'!$A$3:$AA$434,MATCH($A93,'[1]PNC 2020'!$A$7:$A$434,0)+4,MATCH(K$60,'[1]PNC 2020'!$A$3:$AA$3,0))),"")</f>
        <v/>
      </c>
      <c r="L93" s="87" t="str">
        <f>IFERROR(IF(INDEX('[1]PNC 2020'!$A$3:$AA$434,MATCH($A93,'[1]PNC 2020'!$A$7:$A$434,0)+4,MATCH(L$60,'[1]PNC 2020'!$A$3:$AA$3,0))=0,"",INDEX('[1]PNC 2020'!$A$3:$AA$434,MATCH($A93,'[1]PNC 2020'!$A$7:$A$434,0)+4,MATCH(L$60,'[1]PNC 2020'!$A$3:$AA$3,0))),"")</f>
        <v/>
      </c>
      <c r="M93" s="87">
        <f t="shared" si="41"/>
        <v>0</v>
      </c>
      <c r="N93" s="87" t="str">
        <f>IFERROR(IF(INDEX('[1]PNC 2020'!$A$3:$AA$434,MATCH($A93,'[1]PNC 2020'!$A$7:$A$434,0)+4,MATCH(N$60,'[1]PNC 2020'!$A$3:$AA$3,0))=0,"",INDEX('[1]PNC 2020'!$A$3:$AA$434,MATCH($A93,'[1]PNC 2020'!$A$7:$A$434,0)+4,MATCH(N$60,'[1]PNC 2020'!$A$3:$AA$3,0))),"")</f>
        <v/>
      </c>
      <c r="O93" s="87" t="str">
        <f>IFERROR(IF(INDEX('[1]PNC 2020'!$A$3:$AA$434,MATCH($A93,'[1]PNC 2020'!$A$7:$A$434,0)+4,MATCH(O$60,'[1]PNC 2020'!$A$3:$AA$3,0))=0,"",INDEX('[1]PNC 2020'!$A$3:$AA$434,MATCH($A93,'[1]PNC 2020'!$A$7:$A$434,0)+4,MATCH(O$60,'[1]PNC 2020'!$A$3:$AA$3,0))),"")</f>
        <v/>
      </c>
      <c r="P93" s="87">
        <f t="shared" si="42"/>
        <v>0</v>
      </c>
      <c r="Q93" s="87" t="str">
        <f>IFERROR(IF(INDEX('[1]PNC 2020'!$A$3:$AA$434,MATCH($A93,'[1]PNC 2020'!$A$7:$A$434,0)+4,MATCH(Q$60,'[1]PNC 2020'!$A$3:$AA$3,0))=0,"",INDEX('[1]PNC 2020'!$A$3:$AA$434,MATCH($A93,'[1]PNC 2020'!$A$7:$A$434,0)+4,MATCH(Q$60,'[1]PNC 2020'!$A$3:$AA$3,0))),"")</f>
        <v/>
      </c>
      <c r="R93" s="87" t="str">
        <f>IFERROR(IF(INDEX('[1]PNC 2020'!$A$3:$AA$434,MATCH($A93,'[1]PNC 2020'!$A$7:$A$434,0)+4,MATCH(R$60,'[1]PNC 2020'!$A$3:$AA$3,0))=0,"",INDEX('[1]PNC 2020'!$A$3:$AA$434,MATCH($A93,'[1]PNC 2020'!$A$7:$A$434,0)+4,MATCH(R$60,'[1]PNC 2020'!$A$3:$AA$3,0))),"")</f>
        <v/>
      </c>
      <c r="S93" s="87">
        <f t="shared" si="43"/>
        <v>0</v>
      </c>
      <c r="T93" s="87" t="str">
        <f>IFERROR(IF(INDEX('[1]PNC 2020'!$A$3:$AA$434,MATCH($A93,'[1]PNC 2020'!$A$7:$A$434,0)+4,MATCH(T$60,'[1]PNC 2020'!$A$3:$AA$3,0))=0,"",INDEX('[1]PNC 2020'!$A$3:$AA$434,MATCH($A93,'[1]PNC 2020'!$A$7:$A$434,0)+4,MATCH(T$60,'[1]PNC 2020'!$A$3:$AA$3,0))),"")</f>
        <v/>
      </c>
      <c r="U93" s="87" t="str">
        <f>IFERROR(IF(INDEX('[1]PNC 2020'!$A$3:$AA$434,MATCH($A93,'[1]PNC 2020'!$A$7:$A$434,0)+4,MATCH(U$60,'[1]PNC 2020'!$A$3:$AA$3,0))=0,"",INDEX('[1]PNC 2020'!$A$3:$AA$434,MATCH($A93,'[1]PNC 2020'!$A$7:$A$434,0)+4,MATCH(U$60,'[1]PNC 2020'!$A$3:$AA$3,0))),"")</f>
        <v/>
      </c>
      <c r="V93" s="87">
        <f t="shared" si="44"/>
        <v>0</v>
      </c>
      <c r="W93" s="87" t="str">
        <f>IFERROR(IF(INDEX('[1]PNC 2020'!$A$3:$AA$434,MATCH($A93,'[1]PNC 2020'!$A$7:$A$434,0)+4,MATCH(W$60,'[1]PNC 2020'!$A$3:$AA$3,0))=0,"",INDEX('[1]PNC 2020'!$A$3:$AA$434,MATCH($A93,'[1]PNC 2020'!$A$7:$A$434,0)+4,MATCH(W$60,'[1]PNC 2020'!$A$3:$AA$3,0))),"")</f>
        <v/>
      </c>
      <c r="X93" s="87" t="str">
        <f>IFERROR(IF(INDEX('[1]PNC 2020'!$A$3:$AA$434,MATCH($A93,'[1]PNC 2020'!$A$7:$A$434,0)+4,MATCH(X$60,'[1]PNC 2020'!$A$3:$AA$3,0))=0,"",INDEX('[1]PNC 2020'!$A$3:$AA$434,MATCH($A93,'[1]PNC 2020'!$A$7:$A$434,0)+4,MATCH(X$60,'[1]PNC 2020'!$A$3:$AA$3,0))),"")</f>
        <v/>
      </c>
      <c r="Y93" s="87">
        <f t="shared" si="45"/>
        <v>0</v>
      </c>
      <c r="Z93" s="87">
        <f>IFERROR(IF(INDEX('[1]PNC 2020'!$A$3:$AA$434,MATCH($A93,'[1]PNC 2020'!$A$7:$A$434,0)+4,MATCH(Z$60,'[1]PNC 2020'!$A$3:$AA$3,0))=0,"",INDEX('[1]PNC 2020'!$A$3:$AA$434,MATCH($A93,'[1]PNC 2020'!$A$7:$A$434,0)+4,MATCH(Z$60,'[1]PNC 2020'!$A$3:$AA$3,0))),"")</f>
        <v>382593.97</v>
      </c>
      <c r="AA93" s="87" t="str">
        <f>IFERROR(IF(INDEX('[1]PNC 2020'!$A$3:$AA$434,MATCH($A93,'[1]PNC 2020'!$A$7:$A$434,0)+4,MATCH(AA$60,'[1]PNC 2020'!$A$3:$AA$3,0))=0,"",INDEX('[1]PNC 2020'!$A$3:$AA$434,MATCH($A93,'[1]PNC 2020'!$A$7:$A$434,0)+4,MATCH(AA$60,'[1]PNC 2020'!$A$3:$AA$3,0))),"")</f>
        <v/>
      </c>
      <c r="AB93" s="87">
        <f t="shared" si="46"/>
        <v>382593.97</v>
      </c>
      <c r="AC93" s="87" t="str">
        <f>IFERROR(IF(INDEX('[1]PNC 2020'!$A$3:$AA$434,MATCH($A93,'[1]PNC 2020'!$A$7:$A$434,0)+4,MATCH(AC$60,'[1]PNC 2020'!$A$3:$AA$3,0))=0,"",INDEX('[1]PNC 2020'!$A$3:$AA$434,MATCH($A93,'[1]PNC 2020'!$A$7:$A$434,0)+4,MATCH(AC$60,'[1]PNC 2020'!$A$3:$AA$3,0))),"")</f>
        <v/>
      </c>
      <c r="AD93" s="87" t="str">
        <f>IFERROR(IF(INDEX('[1]PNC 2020'!$A$3:$AA$434,MATCH($A93,'[1]PNC 2020'!$A$7:$A$434,0)+4,MATCH(AD$60,'[1]PNC 2020'!$A$3:$AA$3,0))=0,"",INDEX('[1]PNC 2020'!$A$3:$AA$434,MATCH($A93,'[1]PNC 2020'!$A$7:$A$434,0)+4,MATCH(AD$60,'[1]PNC 2020'!$A$3:$AA$3,0))),"")</f>
        <v/>
      </c>
      <c r="AE93" s="87">
        <f t="shared" si="47"/>
        <v>0</v>
      </c>
      <c r="AF93" s="87">
        <f>IFERROR(IF(INDEX('[1]PNC 2020'!$A$3:$AA$434,MATCH($A93,'[1]PNC 2020'!$A$7:$A$434,0)+4,MATCH(AF$60,'[1]PNC 2020'!$A$3:$AA$3,0))=0,"",INDEX('[1]PNC 2020'!$A$3:$AA$434,MATCH($A93,'[1]PNC 2020'!$A$7:$A$434,0)+4,MATCH(AF$60,'[1]PNC 2020'!$A$3:$AA$3,0))),"")</f>
        <v>367690.52</v>
      </c>
      <c r="AG93" s="87" t="str">
        <f>IFERROR(IF(INDEX('[1]PNC 2020'!$A$3:$AA$434,MATCH($A93,'[1]PNC 2020'!$A$7:$A$434,0)+4,MATCH(AG$60,'[1]PNC 2020'!$A$3:$AA$3,0))=0,"",INDEX('[1]PNC 2020'!$A$3:$AA$434,MATCH($A93,'[1]PNC 2020'!$A$7:$A$434,0)+4,MATCH(AG$60,'[1]PNC 2020'!$A$3:$AA$3,0))),"")</f>
        <v/>
      </c>
      <c r="AH93" s="87">
        <f t="shared" si="48"/>
        <v>367690.52</v>
      </c>
      <c r="AI93" s="87" t="str">
        <f>IFERROR(IF(INDEX('[1]PNC 2020'!$A$3:$AA$434,MATCH($A93,'[1]PNC 2020'!$A$7:$A$434,0)+4,MATCH(AI$60,'[1]PNC 2020'!$A$3:$AA$3,0))=0,"",INDEX('[1]PNC 2020'!$A$3:$AA$434,MATCH($A93,'[1]PNC 2020'!$A$7:$A$434,0)+4,MATCH(AI$60,'[1]PNC 2020'!$A$3:$AA$3,0))),"")</f>
        <v/>
      </c>
      <c r="AJ93" s="87" t="str">
        <f>IFERROR(IF(INDEX('[1]PNC 2020'!$A$3:$AA$434,MATCH($A93,'[1]PNC 2020'!$A$7:$A$434,0)+4,MATCH(AJ$60,'[1]PNC 2020'!$A$3:$AA$3,0))=0,"",INDEX('[1]PNC 2020'!$A$3:$AA$434,MATCH($A93,'[1]PNC 2020'!$A$7:$A$434,0)+4,MATCH(AJ$60,'[1]PNC 2020'!$A$3:$AA$3,0))),"")</f>
        <v/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2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tr">
        <f>IFERROR(IF(INDEX('[1]PNC 2020'!$A$3:$AA$434,MATCH($A94,'[1]PNC 2020'!$A$7:$A$434,0)+4,MATCH(E$60,'[1]PNC 2020'!$A$3:$AA$3,0))=0,"",INDEX('[1]PNC 2020'!$A$3:$AA$434,MATCH($A94,'[1]PNC 2020'!$A$7:$A$434,0)+4,MATCH(E$60,'[1]PNC 2020'!$A$3:$AA$3,0))),"")</f>
        <v/>
      </c>
      <c r="F94" s="87" t="str">
        <f>IFERROR(IF(INDEX('[1]PNC 2020'!$A$3:$AA$434,MATCH($A94,'[1]PNC 2020'!$A$7:$A$434,0)+4,MATCH(F$60,'[1]PNC 2020'!$A$3:$AA$3,0))=0,"",INDEX('[1]PNC 2020'!$A$3:$AA$434,MATCH($A94,'[1]PNC 2020'!$A$7:$A$434,0)+4,MATCH(F$60,'[1]PNC 2020'!$A$3:$AA$3,0))),"")</f>
        <v/>
      </c>
      <c r="G94" s="87">
        <f t="shared" si="39"/>
        <v>0</v>
      </c>
      <c r="H94" s="87" t="str">
        <f>IFERROR(IF(INDEX('[1]PNC 2020'!$A$3:$AA$434,MATCH($A94,'[1]PNC 2020'!$A$7:$A$434,0)+4,MATCH(H$60,'[1]PNC 2020'!$A$3:$AA$3,0))=0,"",INDEX('[1]PNC 2020'!$A$3:$AA$434,MATCH($A94,'[1]PNC 2020'!$A$7:$A$434,0)+4,MATCH(H$60,'[1]PNC 2020'!$A$3:$AA$3,0))),"")</f>
        <v/>
      </c>
      <c r="I94" s="87" t="str">
        <f>IFERROR(IF(INDEX('[1]PNC 2020'!$A$3:$AA$434,MATCH($A94,'[1]PNC 2020'!$A$7:$A$434,0)+4,MATCH(I$60,'[1]PNC 2020'!$A$3:$AA$3,0))=0,"",INDEX('[1]PNC 2020'!$A$3:$AA$434,MATCH($A94,'[1]PNC 2020'!$A$7:$A$434,0)+4,MATCH(I$60,'[1]PNC 2020'!$A$3:$AA$3,0))),"")</f>
        <v/>
      </c>
      <c r="J94" s="87">
        <f t="shared" si="40"/>
        <v>0</v>
      </c>
      <c r="K94" s="87" t="str">
        <f>IFERROR(IF(INDEX('[1]PNC 2020'!$A$3:$AA$434,MATCH($A94,'[1]PNC 2020'!$A$7:$A$434,0)+4,MATCH(K$60,'[1]PNC 2020'!$A$3:$AA$3,0))=0,"",INDEX('[1]PNC 2020'!$A$3:$AA$434,MATCH($A94,'[1]PNC 2020'!$A$7:$A$434,0)+4,MATCH(K$60,'[1]PNC 2020'!$A$3:$AA$3,0))),"")</f>
        <v/>
      </c>
      <c r="L94" s="87" t="str">
        <f>IFERROR(IF(INDEX('[1]PNC 2020'!$A$3:$AA$434,MATCH($A94,'[1]PNC 2020'!$A$7:$A$434,0)+4,MATCH(L$60,'[1]PNC 2020'!$A$3:$AA$3,0))=0,"",INDEX('[1]PNC 2020'!$A$3:$AA$434,MATCH($A94,'[1]PNC 2020'!$A$7:$A$434,0)+4,MATCH(L$60,'[1]PNC 2020'!$A$3:$AA$3,0))),"")</f>
        <v/>
      </c>
      <c r="M94" s="87">
        <f t="shared" si="41"/>
        <v>0</v>
      </c>
      <c r="N94" s="87" t="str">
        <f>IFERROR(IF(INDEX('[1]PNC 2020'!$A$3:$AA$434,MATCH($A94,'[1]PNC 2020'!$A$7:$A$434,0)+4,MATCH(N$60,'[1]PNC 2020'!$A$3:$AA$3,0))=0,"",INDEX('[1]PNC 2020'!$A$3:$AA$434,MATCH($A94,'[1]PNC 2020'!$A$7:$A$434,0)+4,MATCH(N$60,'[1]PNC 2020'!$A$3:$AA$3,0))),"")</f>
        <v/>
      </c>
      <c r="O94" s="87" t="str">
        <f>IFERROR(IF(INDEX('[1]PNC 2020'!$A$3:$AA$434,MATCH($A94,'[1]PNC 2020'!$A$7:$A$434,0)+4,MATCH(O$60,'[1]PNC 2020'!$A$3:$AA$3,0))=0,"",INDEX('[1]PNC 2020'!$A$3:$AA$434,MATCH($A94,'[1]PNC 2020'!$A$7:$A$434,0)+4,MATCH(O$60,'[1]PNC 2020'!$A$3:$AA$3,0))),"")</f>
        <v/>
      </c>
      <c r="P94" s="87">
        <f t="shared" si="42"/>
        <v>0</v>
      </c>
      <c r="Q94" s="87" t="str">
        <f>IFERROR(IF(INDEX('[1]PNC 2020'!$A$3:$AA$434,MATCH($A94,'[1]PNC 2020'!$A$7:$A$434,0)+4,MATCH(Q$60,'[1]PNC 2020'!$A$3:$AA$3,0))=0,"",INDEX('[1]PNC 2020'!$A$3:$AA$434,MATCH($A94,'[1]PNC 2020'!$A$7:$A$434,0)+4,MATCH(Q$60,'[1]PNC 2020'!$A$3:$AA$3,0))),"")</f>
        <v/>
      </c>
      <c r="R94" s="87" t="str">
        <f>IFERROR(IF(INDEX('[1]PNC 2020'!$A$3:$AA$434,MATCH($A94,'[1]PNC 2020'!$A$7:$A$434,0)+4,MATCH(R$60,'[1]PNC 2020'!$A$3:$AA$3,0))=0,"",INDEX('[1]PNC 2020'!$A$3:$AA$434,MATCH($A94,'[1]PNC 2020'!$A$7:$A$434,0)+4,MATCH(R$60,'[1]PNC 2020'!$A$3:$AA$3,0))),"")</f>
        <v/>
      </c>
      <c r="S94" s="87">
        <f t="shared" si="43"/>
        <v>0</v>
      </c>
      <c r="T94" s="87" t="str">
        <f>IFERROR(IF(INDEX('[1]PNC 2020'!$A$3:$AA$434,MATCH($A94,'[1]PNC 2020'!$A$7:$A$434,0)+4,MATCH(T$60,'[1]PNC 2020'!$A$3:$AA$3,0))=0,"",INDEX('[1]PNC 2020'!$A$3:$AA$434,MATCH($A94,'[1]PNC 2020'!$A$7:$A$434,0)+4,MATCH(T$60,'[1]PNC 2020'!$A$3:$AA$3,0))),"")</f>
        <v/>
      </c>
      <c r="U94" s="87" t="str">
        <f>IFERROR(IF(INDEX('[1]PNC 2020'!$A$3:$AA$434,MATCH($A94,'[1]PNC 2020'!$A$7:$A$434,0)+4,MATCH(U$60,'[1]PNC 2020'!$A$3:$AA$3,0))=0,"",INDEX('[1]PNC 2020'!$A$3:$AA$434,MATCH($A94,'[1]PNC 2020'!$A$7:$A$434,0)+4,MATCH(U$60,'[1]PNC 2020'!$A$3:$AA$3,0))),"")</f>
        <v/>
      </c>
      <c r="V94" s="87">
        <f t="shared" si="44"/>
        <v>0</v>
      </c>
      <c r="W94" s="87" t="str">
        <f>IFERROR(IF(INDEX('[1]PNC 2020'!$A$3:$AA$434,MATCH($A94,'[1]PNC 2020'!$A$7:$A$434,0)+4,MATCH(W$60,'[1]PNC 2020'!$A$3:$AA$3,0))=0,"",INDEX('[1]PNC 2020'!$A$3:$AA$434,MATCH($A94,'[1]PNC 2020'!$A$7:$A$434,0)+4,MATCH(W$60,'[1]PNC 2020'!$A$3:$AA$3,0))),"")</f>
        <v/>
      </c>
      <c r="X94" s="87" t="str">
        <f>IFERROR(IF(INDEX('[1]PNC 2020'!$A$3:$AA$434,MATCH($A94,'[1]PNC 2020'!$A$7:$A$434,0)+4,MATCH(X$60,'[1]PNC 2020'!$A$3:$AA$3,0))=0,"",INDEX('[1]PNC 2020'!$A$3:$AA$434,MATCH($A94,'[1]PNC 2020'!$A$7:$A$434,0)+4,MATCH(X$60,'[1]PNC 2020'!$A$3:$AA$3,0))),"")</f>
        <v/>
      </c>
      <c r="Y94" s="87">
        <f t="shared" si="45"/>
        <v>0</v>
      </c>
      <c r="Z94" s="87">
        <f>IFERROR(IF(INDEX('[1]PNC 2020'!$A$3:$AA$434,MATCH($A94,'[1]PNC 2020'!$A$7:$A$434,0)+4,MATCH(Z$60,'[1]PNC 2020'!$A$3:$AA$3,0))=0,"",INDEX('[1]PNC 2020'!$A$3:$AA$434,MATCH($A94,'[1]PNC 2020'!$A$7:$A$434,0)+4,MATCH(Z$60,'[1]PNC 2020'!$A$3:$AA$3,0))),"")</f>
        <v>18288.12</v>
      </c>
      <c r="AA94" s="87" t="str">
        <f>IFERROR(IF(INDEX('[1]PNC 2020'!$A$3:$AA$434,MATCH($A94,'[1]PNC 2020'!$A$7:$A$434,0)+4,MATCH(AA$60,'[1]PNC 2020'!$A$3:$AA$3,0))=0,"",INDEX('[1]PNC 2020'!$A$3:$AA$434,MATCH($A94,'[1]PNC 2020'!$A$7:$A$434,0)+4,MATCH(AA$60,'[1]PNC 2020'!$A$3:$AA$3,0))),"")</f>
        <v/>
      </c>
      <c r="AB94" s="87">
        <f t="shared" si="46"/>
        <v>18288.12</v>
      </c>
      <c r="AC94" s="87" t="str">
        <f>IFERROR(IF(INDEX('[1]PNC 2020'!$A$3:$AA$434,MATCH($A94,'[1]PNC 2020'!$A$7:$A$434,0)+4,MATCH(AC$60,'[1]PNC 2020'!$A$3:$AA$3,0))=0,"",INDEX('[1]PNC 2020'!$A$3:$AA$434,MATCH($A94,'[1]PNC 2020'!$A$7:$A$434,0)+4,MATCH(AC$60,'[1]PNC 2020'!$A$3:$AA$3,0))),"")</f>
        <v/>
      </c>
      <c r="AD94" s="87" t="str">
        <f>IFERROR(IF(INDEX('[1]PNC 2020'!$A$3:$AA$434,MATCH($A94,'[1]PNC 2020'!$A$7:$A$434,0)+4,MATCH(AD$60,'[1]PNC 2020'!$A$3:$AA$3,0))=0,"",INDEX('[1]PNC 2020'!$A$3:$AA$434,MATCH($A94,'[1]PNC 2020'!$A$7:$A$434,0)+4,MATCH(AD$60,'[1]PNC 2020'!$A$3:$AA$3,0))),"")</f>
        <v/>
      </c>
      <c r="AE94" s="87">
        <f t="shared" si="47"/>
        <v>0</v>
      </c>
      <c r="AF94" s="87">
        <f>IFERROR(IF(INDEX('[1]PNC 2020'!$A$3:$AA$434,MATCH($A94,'[1]PNC 2020'!$A$7:$A$434,0)+4,MATCH(AF$60,'[1]PNC 2020'!$A$3:$AA$3,0))=0,"",INDEX('[1]PNC 2020'!$A$3:$AA$434,MATCH($A94,'[1]PNC 2020'!$A$7:$A$434,0)+4,MATCH(AF$60,'[1]PNC 2020'!$A$3:$AA$3,0))),"")</f>
        <v>125993.33</v>
      </c>
      <c r="AG94" s="87" t="str">
        <f>IFERROR(IF(INDEX('[1]PNC 2020'!$A$3:$AA$434,MATCH($A94,'[1]PNC 2020'!$A$7:$A$434,0)+4,MATCH(AG$60,'[1]PNC 2020'!$A$3:$AA$3,0))=0,"",INDEX('[1]PNC 2020'!$A$3:$AA$434,MATCH($A94,'[1]PNC 2020'!$A$7:$A$434,0)+4,MATCH(AG$60,'[1]PNC 2020'!$A$3:$AA$3,0))),"")</f>
        <v/>
      </c>
      <c r="AH94" s="87">
        <f t="shared" si="48"/>
        <v>125993.33</v>
      </c>
      <c r="AI94" s="87" t="str">
        <f>IFERROR(IF(INDEX('[1]PNC 2020'!$A$3:$AA$434,MATCH($A94,'[1]PNC 2020'!$A$7:$A$434,0)+4,MATCH(AI$60,'[1]PNC 2020'!$A$3:$AA$3,0))=0,"",INDEX('[1]PNC 2020'!$A$3:$AA$434,MATCH($A94,'[1]PNC 2020'!$A$7:$A$434,0)+4,MATCH(AI$60,'[1]PNC 2020'!$A$3:$AA$3,0))),"")</f>
        <v/>
      </c>
      <c r="AJ94" s="87" t="str">
        <f>IFERROR(IF(INDEX('[1]PNC 2020'!$A$3:$AA$434,MATCH($A94,'[1]PNC 2020'!$A$7:$A$434,0)+4,MATCH(AJ$60,'[1]PNC 2020'!$A$3:$AA$3,0))=0,"",INDEX('[1]PNC 2020'!$A$3:$AA$434,MATCH($A94,'[1]PNC 2020'!$A$7:$A$434,0)+4,MATCH(AJ$60,'[1]PNC 2020'!$A$3:$AA$3,0))),"")</f>
        <v/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2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f>IFERROR(IF(INDEX('[1]PNC 2020'!$A$3:$AA$434,MATCH($A95,'[1]PNC 2020'!$A$7:$A$434,0)+4,MATCH(E$60,'[1]PNC 2020'!$A$3:$AA$3,0))=0,"",INDEX('[1]PNC 2020'!$A$3:$AA$434,MATCH($A95,'[1]PNC 2020'!$A$7:$A$434,0)+4,MATCH(E$60,'[1]PNC 2020'!$A$3:$AA$3,0))),"")</f>
        <v>24575.87</v>
      </c>
      <c r="F95" s="87" t="str">
        <f>IFERROR(IF(INDEX('[1]PNC 2020'!$A$3:$AA$434,MATCH($A95,'[1]PNC 2020'!$A$7:$A$434,0)+4,MATCH(F$60,'[1]PNC 2020'!$A$3:$AA$3,0))=0,"",INDEX('[1]PNC 2020'!$A$3:$AA$434,MATCH($A95,'[1]PNC 2020'!$A$7:$A$434,0)+4,MATCH(F$60,'[1]PNC 2020'!$A$3:$AA$3,0))),"")</f>
        <v/>
      </c>
      <c r="G95" s="87">
        <f t="shared" si="39"/>
        <v>24575.87</v>
      </c>
      <c r="H95" s="87" t="str">
        <f>IFERROR(IF(INDEX('[1]PNC 2020'!$A$3:$AA$434,MATCH($A95,'[1]PNC 2020'!$A$7:$A$434,0)+4,MATCH(H$60,'[1]PNC 2020'!$A$3:$AA$3,0))=0,"",INDEX('[1]PNC 2020'!$A$3:$AA$434,MATCH($A95,'[1]PNC 2020'!$A$7:$A$434,0)+4,MATCH(H$60,'[1]PNC 2020'!$A$3:$AA$3,0))),"")</f>
        <v/>
      </c>
      <c r="I95" s="87" t="str">
        <f>IFERROR(IF(INDEX('[1]PNC 2020'!$A$3:$AA$434,MATCH($A95,'[1]PNC 2020'!$A$7:$A$434,0)+4,MATCH(I$60,'[1]PNC 2020'!$A$3:$AA$3,0))=0,"",INDEX('[1]PNC 2020'!$A$3:$AA$434,MATCH($A95,'[1]PNC 2020'!$A$7:$A$434,0)+4,MATCH(I$60,'[1]PNC 2020'!$A$3:$AA$3,0))),"")</f>
        <v/>
      </c>
      <c r="J95" s="87">
        <f t="shared" si="40"/>
        <v>0</v>
      </c>
      <c r="K95" s="87" t="str">
        <f>IFERROR(IF(INDEX('[1]PNC 2020'!$A$3:$AA$434,MATCH($A95,'[1]PNC 2020'!$A$7:$A$434,0)+4,MATCH(K$60,'[1]PNC 2020'!$A$3:$AA$3,0))=0,"",INDEX('[1]PNC 2020'!$A$3:$AA$434,MATCH($A95,'[1]PNC 2020'!$A$7:$A$434,0)+4,MATCH(K$60,'[1]PNC 2020'!$A$3:$AA$3,0))),"")</f>
        <v/>
      </c>
      <c r="L95" s="87">
        <f>IFERROR(IF(INDEX('[1]PNC 2020'!$A$3:$AA$434,MATCH($A95,'[1]PNC 2020'!$A$7:$A$434,0)+4,MATCH(L$60,'[1]PNC 2020'!$A$3:$AA$3,0))=0,"",INDEX('[1]PNC 2020'!$A$3:$AA$434,MATCH($A95,'[1]PNC 2020'!$A$7:$A$434,0)+4,MATCH(L$60,'[1]PNC 2020'!$A$3:$AA$3,0))),"")</f>
        <v>17785</v>
      </c>
      <c r="M95" s="87">
        <f t="shared" si="41"/>
        <v>17785</v>
      </c>
      <c r="N95" s="87">
        <f>IFERROR(IF(INDEX('[1]PNC 2020'!$A$3:$AA$434,MATCH($A95,'[1]PNC 2020'!$A$7:$A$434,0)+4,MATCH(N$60,'[1]PNC 2020'!$A$3:$AA$3,0))=0,"",INDEX('[1]PNC 2020'!$A$3:$AA$434,MATCH($A95,'[1]PNC 2020'!$A$7:$A$434,0)+4,MATCH(N$60,'[1]PNC 2020'!$A$3:$AA$3,0))),"")</f>
        <v>610.34</v>
      </c>
      <c r="O95" s="87" t="str">
        <f>IFERROR(IF(INDEX('[1]PNC 2020'!$A$3:$AA$434,MATCH($A95,'[1]PNC 2020'!$A$7:$A$434,0)+4,MATCH(O$60,'[1]PNC 2020'!$A$3:$AA$3,0))=0,"",INDEX('[1]PNC 2020'!$A$3:$AA$434,MATCH($A95,'[1]PNC 2020'!$A$7:$A$434,0)+4,MATCH(O$60,'[1]PNC 2020'!$A$3:$AA$3,0))),"")</f>
        <v/>
      </c>
      <c r="P95" s="87">
        <f t="shared" si="42"/>
        <v>610.34</v>
      </c>
      <c r="Q95" s="87" t="str">
        <f>IFERROR(IF(INDEX('[1]PNC 2020'!$A$3:$AA$434,MATCH($A95,'[1]PNC 2020'!$A$7:$A$434,0)+4,MATCH(Q$60,'[1]PNC 2020'!$A$3:$AA$3,0))=0,"",INDEX('[1]PNC 2020'!$A$3:$AA$434,MATCH($A95,'[1]PNC 2020'!$A$7:$A$434,0)+4,MATCH(Q$60,'[1]PNC 2020'!$A$3:$AA$3,0))),"")</f>
        <v/>
      </c>
      <c r="R95" s="87" t="str">
        <f>IFERROR(IF(INDEX('[1]PNC 2020'!$A$3:$AA$434,MATCH($A95,'[1]PNC 2020'!$A$7:$A$434,0)+4,MATCH(R$60,'[1]PNC 2020'!$A$3:$AA$3,0))=0,"",INDEX('[1]PNC 2020'!$A$3:$AA$434,MATCH($A95,'[1]PNC 2020'!$A$7:$A$434,0)+4,MATCH(R$60,'[1]PNC 2020'!$A$3:$AA$3,0))),"")</f>
        <v/>
      </c>
      <c r="S95" s="87">
        <f t="shared" si="43"/>
        <v>0</v>
      </c>
      <c r="T95" s="87" t="str">
        <f>IFERROR(IF(INDEX('[1]PNC 2020'!$A$3:$AA$434,MATCH($A95,'[1]PNC 2020'!$A$7:$A$434,0)+4,MATCH(T$60,'[1]PNC 2020'!$A$3:$AA$3,0))=0,"",INDEX('[1]PNC 2020'!$A$3:$AA$434,MATCH($A95,'[1]PNC 2020'!$A$7:$A$434,0)+4,MATCH(T$60,'[1]PNC 2020'!$A$3:$AA$3,0))),"")</f>
        <v/>
      </c>
      <c r="U95" s="87" t="str">
        <f>IFERROR(IF(INDEX('[1]PNC 2020'!$A$3:$AA$434,MATCH($A95,'[1]PNC 2020'!$A$7:$A$434,0)+4,MATCH(U$60,'[1]PNC 2020'!$A$3:$AA$3,0))=0,"",INDEX('[1]PNC 2020'!$A$3:$AA$434,MATCH($A95,'[1]PNC 2020'!$A$7:$A$434,0)+4,MATCH(U$60,'[1]PNC 2020'!$A$3:$AA$3,0))),"")</f>
        <v/>
      </c>
      <c r="V95" s="87">
        <f t="shared" si="44"/>
        <v>0</v>
      </c>
      <c r="W95" s="87" t="str">
        <f>IFERROR(IF(INDEX('[1]PNC 2020'!$A$3:$AA$434,MATCH($A95,'[1]PNC 2020'!$A$7:$A$434,0)+4,MATCH(W$60,'[1]PNC 2020'!$A$3:$AA$3,0))=0,"",INDEX('[1]PNC 2020'!$A$3:$AA$434,MATCH($A95,'[1]PNC 2020'!$A$7:$A$434,0)+4,MATCH(W$60,'[1]PNC 2020'!$A$3:$AA$3,0))),"")</f>
        <v/>
      </c>
      <c r="X95" s="87" t="str">
        <f>IFERROR(IF(INDEX('[1]PNC 2020'!$A$3:$AA$434,MATCH($A95,'[1]PNC 2020'!$A$7:$A$434,0)+4,MATCH(X$60,'[1]PNC 2020'!$A$3:$AA$3,0))=0,"",INDEX('[1]PNC 2020'!$A$3:$AA$434,MATCH($A95,'[1]PNC 2020'!$A$7:$A$434,0)+4,MATCH(X$60,'[1]PNC 2020'!$A$3:$AA$3,0))),"")</f>
        <v/>
      </c>
      <c r="Y95" s="87">
        <f t="shared" si="45"/>
        <v>0</v>
      </c>
      <c r="Z95" s="87">
        <f>IFERROR(IF(INDEX('[1]PNC 2020'!$A$3:$AA$434,MATCH($A95,'[1]PNC 2020'!$A$7:$A$434,0)+4,MATCH(Z$60,'[1]PNC 2020'!$A$3:$AA$3,0))=0,"",INDEX('[1]PNC 2020'!$A$3:$AA$434,MATCH($A95,'[1]PNC 2020'!$A$7:$A$434,0)+4,MATCH(Z$60,'[1]PNC 2020'!$A$3:$AA$3,0))),"")</f>
        <v>665523.31000000006</v>
      </c>
      <c r="AA95" s="87" t="str">
        <f>IFERROR(IF(INDEX('[1]PNC 2020'!$A$3:$AA$434,MATCH($A95,'[1]PNC 2020'!$A$7:$A$434,0)+4,MATCH(AA$60,'[1]PNC 2020'!$A$3:$AA$3,0))=0,"",INDEX('[1]PNC 2020'!$A$3:$AA$434,MATCH($A95,'[1]PNC 2020'!$A$7:$A$434,0)+4,MATCH(AA$60,'[1]PNC 2020'!$A$3:$AA$3,0))),"")</f>
        <v/>
      </c>
      <c r="AB95" s="87">
        <f t="shared" si="46"/>
        <v>665523.31000000006</v>
      </c>
      <c r="AC95" s="87" t="str">
        <f>IFERROR(IF(INDEX('[1]PNC 2020'!$A$3:$AA$434,MATCH($A95,'[1]PNC 2020'!$A$7:$A$434,0)+4,MATCH(AC$60,'[1]PNC 2020'!$A$3:$AA$3,0))=0,"",INDEX('[1]PNC 2020'!$A$3:$AA$434,MATCH($A95,'[1]PNC 2020'!$A$7:$A$434,0)+4,MATCH(AC$60,'[1]PNC 2020'!$A$3:$AA$3,0))),"")</f>
        <v/>
      </c>
      <c r="AD95" s="87" t="str">
        <f>IFERROR(IF(INDEX('[1]PNC 2020'!$A$3:$AA$434,MATCH($A95,'[1]PNC 2020'!$A$7:$A$434,0)+4,MATCH(AD$60,'[1]PNC 2020'!$A$3:$AA$3,0))=0,"",INDEX('[1]PNC 2020'!$A$3:$AA$434,MATCH($A95,'[1]PNC 2020'!$A$7:$A$434,0)+4,MATCH(AD$60,'[1]PNC 2020'!$A$3:$AA$3,0))),"")</f>
        <v/>
      </c>
      <c r="AE95" s="87">
        <f t="shared" si="47"/>
        <v>0</v>
      </c>
      <c r="AF95" s="87" t="str">
        <f>IFERROR(IF(INDEX('[1]PNC 2020'!$A$3:$AA$434,MATCH($A95,'[1]PNC 2020'!$A$7:$A$434,0)+4,MATCH(AF$60,'[1]PNC 2020'!$A$3:$AA$3,0))=0,"",INDEX('[1]PNC 2020'!$A$3:$AA$434,MATCH($A95,'[1]PNC 2020'!$A$7:$A$434,0)+4,MATCH(AF$60,'[1]PNC 2020'!$A$3:$AA$3,0))),"")</f>
        <v/>
      </c>
      <c r="AG95" s="87" t="str">
        <f>IFERROR(IF(INDEX('[1]PNC 2020'!$A$3:$AA$434,MATCH($A95,'[1]PNC 2020'!$A$7:$A$434,0)+4,MATCH(AG$60,'[1]PNC 2020'!$A$3:$AA$3,0))=0,"",INDEX('[1]PNC 2020'!$A$3:$AA$434,MATCH($A95,'[1]PNC 2020'!$A$7:$A$434,0)+4,MATCH(AG$60,'[1]PNC 2020'!$A$3:$AA$3,0))),"")</f>
        <v/>
      </c>
      <c r="AH95" s="87">
        <f t="shared" si="48"/>
        <v>0</v>
      </c>
      <c r="AI95" s="87">
        <f>IFERROR(IF(INDEX('[1]PNC 2020'!$A$3:$AA$434,MATCH($A95,'[1]PNC 2020'!$A$7:$A$434,0)+4,MATCH(AI$60,'[1]PNC 2020'!$A$3:$AA$3,0))=0,"",INDEX('[1]PNC 2020'!$A$3:$AA$434,MATCH($A95,'[1]PNC 2020'!$A$7:$A$434,0)+4,MATCH(AI$60,'[1]PNC 2020'!$A$3:$AA$3,0))),"")</f>
        <v>302857.51</v>
      </c>
      <c r="AJ95" s="87" t="str">
        <f>IFERROR(IF(INDEX('[1]PNC 2020'!$A$3:$AA$434,MATCH($A95,'[1]PNC 2020'!$A$7:$A$434,0)+4,MATCH(AJ$60,'[1]PNC 2020'!$A$3:$AA$3,0))=0,"",INDEX('[1]PNC 2020'!$A$3:$AA$434,MATCH($A95,'[1]PNC 2020'!$A$7:$A$434,0)+4,MATCH(AJ$60,'[1]PNC 2020'!$A$3:$AA$3,0))),"")</f>
        <v/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.5" thickBot="1" x14ac:dyDescent="0.2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4.25" thickTop="1" thickBot="1" x14ac:dyDescent="0.2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3926833158.2299995</v>
      </c>
      <c r="D97" s="61">
        <f t="shared" si="52"/>
        <v>2468719758.1399999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458675213.50999999</v>
      </c>
      <c r="I97" s="61">
        <f t="shared" si="52"/>
        <v>614706107.63</v>
      </c>
      <c r="J97" s="61">
        <f t="shared" si="52"/>
        <v>1073381321.14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1208736730.5</v>
      </c>
      <c r="R97" s="61">
        <f t="shared" si="52"/>
        <v>92258323.959999993</v>
      </c>
      <c r="S97" s="61">
        <f t="shared" si="52"/>
        <v>1300995054.46</v>
      </c>
      <c r="T97" s="61">
        <f t="shared" si="52"/>
        <v>52727622.209999993</v>
      </c>
      <c r="U97" s="61">
        <f t="shared" si="52"/>
        <v>0</v>
      </c>
      <c r="V97" s="61">
        <f t="shared" si="52"/>
        <v>52727622.209999993</v>
      </c>
      <c r="W97" s="61">
        <f t="shared" si="52"/>
        <v>55814213.250000015</v>
      </c>
      <c r="X97" s="61">
        <f t="shared" si="52"/>
        <v>324866.59000000003</v>
      </c>
      <c r="Y97" s="61">
        <f t="shared" si="52"/>
        <v>56139079.840000011</v>
      </c>
      <c r="Z97" s="61">
        <f t="shared" si="52"/>
        <v>1635637590.5099998</v>
      </c>
      <c r="AA97" s="61">
        <f t="shared" si="52"/>
        <v>2007291.92</v>
      </c>
      <c r="AB97" s="61">
        <f t="shared" si="52"/>
        <v>1637644882.4299998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117426746.47999997</v>
      </c>
      <c r="AG97" s="61">
        <f t="shared" si="52"/>
        <v>3158170.1</v>
      </c>
      <c r="AH97" s="61">
        <f t="shared" si="52"/>
        <v>120584916.57999997</v>
      </c>
      <c r="AI97" s="61">
        <f t="shared" si="52"/>
        <v>330607395.57999998</v>
      </c>
      <c r="AJ97" s="61">
        <f t="shared" si="52"/>
        <v>8210178.5299999993</v>
      </c>
      <c r="AK97" s="103">
        <f t="shared" si="52"/>
        <v>338817574.11000001</v>
      </c>
    </row>
    <row r="98" spans="1:37" ht="13.5" thickTop="1" x14ac:dyDescent="0.2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2">
      <c r="A99" s="132" t="s">
        <v>101</v>
      </c>
      <c r="B99" s="20" t="s">
        <v>38</v>
      </c>
      <c r="C99" s="180">
        <f>IFERROR(D97/C100*100,0)</f>
        <v>38.600568088821333</v>
      </c>
      <c r="D99" s="180"/>
      <c r="E99" s="180">
        <f>IFERROR(F97/E100*100,0)</f>
        <v>2.1330848463522477E-2</v>
      </c>
      <c r="F99" s="180"/>
      <c r="G99" s="36"/>
      <c r="H99" s="180">
        <f>IFERROR(I97/H100*100,0)</f>
        <v>57.268194957700821</v>
      </c>
      <c r="I99" s="180"/>
      <c r="J99" s="36"/>
      <c r="K99" s="180">
        <f>IFERROR(L97/K100*100,0)</f>
        <v>99.903956361275675</v>
      </c>
      <c r="L99" s="180"/>
      <c r="M99" s="36"/>
      <c r="N99" s="180">
        <f>IFERROR(O97/N100*100,0)</f>
        <v>1.3107466913317014</v>
      </c>
      <c r="O99" s="180"/>
      <c r="P99" s="36"/>
      <c r="Q99" s="180">
        <f>IFERROR(R97/Q100*100,0)</f>
        <v>7.0913662310802064</v>
      </c>
      <c r="R99" s="180"/>
      <c r="S99" s="36"/>
      <c r="T99" s="180">
        <f>IFERROR(U97/T100*100,0)</f>
        <v>0</v>
      </c>
      <c r="U99" s="180"/>
      <c r="V99" s="36"/>
      <c r="W99" s="180">
        <f>IFERROR(X97/W100*100,0)</f>
        <v>0.57868171499406595</v>
      </c>
      <c r="X99" s="180"/>
      <c r="Y99" s="36"/>
      <c r="Z99" s="180">
        <f>IFERROR(AA97/Z100*100,0)</f>
        <v>0.12257186778011993</v>
      </c>
      <c r="AA99" s="180"/>
      <c r="AB99" s="36"/>
      <c r="AC99" s="180">
        <f>IFERROR(AD97/AC100*100,0)</f>
        <v>100</v>
      </c>
      <c r="AD99" s="180"/>
      <c r="AE99" s="36"/>
      <c r="AF99" s="180">
        <f>IFERROR(AG97/AF100*100,0)</f>
        <v>2.6190424056102963</v>
      </c>
      <c r="AG99" s="180"/>
      <c r="AH99" s="36"/>
      <c r="AI99" s="180">
        <f>IFERROR(AJ97/AI100*100,0)</f>
        <v>2.4231855598300505</v>
      </c>
      <c r="AJ99" s="180"/>
      <c r="AK99" s="36"/>
    </row>
    <row r="100" spans="1:37" x14ac:dyDescent="0.2">
      <c r="A100" s="132" t="s">
        <v>102</v>
      </c>
      <c r="B100" s="5" t="s">
        <v>39</v>
      </c>
      <c r="C100" s="182">
        <f>IFERROR(C97+D97,0)</f>
        <v>6395552916.3699989</v>
      </c>
      <c r="D100" s="181"/>
      <c r="E100" s="182">
        <f>IFERROR(E97+F97,0)</f>
        <v>22537593.889999997</v>
      </c>
      <c r="F100" s="181"/>
      <c r="G100" s="37"/>
      <c r="H100" s="182">
        <f>IFERROR(H97+I97,0)</f>
        <v>1073381321.14</v>
      </c>
      <c r="I100" s="181"/>
      <c r="J100" s="37"/>
      <c r="K100" s="182">
        <f>IFERROR(K97+L97,0)</f>
        <v>1697958034.1399999</v>
      </c>
      <c r="L100" s="181"/>
      <c r="M100" s="37"/>
      <c r="N100" s="182">
        <f>IFERROR(N97+O97,0)</f>
        <v>43615771.360000014</v>
      </c>
      <c r="O100" s="181"/>
      <c r="P100" s="37"/>
      <c r="Q100" s="182">
        <f>IFERROR(Q97+R97,0)</f>
        <v>1300995054.46</v>
      </c>
      <c r="R100" s="181"/>
      <c r="S100" s="37"/>
      <c r="T100" s="182">
        <f>IFERROR(T97+U97,0)</f>
        <v>52727622.209999993</v>
      </c>
      <c r="U100" s="181"/>
      <c r="V100" s="37"/>
      <c r="W100" s="182">
        <f>IFERROR(W97+X97,0)</f>
        <v>56139079.840000018</v>
      </c>
      <c r="X100" s="181"/>
      <c r="Y100" s="37"/>
      <c r="Z100" s="182">
        <f>IFERROR(Z97+AA97,0)</f>
        <v>1637644882.4299998</v>
      </c>
      <c r="AA100" s="181"/>
      <c r="AB100" s="37"/>
      <c r="AC100" s="182">
        <f>IFERROR(AC97+AD97,0)</f>
        <v>51151066.210000001</v>
      </c>
      <c r="AD100" s="181"/>
      <c r="AE100" s="37"/>
      <c r="AF100" s="182">
        <f>IFERROR(AF97+AG97,0)</f>
        <v>120584916.57999997</v>
      </c>
      <c r="AG100" s="181"/>
      <c r="AH100" s="37"/>
      <c r="AI100" s="182">
        <f>IFERROR(AI97+AJ97,0)</f>
        <v>338817574.10999995</v>
      </c>
      <c r="AJ100" s="181"/>
      <c r="AK100" s="37"/>
    </row>
    <row r="101" spans="1:37" x14ac:dyDescent="0.2">
      <c r="A101" s="132" t="s">
        <v>103</v>
      </c>
      <c r="B101" s="5" t="s">
        <v>40</v>
      </c>
      <c r="C101" s="180">
        <f>SUM(E101:AJ101,0)</f>
        <v>100</v>
      </c>
      <c r="D101" s="181"/>
      <c r="E101" s="180">
        <f>IFERROR(E100/C100*100,0)</f>
        <v>0.3523947684384407</v>
      </c>
      <c r="F101" s="180"/>
      <c r="G101" s="36"/>
      <c r="H101" s="180">
        <f>IFERROR(H100/C100*100,0)</f>
        <v>16.783245095081348</v>
      </c>
      <c r="I101" s="180"/>
      <c r="J101" s="36"/>
      <c r="K101" s="180">
        <f>IFERROR(K100/C100*100,0)</f>
        <v>26.54904206630707</v>
      </c>
      <c r="L101" s="180"/>
      <c r="M101" s="36"/>
      <c r="N101" s="180">
        <f>IFERROR(N100/C100*100,0)</f>
        <v>0.68197029921152685</v>
      </c>
      <c r="O101" s="180"/>
      <c r="P101" s="36"/>
      <c r="Q101" s="180">
        <f>IFERROR(Q100/C100*100,0)</f>
        <v>20.34218263021458</v>
      </c>
      <c r="R101" s="180"/>
      <c r="S101" s="36"/>
      <c r="T101" s="180">
        <f>IFERROR(T100/C100*100,0)</f>
        <v>0.82444196615180598</v>
      </c>
      <c r="U101" s="180"/>
      <c r="V101" s="36"/>
      <c r="W101" s="180">
        <f>IFERROR(W100/C100*100,0)</f>
        <v>0.87778305604050177</v>
      </c>
      <c r="X101" s="180"/>
      <c r="Y101" s="36"/>
      <c r="Z101" s="180">
        <f>IFERROR(Z100/C100*100,0)</f>
        <v>25.605993787312727</v>
      </c>
      <c r="AA101" s="180"/>
      <c r="AB101" s="36"/>
      <c r="AC101" s="180">
        <f>IFERROR(AC100/C100*100,0)</f>
        <v>0.79979114986405941</v>
      </c>
      <c r="AD101" s="180"/>
      <c r="AE101" s="36"/>
      <c r="AF101" s="180">
        <f>IFERROR(AF100/C100*100,0)</f>
        <v>1.8854494389586227</v>
      </c>
      <c r="AG101" s="180"/>
      <c r="AH101" s="36"/>
      <c r="AI101" s="180">
        <f>IFERROR(AI100/C100*100,0)</f>
        <v>5.2977057424193239</v>
      </c>
      <c r="AJ101" s="180"/>
      <c r="AK101" s="36"/>
    </row>
    <row r="102" spans="1:37" x14ac:dyDescent="0.2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2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2">
      <c r="A104" s="132" t="str">
        <f t="shared" si="51"/>
        <v/>
      </c>
      <c r="B104" s="111"/>
      <c r="C104" s="111"/>
      <c r="D104" s="41"/>
    </row>
    <row r="105" spans="1:37" x14ac:dyDescent="0.2">
      <c r="A105" s="132" t="str">
        <f t="shared" si="51"/>
        <v/>
      </c>
      <c r="B105" s="93"/>
      <c r="E105" s="41"/>
    </row>
    <row r="106" spans="1:37" x14ac:dyDescent="0.2">
      <c r="A106" s="132" t="str">
        <f t="shared" si="51"/>
        <v/>
      </c>
      <c r="B106" s="93"/>
      <c r="E106" s="41"/>
    </row>
    <row r="107" spans="1:37" x14ac:dyDescent="0.2">
      <c r="A107" s="132" t="str">
        <f t="shared" si="51"/>
        <v/>
      </c>
      <c r="B107" s="93"/>
      <c r="E107" s="41"/>
    </row>
    <row r="108" spans="1:37" x14ac:dyDescent="0.2">
      <c r="A108" s="132" t="str">
        <f t="shared" si="51"/>
        <v/>
      </c>
      <c r="B108" s="93"/>
      <c r="E108" s="41"/>
    </row>
    <row r="109" spans="1:37" x14ac:dyDescent="0.2">
      <c r="A109" s="132" t="str">
        <f t="shared" si="51"/>
        <v/>
      </c>
    </row>
    <row r="110" spans="1:37" ht="20.25" customHeight="1" x14ac:dyDescent="0.3">
      <c r="A110" s="132" t="str">
        <f t="shared" si="51"/>
        <v>Superintendencia de Seguros</v>
      </c>
      <c r="B110" s="179" t="s">
        <v>42</v>
      </c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</row>
    <row r="111" spans="1:37" ht="12.75" customHeight="1" x14ac:dyDescent="0.2">
      <c r="A111" s="132" t="str">
        <f t="shared" si="51"/>
        <v>Primas Netas Cobradas por Compañías, Según Ramos</v>
      </c>
      <c r="B111" s="178" t="s">
        <v>56</v>
      </c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</row>
    <row r="112" spans="1:37" ht="12.75" customHeight="1" x14ac:dyDescent="0.2">
      <c r="A112" s="132" t="str">
        <f t="shared" si="51"/>
        <v>Febrero, 2022</v>
      </c>
      <c r="B112" s="176" t="s">
        <v>159</v>
      </c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</row>
    <row r="113" spans="1:39" ht="12.75" customHeight="1" x14ac:dyDescent="0.2">
      <c r="A113" s="132" t="str">
        <f t="shared" si="51"/>
        <v>(Valores en RD$)</v>
      </c>
      <c r="B113" s="178" t="s">
        <v>91</v>
      </c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</row>
    <row r="114" spans="1:39" x14ac:dyDescent="0.2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.5" thickBot="1" x14ac:dyDescent="0.25">
      <c r="A115" s="132" t="str">
        <f t="shared" si="51"/>
        <v/>
      </c>
    </row>
    <row r="116" spans="1:39" ht="14.25" thickTop="1" thickBot="1" x14ac:dyDescent="0.25">
      <c r="A116" s="132" t="str">
        <f t="shared" si="51"/>
        <v>Compañías</v>
      </c>
      <c r="B116" s="171" t="s">
        <v>33</v>
      </c>
      <c r="C116" s="183" t="s">
        <v>0</v>
      </c>
      <c r="D116" s="183"/>
      <c r="E116" s="183" t="s">
        <v>12</v>
      </c>
      <c r="F116" s="183"/>
      <c r="G116" s="110"/>
      <c r="H116" s="183" t="s">
        <v>13</v>
      </c>
      <c r="I116" s="183"/>
      <c r="J116" s="110"/>
      <c r="K116" s="183" t="s">
        <v>14</v>
      </c>
      <c r="L116" s="183"/>
      <c r="M116" s="110"/>
      <c r="N116" s="183" t="s">
        <v>15</v>
      </c>
      <c r="O116" s="183"/>
      <c r="P116" s="110"/>
      <c r="Q116" s="183" t="s">
        <v>27</v>
      </c>
      <c r="R116" s="183"/>
      <c r="S116" s="110"/>
      <c r="T116" s="183" t="s">
        <v>35</v>
      </c>
      <c r="U116" s="183"/>
      <c r="V116" s="110"/>
      <c r="W116" s="183" t="s">
        <v>16</v>
      </c>
      <c r="X116" s="183"/>
      <c r="Y116" s="110"/>
      <c r="Z116" s="183" t="s">
        <v>67</v>
      </c>
      <c r="AA116" s="183"/>
      <c r="AB116" s="110"/>
      <c r="AC116" s="183" t="s">
        <v>34</v>
      </c>
      <c r="AD116" s="183"/>
      <c r="AE116" s="110"/>
      <c r="AF116" s="183" t="s">
        <v>17</v>
      </c>
      <c r="AG116" s="183"/>
      <c r="AH116" s="110"/>
      <c r="AI116" s="183" t="s">
        <v>18</v>
      </c>
      <c r="AJ116" s="183"/>
      <c r="AK116" s="65"/>
      <c r="AL116" s="30" t="s">
        <v>109</v>
      </c>
    </row>
    <row r="117" spans="1:39" ht="14.25" thickTop="1" thickBot="1" x14ac:dyDescent="0.25">
      <c r="A117" s="132" t="str">
        <f t="shared" si="51"/>
        <v/>
      </c>
      <c r="B117" s="184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.5" thickTop="1" x14ac:dyDescent="0.2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0</v>
      </c>
      <c r="D118" s="88">
        <f t="shared" ref="D118:D150" si="54">SUMIF($E$62:$AJ$62,$D$62,$E118:$AJ118)</f>
        <v>0</v>
      </c>
      <c r="E118" s="87" t="str">
        <f>IFERROR(IF(INDEX('[1]PNC 2020'!$A$3:$AA$434,MATCH($A118,'[1]PNC 2020'!$A$7:$A$434,0)+4,MATCH(E$60,'[1]PNC 2020'!$A$3:$AA$3,0))=0,"",INDEX('[1]PNC 2020'!$A$3:$AA$434,MATCH($A118,'[1]PNC 2020'!$A$7:$A$434,0)+4,MATCH(E$60,'[1]PNC 2020'!$A$3:$AA$3,0))),"")</f>
        <v/>
      </c>
      <c r="F118" s="87" t="str">
        <f>IFERROR(IF(INDEX('[1]PNC 2020'!$A$3:$AA$434,MATCH($A118,'[1]PNC 2020'!$A$7:$A$434,0)+4,MATCH(F$60,'[1]PNC 2020'!$A$3:$AA$3,0))=0,"",INDEX('[1]PNC 2020'!$A$3:$AA$434,MATCH($A118,'[1]PNC 2020'!$A$7:$A$434,0)+4,MATCH(F$60,'[1]PNC 2020'!$A$3:$AA$3,0))),"")</f>
        <v/>
      </c>
      <c r="G118" s="87">
        <f>SUBTOTAL(109,E118:F118)</f>
        <v>0</v>
      </c>
      <c r="H118" s="87" t="str">
        <f>IFERROR(IF(INDEX('[1]PNC 2020'!$A$3:$AA$434,MATCH($A118,'[1]PNC 2020'!$A$7:$A$434,0)+4,MATCH(H$60,'[1]PNC 2020'!$A$3:$AA$3,0))=0,"",INDEX('[1]PNC 2020'!$A$3:$AA$434,MATCH($A118,'[1]PNC 2020'!$A$7:$A$434,0)+4,MATCH(H$60,'[1]PNC 2020'!$A$3:$AA$3,0))),"")</f>
        <v/>
      </c>
      <c r="I118" s="87" t="str">
        <f>IFERROR(IF(INDEX('[1]PNC 2020'!$A$3:$AA$434,MATCH($A118,'[1]PNC 2020'!$A$7:$A$434,0)+4,MATCH(I$60,'[1]PNC 2020'!$A$3:$AA$3,0))=0,"",INDEX('[1]PNC 2020'!$A$3:$AA$434,MATCH($A118,'[1]PNC 2020'!$A$7:$A$434,0)+4,MATCH(I$60,'[1]PNC 2020'!$A$3:$AA$3,0))),"")</f>
        <v/>
      </c>
      <c r="J118" s="87">
        <f>SUBTOTAL(109,H118:I118)</f>
        <v>0</v>
      </c>
      <c r="K118" s="87" t="str">
        <f>IFERROR(IF(INDEX('[1]PNC 2020'!$A$3:$AA$434,MATCH($A118,'[1]PNC 2020'!$A$7:$A$434,0)+4,MATCH(K$60,'[1]PNC 2020'!$A$3:$AA$3,0))=0,"",INDEX('[1]PNC 2020'!$A$3:$AA$434,MATCH($A118,'[1]PNC 2020'!$A$7:$A$434,0)+4,MATCH(K$60,'[1]PNC 2020'!$A$3:$AA$3,0))),"")</f>
        <v/>
      </c>
      <c r="L118" s="87" t="str">
        <f>IFERROR(IF(INDEX('[1]PNC 2020'!$A$3:$AA$434,MATCH($A118,'[1]PNC 2020'!$A$7:$A$434,0)+4,MATCH(L$60,'[1]PNC 2020'!$A$3:$AA$3,0))=0,"",INDEX('[1]PNC 2020'!$A$3:$AA$434,MATCH($A118,'[1]PNC 2020'!$A$7:$A$434,0)+4,MATCH(L$60,'[1]PNC 2020'!$A$3:$AA$3,0))),"")</f>
        <v/>
      </c>
      <c r="M118" s="87">
        <f>SUBTOTAL(109,K118:L118)</f>
        <v>0</v>
      </c>
      <c r="N118" s="87" t="str">
        <f>IFERROR(IF(INDEX('[1]PNC 2020'!$A$3:$AA$434,MATCH($A118,'[1]PNC 2020'!$A$7:$A$434,0)+4,MATCH(N$60,'[1]PNC 2020'!$A$3:$AA$3,0))=0,"",INDEX('[1]PNC 2020'!$A$3:$AA$434,MATCH($A118,'[1]PNC 2020'!$A$7:$A$434,0)+4,MATCH(N$60,'[1]PNC 2020'!$A$3:$AA$3,0))),"")</f>
        <v/>
      </c>
      <c r="O118" s="87" t="str">
        <f>IFERROR(IF(INDEX('[1]PNC 2020'!$A$3:$AA$434,MATCH($A118,'[1]PNC 2020'!$A$7:$A$434,0)+4,MATCH(O$60,'[1]PNC 2020'!$A$3:$AA$3,0))=0,"",INDEX('[1]PNC 2020'!$A$3:$AA$434,MATCH($A118,'[1]PNC 2020'!$A$7:$A$434,0)+4,MATCH(O$60,'[1]PNC 2020'!$A$3:$AA$3,0))),"")</f>
        <v/>
      </c>
      <c r="P118" s="87">
        <f>SUBTOTAL(109,N118:O118)</f>
        <v>0</v>
      </c>
      <c r="Q118" s="87" t="str">
        <f>IFERROR(IF(INDEX('[1]PNC 2020'!$A$3:$AA$434,MATCH($A118,'[1]PNC 2020'!$A$7:$A$434,0)+4,MATCH(Q$60,'[1]PNC 2020'!$A$3:$AA$3,0))=0,"",INDEX('[1]PNC 2020'!$A$3:$AA$434,MATCH($A118,'[1]PNC 2020'!$A$7:$A$434,0)+4,MATCH(Q$60,'[1]PNC 2020'!$A$3:$AA$3,0))),"")</f>
        <v/>
      </c>
      <c r="R118" s="87" t="str">
        <f>IFERROR(IF(INDEX('[1]PNC 2020'!$A$3:$AA$434,MATCH($A118,'[1]PNC 2020'!$A$7:$A$434,0)+4,MATCH(R$60,'[1]PNC 2020'!$A$3:$AA$3,0))=0,"",INDEX('[1]PNC 2020'!$A$3:$AA$434,MATCH($A118,'[1]PNC 2020'!$A$7:$A$434,0)+4,MATCH(R$60,'[1]PNC 2020'!$A$3:$AA$3,0))),"")</f>
        <v/>
      </c>
      <c r="S118" s="87">
        <f>SUBTOTAL(109,Q118:R118)</f>
        <v>0</v>
      </c>
      <c r="T118" s="87" t="str">
        <f>IFERROR(IF(INDEX('[1]PNC 2020'!$A$3:$AA$434,MATCH($A118,'[1]PNC 2020'!$A$7:$A$434,0)+4,MATCH(T$60,'[1]PNC 2020'!$A$3:$AA$3,0))=0,"",INDEX('[1]PNC 2020'!$A$3:$AA$434,MATCH($A118,'[1]PNC 2020'!$A$7:$A$434,0)+4,MATCH(T$60,'[1]PNC 2020'!$A$3:$AA$3,0))),"")</f>
        <v/>
      </c>
      <c r="U118" s="87" t="str">
        <f>IFERROR(IF(INDEX('[1]PNC 2020'!$A$3:$AA$434,MATCH($A118,'[1]PNC 2020'!$A$7:$A$434,0)+4,MATCH(U$60,'[1]PNC 2020'!$A$3:$AA$3,0))=0,"",INDEX('[1]PNC 2020'!$A$3:$AA$434,MATCH($A118,'[1]PNC 2020'!$A$7:$A$434,0)+4,MATCH(U$60,'[1]PNC 2020'!$A$3:$AA$3,0))),"")</f>
        <v/>
      </c>
      <c r="V118" s="87">
        <f>SUBTOTAL(109,T118:U118)</f>
        <v>0</v>
      </c>
      <c r="W118" s="87" t="str">
        <f>IFERROR(IF(INDEX('[1]PNC 2020'!$A$3:$AA$434,MATCH($A118,'[1]PNC 2020'!$A$7:$A$434,0)+4,MATCH(W$60,'[1]PNC 2020'!$A$3:$AA$3,0))=0,"",INDEX('[1]PNC 2020'!$A$3:$AA$434,MATCH($A118,'[1]PNC 2020'!$A$7:$A$434,0)+4,MATCH(W$60,'[1]PNC 2020'!$A$3:$AA$3,0))),"")</f>
        <v/>
      </c>
      <c r="X118" s="87" t="str">
        <f>IFERROR(IF(INDEX('[1]PNC 2020'!$A$3:$AA$434,MATCH($A118,'[1]PNC 2020'!$A$7:$A$434,0)+4,MATCH(X$60,'[1]PNC 2020'!$A$3:$AA$3,0))=0,"",INDEX('[1]PNC 2020'!$A$3:$AA$434,MATCH($A118,'[1]PNC 2020'!$A$7:$A$434,0)+4,MATCH(X$60,'[1]PNC 2020'!$A$3:$AA$3,0))),"")</f>
        <v/>
      </c>
      <c r="Y118" s="87">
        <f>SUBTOTAL(109,W118:X118)</f>
        <v>0</v>
      </c>
      <c r="Z118" s="87" t="str">
        <f>IFERROR(IF(INDEX('[1]PNC 2020'!$A$3:$AA$434,MATCH($A118,'[1]PNC 2020'!$A$7:$A$434,0)+4,MATCH(Z$60,'[1]PNC 2020'!$A$3:$AA$3,0))=0,"",INDEX('[1]PNC 2020'!$A$3:$AA$434,MATCH($A118,'[1]PNC 2020'!$A$7:$A$434,0)+4,MATCH(Z$60,'[1]PNC 2020'!$A$3:$AA$3,0))),"")</f>
        <v/>
      </c>
      <c r="AA118" s="87" t="str">
        <f>IFERROR(IF(INDEX('[1]PNC 2020'!$A$3:$AA$434,MATCH($A118,'[1]PNC 2020'!$A$7:$A$434,0)+4,MATCH(AA$60,'[1]PNC 2020'!$A$3:$AA$3,0))=0,"",INDEX('[1]PNC 2020'!$A$3:$AA$434,MATCH($A118,'[1]PNC 2020'!$A$7:$A$434,0)+4,MATCH(AA$60,'[1]PNC 2020'!$A$3:$AA$3,0))),"")</f>
        <v/>
      </c>
      <c r="AB118" s="87">
        <f>SUBTOTAL(109,Z118:AA118)</f>
        <v>0</v>
      </c>
      <c r="AC118" s="87" t="str">
        <f>IFERROR(IF(INDEX('[1]PNC 2020'!$A$3:$AA$434,MATCH($A118,'[1]PNC 2020'!$A$7:$A$434,0)+4,MATCH(AC$60,'[1]PNC 2020'!$A$3:$AA$3,0))=0,"",INDEX('[1]PNC 2020'!$A$3:$AA$434,MATCH($A118,'[1]PNC 2020'!$A$7:$A$434,0)+4,MATCH(AC$60,'[1]PNC 2020'!$A$3:$AA$3,0))),"")</f>
        <v/>
      </c>
      <c r="AD118" s="87" t="str">
        <f>IFERROR(IF(INDEX('[1]PNC 2020'!$A$3:$AA$434,MATCH($A118,'[1]PNC 2020'!$A$7:$A$434,0)+4,MATCH(AD$60,'[1]PNC 2020'!$A$3:$AA$3,0))=0,"",INDEX('[1]PNC 2020'!$A$3:$AA$434,MATCH($A118,'[1]PNC 2020'!$A$7:$A$434,0)+4,MATCH(AD$60,'[1]PNC 2020'!$A$3:$AA$3,0))),"")</f>
        <v/>
      </c>
      <c r="AE118" s="87">
        <f>SUBTOTAL(109,AC118:AD118)</f>
        <v>0</v>
      </c>
      <c r="AF118" s="87" t="str">
        <f>IFERROR(IF(INDEX('[1]PNC 2020'!$A$3:$AA$434,MATCH($A118,'[1]PNC 2020'!$A$7:$A$434,0)+4,MATCH(AF$60,'[1]PNC 2020'!$A$3:$AA$3,0))=0,"",INDEX('[1]PNC 2020'!$A$3:$AA$434,MATCH($A118,'[1]PNC 2020'!$A$7:$A$434,0)+4,MATCH(AF$60,'[1]PNC 2020'!$A$3:$AA$3,0))),"")</f>
        <v/>
      </c>
      <c r="AG118" s="87" t="str">
        <f>IFERROR(IF(INDEX('[1]PNC 2020'!$A$3:$AA$434,MATCH($A118,'[1]PNC 2020'!$A$7:$A$434,0)+4,MATCH(AG$60,'[1]PNC 2020'!$A$3:$AA$3,0))=0,"",INDEX('[1]PNC 2020'!$A$3:$AA$434,MATCH($A118,'[1]PNC 2020'!$A$7:$A$434,0)+4,MATCH(AG$60,'[1]PNC 2020'!$A$3:$AA$3,0))),"")</f>
        <v/>
      </c>
      <c r="AH118" s="87">
        <f>SUBTOTAL(109,AF118:AG118)</f>
        <v>0</v>
      </c>
      <c r="AI118" s="87" t="str">
        <f>IFERROR(IF(INDEX('[1]PNC 2020'!$A$3:$AA$434,MATCH($A118,'[1]PNC 2020'!$A$7:$A$434,0)+4,MATCH(AI$60,'[1]PNC 2020'!$A$3:$AA$3,0))=0,"",INDEX('[1]PNC 2020'!$A$3:$AA$434,MATCH($A118,'[1]PNC 2020'!$A$7:$A$434,0)+4,MATCH(AI$60,'[1]PNC 2020'!$A$3:$AA$3,0))),"")</f>
        <v/>
      </c>
      <c r="AJ118" s="87" t="str">
        <f>IFERROR(IF(INDEX('[1]PNC 2020'!$A$3:$AA$434,MATCH($A118,'[1]PNC 2020'!$A$7:$A$434,0)+4,MATCH(AJ$60,'[1]PNC 2020'!$A$3:$AA$3,0))=0,"",INDEX('[1]PNC 2020'!$A$3:$AA$434,MATCH($A118,'[1]PNC 2020'!$A$7:$A$434,0)+4,MATCH(AJ$60,'[1]PNC 2020'!$A$3:$AA$3,0))),"")</f>
        <v/>
      </c>
      <c r="AK118" s="87">
        <f>SUBTOTAL(109,AI118:AJ118)</f>
        <v>0</v>
      </c>
      <c r="AL118" s="41">
        <f t="shared" ref="AL118:AL150" si="55">SUM(C118:D118)</f>
        <v>0</v>
      </c>
      <c r="AM118" s="132" t="s">
        <v>1</v>
      </c>
    </row>
    <row r="119" spans="1:39" x14ac:dyDescent="0.2">
      <c r="A119" s="132" t="str">
        <f t="shared" si="51"/>
        <v>FebreroHumano Seguros, S. A.</v>
      </c>
      <c r="B119" s="51" t="s">
        <v>92</v>
      </c>
      <c r="C119" s="88">
        <f t="shared" si="53"/>
        <v>0</v>
      </c>
      <c r="D119" s="88">
        <f t="shared" si="54"/>
        <v>0</v>
      </c>
      <c r="E119" s="87" t="str">
        <f>IFERROR(IF(INDEX('[1]PNC 2020'!$A$3:$AA$434,MATCH($A119,'[1]PNC 2020'!$A$7:$A$434,0)+4,MATCH(E$60,'[1]PNC 2020'!$A$3:$AA$3,0))=0,"",INDEX('[1]PNC 2020'!$A$3:$AA$434,MATCH($A119,'[1]PNC 2020'!$A$7:$A$434,0)+4,MATCH(E$60,'[1]PNC 2020'!$A$3:$AA$3,0))),"")</f>
        <v/>
      </c>
      <c r="F119" s="87" t="str">
        <f>IFERROR(IF(INDEX('[1]PNC 2020'!$A$3:$AA$434,MATCH($A119,'[1]PNC 2020'!$A$7:$A$434,0)+4,MATCH(F$60,'[1]PNC 2020'!$A$3:$AA$3,0))=0,"",INDEX('[1]PNC 2020'!$A$3:$AA$434,MATCH($A119,'[1]PNC 2020'!$A$7:$A$434,0)+4,MATCH(F$60,'[1]PNC 2020'!$A$3:$AA$3,0))),"")</f>
        <v/>
      </c>
      <c r="G119" s="87">
        <f t="shared" ref="G119:G150" si="56">SUBTOTAL(109,E119:F119)</f>
        <v>0</v>
      </c>
      <c r="H119" s="87" t="str">
        <f>IFERROR(IF(INDEX('[1]PNC 2020'!$A$3:$AA$434,MATCH($A119,'[1]PNC 2020'!$A$7:$A$434,0)+4,MATCH(H$60,'[1]PNC 2020'!$A$3:$AA$3,0))=0,"",INDEX('[1]PNC 2020'!$A$3:$AA$434,MATCH($A119,'[1]PNC 2020'!$A$7:$A$434,0)+4,MATCH(H$60,'[1]PNC 2020'!$A$3:$AA$3,0))),"")</f>
        <v/>
      </c>
      <c r="I119" s="87" t="str">
        <f>IFERROR(IF(INDEX('[1]PNC 2020'!$A$3:$AA$434,MATCH($A119,'[1]PNC 2020'!$A$7:$A$434,0)+4,MATCH(I$60,'[1]PNC 2020'!$A$3:$AA$3,0))=0,"",INDEX('[1]PNC 2020'!$A$3:$AA$434,MATCH($A119,'[1]PNC 2020'!$A$7:$A$434,0)+4,MATCH(I$60,'[1]PNC 2020'!$A$3:$AA$3,0))),"")</f>
        <v/>
      </c>
      <c r="J119" s="87">
        <f t="shared" ref="J119:J150" si="57">SUBTOTAL(109,H119:I119)</f>
        <v>0</v>
      </c>
      <c r="K119" s="87" t="str">
        <f>IFERROR(IF(INDEX('[1]PNC 2020'!$A$3:$AA$434,MATCH($A119,'[1]PNC 2020'!$A$7:$A$434,0)+4,MATCH(K$60,'[1]PNC 2020'!$A$3:$AA$3,0))=0,"",INDEX('[1]PNC 2020'!$A$3:$AA$434,MATCH($A119,'[1]PNC 2020'!$A$7:$A$434,0)+4,MATCH(K$60,'[1]PNC 2020'!$A$3:$AA$3,0))),"")</f>
        <v/>
      </c>
      <c r="L119" s="87" t="str">
        <f>IFERROR(IF(INDEX('[1]PNC 2020'!$A$3:$AA$434,MATCH($A119,'[1]PNC 2020'!$A$7:$A$434,0)+4,MATCH(L$60,'[1]PNC 2020'!$A$3:$AA$3,0))=0,"",INDEX('[1]PNC 2020'!$A$3:$AA$434,MATCH($A119,'[1]PNC 2020'!$A$7:$A$434,0)+4,MATCH(L$60,'[1]PNC 2020'!$A$3:$AA$3,0))),"")</f>
        <v/>
      </c>
      <c r="M119" s="87">
        <f t="shared" ref="M119:M150" si="58">SUBTOTAL(109,K119:L119)</f>
        <v>0</v>
      </c>
      <c r="N119" s="87" t="str">
        <f>IFERROR(IF(INDEX('[1]PNC 2020'!$A$3:$AA$434,MATCH($A119,'[1]PNC 2020'!$A$7:$A$434,0)+4,MATCH(N$60,'[1]PNC 2020'!$A$3:$AA$3,0))=0,"",INDEX('[1]PNC 2020'!$A$3:$AA$434,MATCH($A119,'[1]PNC 2020'!$A$7:$A$434,0)+4,MATCH(N$60,'[1]PNC 2020'!$A$3:$AA$3,0))),"")</f>
        <v/>
      </c>
      <c r="O119" s="87" t="str">
        <f>IFERROR(IF(INDEX('[1]PNC 2020'!$A$3:$AA$434,MATCH($A119,'[1]PNC 2020'!$A$7:$A$434,0)+4,MATCH(O$60,'[1]PNC 2020'!$A$3:$AA$3,0))=0,"",INDEX('[1]PNC 2020'!$A$3:$AA$434,MATCH($A119,'[1]PNC 2020'!$A$7:$A$434,0)+4,MATCH(O$60,'[1]PNC 2020'!$A$3:$AA$3,0))),"")</f>
        <v/>
      </c>
      <c r="P119" s="87">
        <f t="shared" ref="P119:P150" si="59">SUBTOTAL(109,N119:O119)</f>
        <v>0</v>
      </c>
      <c r="Q119" s="87" t="str">
        <f>IFERROR(IF(INDEX('[1]PNC 2020'!$A$3:$AA$434,MATCH($A119,'[1]PNC 2020'!$A$7:$A$434,0)+4,MATCH(Q$60,'[1]PNC 2020'!$A$3:$AA$3,0))=0,"",INDEX('[1]PNC 2020'!$A$3:$AA$434,MATCH($A119,'[1]PNC 2020'!$A$7:$A$434,0)+4,MATCH(Q$60,'[1]PNC 2020'!$A$3:$AA$3,0))),"")</f>
        <v/>
      </c>
      <c r="R119" s="87" t="str">
        <f>IFERROR(IF(INDEX('[1]PNC 2020'!$A$3:$AA$434,MATCH($A119,'[1]PNC 2020'!$A$7:$A$434,0)+4,MATCH(R$60,'[1]PNC 2020'!$A$3:$AA$3,0))=0,"",INDEX('[1]PNC 2020'!$A$3:$AA$434,MATCH($A119,'[1]PNC 2020'!$A$7:$A$434,0)+4,MATCH(R$60,'[1]PNC 2020'!$A$3:$AA$3,0))),"")</f>
        <v/>
      </c>
      <c r="S119" s="87">
        <f t="shared" ref="S119:S150" si="60">SUBTOTAL(109,Q119:R119)</f>
        <v>0</v>
      </c>
      <c r="T119" s="87" t="str">
        <f>IFERROR(IF(INDEX('[1]PNC 2020'!$A$3:$AA$434,MATCH($A119,'[1]PNC 2020'!$A$7:$A$434,0)+4,MATCH(T$60,'[1]PNC 2020'!$A$3:$AA$3,0))=0,"",INDEX('[1]PNC 2020'!$A$3:$AA$434,MATCH($A119,'[1]PNC 2020'!$A$7:$A$434,0)+4,MATCH(T$60,'[1]PNC 2020'!$A$3:$AA$3,0))),"")</f>
        <v/>
      </c>
      <c r="U119" s="87" t="str">
        <f>IFERROR(IF(INDEX('[1]PNC 2020'!$A$3:$AA$434,MATCH($A119,'[1]PNC 2020'!$A$7:$A$434,0)+4,MATCH(U$60,'[1]PNC 2020'!$A$3:$AA$3,0))=0,"",INDEX('[1]PNC 2020'!$A$3:$AA$434,MATCH($A119,'[1]PNC 2020'!$A$7:$A$434,0)+4,MATCH(U$60,'[1]PNC 2020'!$A$3:$AA$3,0))),"")</f>
        <v/>
      </c>
      <c r="V119" s="87">
        <f t="shared" ref="V119:V150" si="61">SUBTOTAL(109,T119:U119)</f>
        <v>0</v>
      </c>
      <c r="W119" s="87" t="str">
        <f>IFERROR(IF(INDEX('[1]PNC 2020'!$A$3:$AA$434,MATCH($A119,'[1]PNC 2020'!$A$7:$A$434,0)+4,MATCH(W$60,'[1]PNC 2020'!$A$3:$AA$3,0))=0,"",INDEX('[1]PNC 2020'!$A$3:$AA$434,MATCH($A119,'[1]PNC 2020'!$A$7:$A$434,0)+4,MATCH(W$60,'[1]PNC 2020'!$A$3:$AA$3,0))),"")</f>
        <v/>
      </c>
      <c r="X119" s="87" t="str">
        <f>IFERROR(IF(INDEX('[1]PNC 2020'!$A$3:$AA$434,MATCH($A119,'[1]PNC 2020'!$A$7:$A$434,0)+4,MATCH(X$60,'[1]PNC 2020'!$A$3:$AA$3,0))=0,"",INDEX('[1]PNC 2020'!$A$3:$AA$434,MATCH($A119,'[1]PNC 2020'!$A$7:$A$434,0)+4,MATCH(X$60,'[1]PNC 2020'!$A$3:$AA$3,0))),"")</f>
        <v/>
      </c>
      <c r="Y119" s="87">
        <f t="shared" ref="Y119:Y150" si="62">SUBTOTAL(109,W119:X119)</f>
        <v>0</v>
      </c>
      <c r="Z119" s="87" t="str">
        <f>IFERROR(IF(INDEX('[1]PNC 2020'!$A$3:$AA$434,MATCH($A119,'[1]PNC 2020'!$A$7:$A$434,0)+4,MATCH(Z$60,'[1]PNC 2020'!$A$3:$AA$3,0))=0,"",INDEX('[1]PNC 2020'!$A$3:$AA$434,MATCH($A119,'[1]PNC 2020'!$A$7:$A$434,0)+4,MATCH(Z$60,'[1]PNC 2020'!$A$3:$AA$3,0))),"")</f>
        <v/>
      </c>
      <c r="AA119" s="87" t="str">
        <f>IFERROR(IF(INDEX('[1]PNC 2020'!$A$3:$AA$434,MATCH($A119,'[1]PNC 2020'!$A$7:$A$434,0)+4,MATCH(AA$60,'[1]PNC 2020'!$A$3:$AA$3,0))=0,"",INDEX('[1]PNC 2020'!$A$3:$AA$434,MATCH($A119,'[1]PNC 2020'!$A$7:$A$434,0)+4,MATCH(AA$60,'[1]PNC 2020'!$A$3:$AA$3,0))),"")</f>
        <v/>
      </c>
      <c r="AB119" s="87">
        <f t="shared" ref="AB119:AB150" si="63">SUBTOTAL(109,Z119:AA119)</f>
        <v>0</v>
      </c>
      <c r="AC119" s="87" t="str">
        <f>IFERROR(IF(INDEX('[1]PNC 2020'!$A$3:$AA$434,MATCH($A119,'[1]PNC 2020'!$A$7:$A$434,0)+4,MATCH(AC$60,'[1]PNC 2020'!$A$3:$AA$3,0))=0,"",INDEX('[1]PNC 2020'!$A$3:$AA$434,MATCH($A119,'[1]PNC 2020'!$A$7:$A$434,0)+4,MATCH(AC$60,'[1]PNC 2020'!$A$3:$AA$3,0))),"")</f>
        <v/>
      </c>
      <c r="AD119" s="87" t="str">
        <f>IFERROR(IF(INDEX('[1]PNC 2020'!$A$3:$AA$434,MATCH($A119,'[1]PNC 2020'!$A$7:$A$434,0)+4,MATCH(AD$60,'[1]PNC 2020'!$A$3:$AA$3,0))=0,"",INDEX('[1]PNC 2020'!$A$3:$AA$434,MATCH($A119,'[1]PNC 2020'!$A$7:$A$434,0)+4,MATCH(AD$60,'[1]PNC 2020'!$A$3:$AA$3,0))),"")</f>
        <v/>
      </c>
      <c r="AE119" s="87">
        <f t="shared" ref="AE119:AE150" si="64">SUBTOTAL(109,AC119:AD119)</f>
        <v>0</v>
      </c>
      <c r="AF119" s="87" t="str">
        <f>IFERROR(IF(INDEX('[1]PNC 2020'!$A$3:$AA$434,MATCH($A119,'[1]PNC 2020'!$A$7:$A$434,0)+4,MATCH(AF$60,'[1]PNC 2020'!$A$3:$AA$3,0))=0,"",INDEX('[1]PNC 2020'!$A$3:$AA$434,MATCH($A119,'[1]PNC 2020'!$A$7:$A$434,0)+4,MATCH(AF$60,'[1]PNC 2020'!$A$3:$AA$3,0))),"")</f>
        <v/>
      </c>
      <c r="AG119" s="87" t="str">
        <f>IFERROR(IF(INDEX('[1]PNC 2020'!$A$3:$AA$434,MATCH($A119,'[1]PNC 2020'!$A$7:$A$434,0)+4,MATCH(AG$60,'[1]PNC 2020'!$A$3:$AA$3,0))=0,"",INDEX('[1]PNC 2020'!$A$3:$AA$434,MATCH($A119,'[1]PNC 2020'!$A$7:$A$434,0)+4,MATCH(AG$60,'[1]PNC 2020'!$A$3:$AA$3,0))),"")</f>
        <v/>
      </c>
      <c r="AH119" s="87">
        <f t="shared" ref="AH119:AH150" si="65">SUBTOTAL(109,AF119:AG119)</f>
        <v>0</v>
      </c>
      <c r="AI119" s="87" t="str">
        <f>IFERROR(IF(INDEX('[1]PNC 2020'!$A$3:$AA$434,MATCH($A119,'[1]PNC 2020'!$A$7:$A$434,0)+4,MATCH(AI$60,'[1]PNC 2020'!$A$3:$AA$3,0))=0,"",INDEX('[1]PNC 2020'!$A$3:$AA$434,MATCH($A119,'[1]PNC 2020'!$A$7:$A$434,0)+4,MATCH(AI$60,'[1]PNC 2020'!$A$3:$AA$3,0))),"")</f>
        <v/>
      </c>
      <c r="AJ119" s="87" t="str">
        <f>IFERROR(IF(INDEX('[1]PNC 2020'!$A$3:$AA$434,MATCH($A119,'[1]PNC 2020'!$A$7:$A$434,0)+4,MATCH(AJ$60,'[1]PNC 2020'!$A$3:$AA$3,0))=0,"",INDEX('[1]PNC 2020'!$A$3:$AA$434,MATCH($A119,'[1]PNC 2020'!$A$7:$A$434,0)+4,MATCH(AJ$60,'[1]PNC 2020'!$A$3:$AA$3,0))),"")</f>
        <v/>
      </c>
      <c r="AK119" s="87">
        <f t="shared" ref="AK119:AK150" si="66">SUBTOTAL(109,AI119:AJ119)</f>
        <v>0</v>
      </c>
      <c r="AL119" s="41">
        <f t="shared" si="55"/>
        <v>0</v>
      </c>
      <c r="AM119" s="132" t="s">
        <v>1</v>
      </c>
    </row>
    <row r="120" spans="1:39" x14ac:dyDescent="0.2">
      <c r="A120" s="132" t="str">
        <f t="shared" si="51"/>
        <v>FebreroSeguros Reservas, S. A.</v>
      </c>
      <c r="B120" s="51" t="s">
        <v>93</v>
      </c>
      <c r="C120" s="88">
        <f t="shared" si="53"/>
        <v>0</v>
      </c>
      <c r="D120" s="88">
        <f t="shared" si="54"/>
        <v>0</v>
      </c>
      <c r="E120" s="87" t="str">
        <f>IFERROR(IF(INDEX('[1]PNC 2020'!$A$3:$AA$434,MATCH($A120,'[1]PNC 2020'!$A$7:$A$434,0)+4,MATCH(E$60,'[1]PNC 2020'!$A$3:$AA$3,0))=0,"",INDEX('[1]PNC 2020'!$A$3:$AA$434,MATCH($A120,'[1]PNC 2020'!$A$7:$A$434,0)+4,MATCH(E$60,'[1]PNC 2020'!$A$3:$AA$3,0))),"")</f>
        <v/>
      </c>
      <c r="F120" s="87" t="str">
        <f>IFERROR(IF(INDEX('[1]PNC 2020'!$A$3:$AA$434,MATCH($A120,'[1]PNC 2020'!$A$7:$A$434,0)+4,MATCH(F$60,'[1]PNC 2020'!$A$3:$AA$3,0))=0,"",INDEX('[1]PNC 2020'!$A$3:$AA$434,MATCH($A120,'[1]PNC 2020'!$A$7:$A$434,0)+4,MATCH(F$60,'[1]PNC 2020'!$A$3:$AA$3,0))),"")</f>
        <v/>
      </c>
      <c r="G120" s="87">
        <f t="shared" si="56"/>
        <v>0</v>
      </c>
      <c r="H120" s="87" t="str">
        <f>IFERROR(IF(INDEX('[1]PNC 2020'!$A$3:$AA$434,MATCH($A120,'[1]PNC 2020'!$A$7:$A$434,0)+4,MATCH(H$60,'[1]PNC 2020'!$A$3:$AA$3,0))=0,"",INDEX('[1]PNC 2020'!$A$3:$AA$434,MATCH($A120,'[1]PNC 2020'!$A$7:$A$434,0)+4,MATCH(H$60,'[1]PNC 2020'!$A$3:$AA$3,0))),"")</f>
        <v/>
      </c>
      <c r="I120" s="87" t="str">
        <f>IFERROR(IF(INDEX('[1]PNC 2020'!$A$3:$AA$434,MATCH($A120,'[1]PNC 2020'!$A$7:$A$434,0)+4,MATCH(I$60,'[1]PNC 2020'!$A$3:$AA$3,0))=0,"",INDEX('[1]PNC 2020'!$A$3:$AA$434,MATCH($A120,'[1]PNC 2020'!$A$7:$A$434,0)+4,MATCH(I$60,'[1]PNC 2020'!$A$3:$AA$3,0))),"")</f>
        <v/>
      </c>
      <c r="J120" s="87">
        <f t="shared" si="57"/>
        <v>0</v>
      </c>
      <c r="K120" s="87" t="str">
        <f>IFERROR(IF(INDEX('[1]PNC 2020'!$A$3:$AA$434,MATCH($A120,'[1]PNC 2020'!$A$7:$A$434,0)+4,MATCH(K$60,'[1]PNC 2020'!$A$3:$AA$3,0))=0,"",INDEX('[1]PNC 2020'!$A$3:$AA$434,MATCH($A120,'[1]PNC 2020'!$A$7:$A$434,0)+4,MATCH(K$60,'[1]PNC 2020'!$A$3:$AA$3,0))),"")</f>
        <v/>
      </c>
      <c r="L120" s="87" t="str">
        <f>IFERROR(IF(INDEX('[1]PNC 2020'!$A$3:$AA$434,MATCH($A120,'[1]PNC 2020'!$A$7:$A$434,0)+4,MATCH(L$60,'[1]PNC 2020'!$A$3:$AA$3,0))=0,"",INDEX('[1]PNC 2020'!$A$3:$AA$434,MATCH($A120,'[1]PNC 2020'!$A$7:$A$434,0)+4,MATCH(L$60,'[1]PNC 2020'!$A$3:$AA$3,0))),"")</f>
        <v/>
      </c>
      <c r="M120" s="87">
        <f t="shared" si="58"/>
        <v>0</v>
      </c>
      <c r="N120" s="87" t="str">
        <f>IFERROR(IF(INDEX('[1]PNC 2020'!$A$3:$AA$434,MATCH($A120,'[1]PNC 2020'!$A$7:$A$434,0)+4,MATCH(N$60,'[1]PNC 2020'!$A$3:$AA$3,0))=0,"",INDEX('[1]PNC 2020'!$A$3:$AA$434,MATCH($A120,'[1]PNC 2020'!$A$7:$A$434,0)+4,MATCH(N$60,'[1]PNC 2020'!$A$3:$AA$3,0))),"")</f>
        <v/>
      </c>
      <c r="O120" s="87" t="str">
        <f>IFERROR(IF(INDEX('[1]PNC 2020'!$A$3:$AA$434,MATCH($A120,'[1]PNC 2020'!$A$7:$A$434,0)+4,MATCH(O$60,'[1]PNC 2020'!$A$3:$AA$3,0))=0,"",INDEX('[1]PNC 2020'!$A$3:$AA$434,MATCH($A120,'[1]PNC 2020'!$A$7:$A$434,0)+4,MATCH(O$60,'[1]PNC 2020'!$A$3:$AA$3,0))),"")</f>
        <v/>
      </c>
      <c r="P120" s="87">
        <f t="shared" si="59"/>
        <v>0</v>
      </c>
      <c r="Q120" s="87" t="str">
        <f>IFERROR(IF(INDEX('[1]PNC 2020'!$A$3:$AA$434,MATCH($A120,'[1]PNC 2020'!$A$7:$A$434,0)+4,MATCH(Q$60,'[1]PNC 2020'!$A$3:$AA$3,0))=0,"",INDEX('[1]PNC 2020'!$A$3:$AA$434,MATCH($A120,'[1]PNC 2020'!$A$7:$A$434,0)+4,MATCH(Q$60,'[1]PNC 2020'!$A$3:$AA$3,0))),"")</f>
        <v/>
      </c>
      <c r="R120" s="87" t="str">
        <f>IFERROR(IF(INDEX('[1]PNC 2020'!$A$3:$AA$434,MATCH($A120,'[1]PNC 2020'!$A$7:$A$434,0)+4,MATCH(R$60,'[1]PNC 2020'!$A$3:$AA$3,0))=0,"",INDEX('[1]PNC 2020'!$A$3:$AA$434,MATCH($A120,'[1]PNC 2020'!$A$7:$A$434,0)+4,MATCH(R$60,'[1]PNC 2020'!$A$3:$AA$3,0))),"")</f>
        <v/>
      </c>
      <c r="S120" s="87">
        <f t="shared" si="60"/>
        <v>0</v>
      </c>
      <c r="T120" s="87" t="str">
        <f>IFERROR(IF(INDEX('[1]PNC 2020'!$A$3:$AA$434,MATCH($A120,'[1]PNC 2020'!$A$7:$A$434,0)+4,MATCH(T$60,'[1]PNC 2020'!$A$3:$AA$3,0))=0,"",INDEX('[1]PNC 2020'!$A$3:$AA$434,MATCH($A120,'[1]PNC 2020'!$A$7:$A$434,0)+4,MATCH(T$60,'[1]PNC 2020'!$A$3:$AA$3,0))),"")</f>
        <v/>
      </c>
      <c r="U120" s="87" t="str">
        <f>IFERROR(IF(INDEX('[1]PNC 2020'!$A$3:$AA$434,MATCH($A120,'[1]PNC 2020'!$A$7:$A$434,0)+4,MATCH(U$60,'[1]PNC 2020'!$A$3:$AA$3,0))=0,"",INDEX('[1]PNC 2020'!$A$3:$AA$434,MATCH($A120,'[1]PNC 2020'!$A$7:$A$434,0)+4,MATCH(U$60,'[1]PNC 2020'!$A$3:$AA$3,0))),"")</f>
        <v/>
      </c>
      <c r="V120" s="87">
        <f t="shared" si="61"/>
        <v>0</v>
      </c>
      <c r="W120" s="87" t="str">
        <f>IFERROR(IF(INDEX('[1]PNC 2020'!$A$3:$AA$434,MATCH($A120,'[1]PNC 2020'!$A$7:$A$434,0)+4,MATCH(W$60,'[1]PNC 2020'!$A$3:$AA$3,0))=0,"",INDEX('[1]PNC 2020'!$A$3:$AA$434,MATCH($A120,'[1]PNC 2020'!$A$7:$A$434,0)+4,MATCH(W$60,'[1]PNC 2020'!$A$3:$AA$3,0))),"")</f>
        <v/>
      </c>
      <c r="X120" s="87" t="str">
        <f>IFERROR(IF(INDEX('[1]PNC 2020'!$A$3:$AA$434,MATCH($A120,'[1]PNC 2020'!$A$7:$A$434,0)+4,MATCH(X$60,'[1]PNC 2020'!$A$3:$AA$3,0))=0,"",INDEX('[1]PNC 2020'!$A$3:$AA$434,MATCH($A120,'[1]PNC 2020'!$A$7:$A$434,0)+4,MATCH(X$60,'[1]PNC 2020'!$A$3:$AA$3,0))),"")</f>
        <v/>
      </c>
      <c r="Y120" s="87">
        <f t="shared" si="62"/>
        <v>0</v>
      </c>
      <c r="Z120" s="87" t="str">
        <f>IFERROR(IF(INDEX('[1]PNC 2020'!$A$3:$AA$434,MATCH($A120,'[1]PNC 2020'!$A$7:$A$434,0)+4,MATCH(Z$60,'[1]PNC 2020'!$A$3:$AA$3,0))=0,"",INDEX('[1]PNC 2020'!$A$3:$AA$434,MATCH($A120,'[1]PNC 2020'!$A$7:$A$434,0)+4,MATCH(Z$60,'[1]PNC 2020'!$A$3:$AA$3,0))),"")</f>
        <v/>
      </c>
      <c r="AA120" s="87" t="str">
        <f>IFERROR(IF(INDEX('[1]PNC 2020'!$A$3:$AA$434,MATCH($A120,'[1]PNC 2020'!$A$7:$A$434,0)+4,MATCH(AA$60,'[1]PNC 2020'!$A$3:$AA$3,0))=0,"",INDEX('[1]PNC 2020'!$A$3:$AA$434,MATCH($A120,'[1]PNC 2020'!$A$7:$A$434,0)+4,MATCH(AA$60,'[1]PNC 2020'!$A$3:$AA$3,0))),"")</f>
        <v/>
      </c>
      <c r="AB120" s="87">
        <f t="shared" si="63"/>
        <v>0</v>
      </c>
      <c r="AC120" s="87" t="str">
        <f>IFERROR(IF(INDEX('[1]PNC 2020'!$A$3:$AA$434,MATCH($A120,'[1]PNC 2020'!$A$7:$A$434,0)+4,MATCH(AC$60,'[1]PNC 2020'!$A$3:$AA$3,0))=0,"",INDEX('[1]PNC 2020'!$A$3:$AA$434,MATCH($A120,'[1]PNC 2020'!$A$7:$A$434,0)+4,MATCH(AC$60,'[1]PNC 2020'!$A$3:$AA$3,0))),"")</f>
        <v/>
      </c>
      <c r="AD120" s="87" t="str">
        <f>IFERROR(IF(INDEX('[1]PNC 2020'!$A$3:$AA$434,MATCH($A120,'[1]PNC 2020'!$A$7:$A$434,0)+4,MATCH(AD$60,'[1]PNC 2020'!$A$3:$AA$3,0))=0,"",INDEX('[1]PNC 2020'!$A$3:$AA$434,MATCH($A120,'[1]PNC 2020'!$A$7:$A$434,0)+4,MATCH(AD$60,'[1]PNC 2020'!$A$3:$AA$3,0))),"")</f>
        <v/>
      </c>
      <c r="AE120" s="87">
        <f t="shared" si="64"/>
        <v>0</v>
      </c>
      <c r="AF120" s="87" t="str">
        <f>IFERROR(IF(INDEX('[1]PNC 2020'!$A$3:$AA$434,MATCH($A120,'[1]PNC 2020'!$A$7:$A$434,0)+4,MATCH(AF$60,'[1]PNC 2020'!$A$3:$AA$3,0))=0,"",INDEX('[1]PNC 2020'!$A$3:$AA$434,MATCH($A120,'[1]PNC 2020'!$A$7:$A$434,0)+4,MATCH(AF$60,'[1]PNC 2020'!$A$3:$AA$3,0))),"")</f>
        <v/>
      </c>
      <c r="AG120" s="87" t="str">
        <f>IFERROR(IF(INDEX('[1]PNC 2020'!$A$3:$AA$434,MATCH($A120,'[1]PNC 2020'!$A$7:$A$434,0)+4,MATCH(AG$60,'[1]PNC 2020'!$A$3:$AA$3,0))=0,"",INDEX('[1]PNC 2020'!$A$3:$AA$434,MATCH($A120,'[1]PNC 2020'!$A$7:$A$434,0)+4,MATCH(AG$60,'[1]PNC 2020'!$A$3:$AA$3,0))),"")</f>
        <v/>
      </c>
      <c r="AH120" s="87">
        <f t="shared" si="65"/>
        <v>0</v>
      </c>
      <c r="AI120" s="87" t="str">
        <f>IFERROR(IF(INDEX('[1]PNC 2020'!$A$3:$AA$434,MATCH($A120,'[1]PNC 2020'!$A$7:$A$434,0)+4,MATCH(AI$60,'[1]PNC 2020'!$A$3:$AA$3,0))=0,"",INDEX('[1]PNC 2020'!$A$3:$AA$434,MATCH($A120,'[1]PNC 2020'!$A$7:$A$434,0)+4,MATCH(AI$60,'[1]PNC 2020'!$A$3:$AA$3,0))),"")</f>
        <v/>
      </c>
      <c r="AJ120" s="87" t="str">
        <f>IFERROR(IF(INDEX('[1]PNC 2020'!$A$3:$AA$434,MATCH($A120,'[1]PNC 2020'!$A$7:$A$434,0)+4,MATCH(AJ$60,'[1]PNC 2020'!$A$3:$AA$3,0))=0,"",INDEX('[1]PNC 2020'!$A$3:$AA$434,MATCH($A120,'[1]PNC 2020'!$A$7:$A$434,0)+4,MATCH(AJ$60,'[1]PNC 2020'!$A$3:$AA$3,0))),"")</f>
        <v/>
      </c>
      <c r="AK120" s="87">
        <f t="shared" si="66"/>
        <v>0</v>
      </c>
      <c r="AL120" s="41">
        <f t="shared" si="55"/>
        <v>0</v>
      </c>
      <c r="AM120" s="132" t="s">
        <v>1</v>
      </c>
    </row>
    <row r="121" spans="1:39" x14ac:dyDescent="0.2">
      <c r="A121" s="132" t="str">
        <f t="shared" si="51"/>
        <v>FebreroMapfre BHD Compañía de Seguros</v>
      </c>
      <c r="B121" s="51" t="s">
        <v>111</v>
      </c>
      <c r="C121" s="88">
        <f t="shared" si="53"/>
        <v>0</v>
      </c>
      <c r="D121" s="88">
        <f t="shared" si="54"/>
        <v>0</v>
      </c>
      <c r="E121" s="87" t="str">
        <f>IFERROR(IF(INDEX('[1]PNC 2020'!$A$3:$AA$434,MATCH($A121,'[1]PNC 2020'!$A$7:$A$434,0)+4,MATCH(E$60,'[1]PNC 2020'!$A$3:$AA$3,0))=0,"",INDEX('[1]PNC 2020'!$A$3:$AA$434,MATCH($A121,'[1]PNC 2020'!$A$7:$A$434,0)+4,MATCH(E$60,'[1]PNC 2020'!$A$3:$AA$3,0))),"")</f>
        <v/>
      </c>
      <c r="F121" s="87" t="str">
        <f>IFERROR(IF(INDEX('[1]PNC 2020'!$A$3:$AA$434,MATCH($A121,'[1]PNC 2020'!$A$7:$A$434,0)+4,MATCH(F$60,'[1]PNC 2020'!$A$3:$AA$3,0))=0,"",INDEX('[1]PNC 2020'!$A$3:$AA$434,MATCH($A121,'[1]PNC 2020'!$A$7:$A$434,0)+4,MATCH(F$60,'[1]PNC 2020'!$A$3:$AA$3,0))),"")</f>
        <v/>
      </c>
      <c r="G121" s="87">
        <f t="shared" si="56"/>
        <v>0</v>
      </c>
      <c r="H121" s="87" t="str">
        <f>IFERROR(IF(INDEX('[1]PNC 2020'!$A$3:$AA$434,MATCH($A121,'[1]PNC 2020'!$A$7:$A$434,0)+4,MATCH(H$60,'[1]PNC 2020'!$A$3:$AA$3,0))=0,"",INDEX('[1]PNC 2020'!$A$3:$AA$434,MATCH($A121,'[1]PNC 2020'!$A$7:$A$434,0)+4,MATCH(H$60,'[1]PNC 2020'!$A$3:$AA$3,0))),"")</f>
        <v/>
      </c>
      <c r="I121" s="87" t="str">
        <f>IFERROR(IF(INDEX('[1]PNC 2020'!$A$3:$AA$434,MATCH($A121,'[1]PNC 2020'!$A$7:$A$434,0)+4,MATCH(I$60,'[1]PNC 2020'!$A$3:$AA$3,0))=0,"",INDEX('[1]PNC 2020'!$A$3:$AA$434,MATCH($A121,'[1]PNC 2020'!$A$7:$A$434,0)+4,MATCH(I$60,'[1]PNC 2020'!$A$3:$AA$3,0))),"")</f>
        <v/>
      </c>
      <c r="J121" s="87">
        <f t="shared" si="57"/>
        <v>0</v>
      </c>
      <c r="K121" s="87" t="str">
        <f>IFERROR(IF(INDEX('[1]PNC 2020'!$A$3:$AA$434,MATCH($A121,'[1]PNC 2020'!$A$7:$A$434,0)+4,MATCH(K$60,'[1]PNC 2020'!$A$3:$AA$3,0))=0,"",INDEX('[1]PNC 2020'!$A$3:$AA$434,MATCH($A121,'[1]PNC 2020'!$A$7:$A$434,0)+4,MATCH(K$60,'[1]PNC 2020'!$A$3:$AA$3,0))),"")</f>
        <v/>
      </c>
      <c r="L121" s="87" t="str">
        <f>IFERROR(IF(INDEX('[1]PNC 2020'!$A$3:$AA$434,MATCH($A121,'[1]PNC 2020'!$A$7:$A$434,0)+4,MATCH(L$60,'[1]PNC 2020'!$A$3:$AA$3,0))=0,"",INDEX('[1]PNC 2020'!$A$3:$AA$434,MATCH($A121,'[1]PNC 2020'!$A$7:$A$434,0)+4,MATCH(L$60,'[1]PNC 2020'!$A$3:$AA$3,0))),"")</f>
        <v/>
      </c>
      <c r="M121" s="87">
        <f t="shared" si="58"/>
        <v>0</v>
      </c>
      <c r="N121" s="87" t="str">
        <f>IFERROR(IF(INDEX('[1]PNC 2020'!$A$3:$AA$434,MATCH($A121,'[1]PNC 2020'!$A$7:$A$434,0)+4,MATCH(N$60,'[1]PNC 2020'!$A$3:$AA$3,0))=0,"",INDEX('[1]PNC 2020'!$A$3:$AA$434,MATCH($A121,'[1]PNC 2020'!$A$7:$A$434,0)+4,MATCH(N$60,'[1]PNC 2020'!$A$3:$AA$3,0))),"")</f>
        <v/>
      </c>
      <c r="O121" s="87" t="str">
        <f>IFERROR(IF(INDEX('[1]PNC 2020'!$A$3:$AA$434,MATCH($A121,'[1]PNC 2020'!$A$7:$A$434,0)+4,MATCH(O$60,'[1]PNC 2020'!$A$3:$AA$3,0))=0,"",INDEX('[1]PNC 2020'!$A$3:$AA$434,MATCH($A121,'[1]PNC 2020'!$A$7:$A$434,0)+4,MATCH(O$60,'[1]PNC 2020'!$A$3:$AA$3,0))),"")</f>
        <v/>
      </c>
      <c r="P121" s="87">
        <f t="shared" si="59"/>
        <v>0</v>
      </c>
      <c r="Q121" s="87" t="str">
        <f>IFERROR(IF(INDEX('[1]PNC 2020'!$A$3:$AA$434,MATCH($A121,'[1]PNC 2020'!$A$7:$A$434,0)+4,MATCH(Q$60,'[1]PNC 2020'!$A$3:$AA$3,0))=0,"",INDEX('[1]PNC 2020'!$A$3:$AA$434,MATCH($A121,'[1]PNC 2020'!$A$7:$A$434,0)+4,MATCH(Q$60,'[1]PNC 2020'!$A$3:$AA$3,0))),"")</f>
        <v/>
      </c>
      <c r="R121" s="87" t="str">
        <f>IFERROR(IF(INDEX('[1]PNC 2020'!$A$3:$AA$434,MATCH($A121,'[1]PNC 2020'!$A$7:$A$434,0)+4,MATCH(R$60,'[1]PNC 2020'!$A$3:$AA$3,0))=0,"",INDEX('[1]PNC 2020'!$A$3:$AA$434,MATCH($A121,'[1]PNC 2020'!$A$7:$A$434,0)+4,MATCH(R$60,'[1]PNC 2020'!$A$3:$AA$3,0))),"")</f>
        <v/>
      </c>
      <c r="S121" s="87">
        <f t="shared" si="60"/>
        <v>0</v>
      </c>
      <c r="T121" s="87" t="str">
        <f>IFERROR(IF(INDEX('[1]PNC 2020'!$A$3:$AA$434,MATCH($A121,'[1]PNC 2020'!$A$7:$A$434,0)+4,MATCH(T$60,'[1]PNC 2020'!$A$3:$AA$3,0))=0,"",INDEX('[1]PNC 2020'!$A$3:$AA$434,MATCH($A121,'[1]PNC 2020'!$A$7:$A$434,0)+4,MATCH(T$60,'[1]PNC 2020'!$A$3:$AA$3,0))),"")</f>
        <v/>
      </c>
      <c r="U121" s="87" t="str">
        <f>IFERROR(IF(INDEX('[1]PNC 2020'!$A$3:$AA$434,MATCH($A121,'[1]PNC 2020'!$A$7:$A$434,0)+4,MATCH(U$60,'[1]PNC 2020'!$A$3:$AA$3,0))=0,"",INDEX('[1]PNC 2020'!$A$3:$AA$434,MATCH($A121,'[1]PNC 2020'!$A$7:$A$434,0)+4,MATCH(U$60,'[1]PNC 2020'!$A$3:$AA$3,0))),"")</f>
        <v/>
      </c>
      <c r="V121" s="87">
        <f t="shared" si="61"/>
        <v>0</v>
      </c>
      <c r="W121" s="87" t="str">
        <f>IFERROR(IF(INDEX('[1]PNC 2020'!$A$3:$AA$434,MATCH($A121,'[1]PNC 2020'!$A$7:$A$434,0)+4,MATCH(W$60,'[1]PNC 2020'!$A$3:$AA$3,0))=0,"",INDEX('[1]PNC 2020'!$A$3:$AA$434,MATCH($A121,'[1]PNC 2020'!$A$7:$A$434,0)+4,MATCH(W$60,'[1]PNC 2020'!$A$3:$AA$3,0))),"")</f>
        <v/>
      </c>
      <c r="X121" s="87" t="str">
        <f>IFERROR(IF(INDEX('[1]PNC 2020'!$A$3:$AA$434,MATCH($A121,'[1]PNC 2020'!$A$7:$A$434,0)+4,MATCH(X$60,'[1]PNC 2020'!$A$3:$AA$3,0))=0,"",INDEX('[1]PNC 2020'!$A$3:$AA$434,MATCH($A121,'[1]PNC 2020'!$A$7:$A$434,0)+4,MATCH(X$60,'[1]PNC 2020'!$A$3:$AA$3,0))),"")</f>
        <v/>
      </c>
      <c r="Y121" s="87">
        <f t="shared" si="62"/>
        <v>0</v>
      </c>
      <c r="Z121" s="87" t="str">
        <f>IFERROR(IF(INDEX('[1]PNC 2020'!$A$3:$AA$434,MATCH($A121,'[1]PNC 2020'!$A$7:$A$434,0)+4,MATCH(Z$60,'[1]PNC 2020'!$A$3:$AA$3,0))=0,"",INDEX('[1]PNC 2020'!$A$3:$AA$434,MATCH($A121,'[1]PNC 2020'!$A$7:$A$434,0)+4,MATCH(Z$60,'[1]PNC 2020'!$A$3:$AA$3,0))),"")</f>
        <v/>
      </c>
      <c r="AA121" s="87" t="str">
        <f>IFERROR(IF(INDEX('[1]PNC 2020'!$A$3:$AA$434,MATCH($A121,'[1]PNC 2020'!$A$7:$A$434,0)+4,MATCH(AA$60,'[1]PNC 2020'!$A$3:$AA$3,0))=0,"",INDEX('[1]PNC 2020'!$A$3:$AA$434,MATCH($A121,'[1]PNC 2020'!$A$7:$A$434,0)+4,MATCH(AA$60,'[1]PNC 2020'!$A$3:$AA$3,0))),"")</f>
        <v/>
      </c>
      <c r="AB121" s="87">
        <f t="shared" si="63"/>
        <v>0</v>
      </c>
      <c r="AC121" s="87" t="str">
        <f>IFERROR(IF(INDEX('[1]PNC 2020'!$A$3:$AA$434,MATCH($A121,'[1]PNC 2020'!$A$7:$A$434,0)+4,MATCH(AC$60,'[1]PNC 2020'!$A$3:$AA$3,0))=0,"",INDEX('[1]PNC 2020'!$A$3:$AA$434,MATCH($A121,'[1]PNC 2020'!$A$7:$A$434,0)+4,MATCH(AC$60,'[1]PNC 2020'!$A$3:$AA$3,0))),"")</f>
        <v/>
      </c>
      <c r="AD121" s="87" t="str">
        <f>IFERROR(IF(INDEX('[1]PNC 2020'!$A$3:$AA$434,MATCH($A121,'[1]PNC 2020'!$A$7:$A$434,0)+4,MATCH(AD$60,'[1]PNC 2020'!$A$3:$AA$3,0))=0,"",INDEX('[1]PNC 2020'!$A$3:$AA$434,MATCH($A121,'[1]PNC 2020'!$A$7:$A$434,0)+4,MATCH(AD$60,'[1]PNC 2020'!$A$3:$AA$3,0))),"")</f>
        <v/>
      </c>
      <c r="AE121" s="87">
        <f t="shared" si="64"/>
        <v>0</v>
      </c>
      <c r="AF121" s="87" t="str">
        <f>IFERROR(IF(INDEX('[1]PNC 2020'!$A$3:$AA$434,MATCH($A121,'[1]PNC 2020'!$A$7:$A$434,0)+4,MATCH(AF$60,'[1]PNC 2020'!$A$3:$AA$3,0))=0,"",INDEX('[1]PNC 2020'!$A$3:$AA$434,MATCH($A121,'[1]PNC 2020'!$A$7:$A$434,0)+4,MATCH(AF$60,'[1]PNC 2020'!$A$3:$AA$3,0))),"")</f>
        <v/>
      </c>
      <c r="AG121" s="87" t="str">
        <f>IFERROR(IF(INDEX('[1]PNC 2020'!$A$3:$AA$434,MATCH($A121,'[1]PNC 2020'!$A$7:$A$434,0)+4,MATCH(AG$60,'[1]PNC 2020'!$A$3:$AA$3,0))=0,"",INDEX('[1]PNC 2020'!$A$3:$AA$434,MATCH($A121,'[1]PNC 2020'!$A$7:$A$434,0)+4,MATCH(AG$60,'[1]PNC 2020'!$A$3:$AA$3,0))),"")</f>
        <v/>
      </c>
      <c r="AH121" s="87">
        <f t="shared" si="65"/>
        <v>0</v>
      </c>
      <c r="AI121" s="87" t="str">
        <f>IFERROR(IF(INDEX('[1]PNC 2020'!$A$3:$AA$434,MATCH($A121,'[1]PNC 2020'!$A$7:$A$434,0)+4,MATCH(AI$60,'[1]PNC 2020'!$A$3:$AA$3,0))=0,"",INDEX('[1]PNC 2020'!$A$3:$AA$434,MATCH($A121,'[1]PNC 2020'!$A$7:$A$434,0)+4,MATCH(AI$60,'[1]PNC 2020'!$A$3:$AA$3,0))),"")</f>
        <v/>
      </c>
      <c r="AJ121" s="87" t="str">
        <f>IFERROR(IF(INDEX('[1]PNC 2020'!$A$3:$AA$434,MATCH($A121,'[1]PNC 2020'!$A$7:$A$434,0)+4,MATCH(AJ$60,'[1]PNC 2020'!$A$3:$AA$3,0))=0,"",INDEX('[1]PNC 2020'!$A$3:$AA$434,MATCH($A121,'[1]PNC 2020'!$A$7:$A$434,0)+4,MATCH(AJ$60,'[1]PNC 2020'!$A$3:$AA$3,0))),"")</f>
        <v/>
      </c>
      <c r="AK121" s="87">
        <f t="shared" si="66"/>
        <v>0</v>
      </c>
      <c r="AL121" s="41">
        <f t="shared" si="55"/>
        <v>0</v>
      </c>
      <c r="AM121" s="132" t="s">
        <v>1</v>
      </c>
    </row>
    <row r="122" spans="1:39" x14ac:dyDescent="0.2">
      <c r="A122" s="132" t="str">
        <f t="shared" si="51"/>
        <v>FebreroLa Colonial, S. A., Compañia De Seguros</v>
      </c>
      <c r="B122" s="51" t="s">
        <v>112</v>
      </c>
      <c r="C122" s="88">
        <f t="shared" si="53"/>
        <v>0</v>
      </c>
      <c r="D122" s="88">
        <f t="shared" si="54"/>
        <v>0</v>
      </c>
      <c r="E122" s="87" t="str">
        <f>IFERROR(IF(INDEX('[1]PNC 2020'!$A$3:$AA$434,MATCH($A122,'[1]PNC 2020'!$A$7:$A$434,0)+4,MATCH(E$60,'[1]PNC 2020'!$A$3:$AA$3,0))=0,"",INDEX('[1]PNC 2020'!$A$3:$AA$434,MATCH($A122,'[1]PNC 2020'!$A$7:$A$434,0)+4,MATCH(E$60,'[1]PNC 2020'!$A$3:$AA$3,0))),"")</f>
        <v/>
      </c>
      <c r="F122" s="87" t="str">
        <f>IFERROR(IF(INDEX('[1]PNC 2020'!$A$3:$AA$434,MATCH($A122,'[1]PNC 2020'!$A$7:$A$434,0)+4,MATCH(F$60,'[1]PNC 2020'!$A$3:$AA$3,0))=0,"",INDEX('[1]PNC 2020'!$A$3:$AA$434,MATCH($A122,'[1]PNC 2020'!$A$7:$A$434,0)+4,MATCH(F$60,'[1]PNC 2020'!$A$3:$AA$3,0))),"")</f>
        <v/>
      </c>
      <c r="G122" s="87">
        <f t="shared" si="56"/>
        <v>0</v>
      </c>
      <c r="H122" s="87" t="str">
        <f>IFERROR(IF(INDEX('[1]PNC 2020'!$A$3:$AA$434,MATCH($A122,'[1]PNC 2020'!$A$7:$A$434,0)+4,MATCH(H$60,'[1]PNC 2020'!$A$3:$AA$3,0))=0,"",INDEX('[1]PNC 2020'!$A$3:$AA$434,MATCH($A122,'[1]PNC 2020'!$A$7:$A$434,0)+4,MATCH(H$60,'[1]PNC 2020'!$A$3:$AA$3,0))),"")</f>
        <v/>
      </c>
      <c r="I122" s="87" t="str">
        <f>IFERROR(IF(INDEX('[1]PNC 2020'!$A$3:$AA$434,MATCH($A122,'[1]PNC 2020'!$A$7:$A$434,0)+4,MATCH(I$60,'[1]PNC 2020'!$A$3:$AA$3,0))=0,"",INDEX('[1]PNC 2020'!$A$3:$AA$434,MATCH($A122,'[1]PNC 2020'!$A$7:$A$434,0)+4,MATCH(I$60,'[1]PNC 2020'!$A$3:$AA$3,0))),"")</f>
        <v/>
      </c>
      <c r="J122" s="87">
        <f t="shared" si="57"/>
        <v>0</v>
      </c>
      <c r="K122" s="87" t="str">
        <f>IFERROR(IF(INDEX('[1]PNC 2020'!$A$3:$AA$434,MATCH($A122,'[1]PNC 2020'!$A$7:$A$434,0)+4,MATCH(K$60,'[1]PNC 2020'!$A$3:$AA$3,0))=0,"",INDEX('[1]PNC 2020'!$A$3:$AA$434,MATCH($A122,'[1]PNC 2020'!$A$7:$A$434,0)+4,MATCH(K$60,'[1]PNC 2020'!$A$3:$AA$3,0))),"")</f>
        <v/>
      </c>
      <c r="L122" s="87" t="str">
        <f>IFERROR(IF(INDEX('[1]PNC 2020'!$A$3:$AA$434,MATCH($A122,'[1]PNC 2020'!$A$7:$A$434,0)+4,MATCH(L$60,'[1]PNC 2020'!$A$3:$AA$3,0))=0,"",INDEX('[1]PNC 2020'!$A$3:$AA$434,MATCH($A122,'[1]PNC 2020'!$A$7:$A$434,0)+4,MATCH(L$60,'[1]PNC 2020'!$A$3:$AA$3,0))),"")</f>
        <v/>
      </c>
      <c r="M122" s="87">
        <f t="shared" si="58"/>
        <v>0</v>
      </c>
      <c r="N122" s="87" t="str">
        <f>IFERROR(IF(INDEX('[1]PNC 2020'!$A$3:$AA$434,MATCH($A122,'[1]PNC 2020'!$A$7:$A$434,0)+4,MATCH(N$60,'[1]PNC 2020'!$A$3:$AA$3,0))=0,"",INDEX('[1]PNC 2020'!$A$3:$AA$434,MATCH($A122,'[1]PNC 2020'!$A$7:$A$434,0)+4,MATCH(N$60,'[1]PNC 2020'!$A$3:$AA$3,0))),"")</f>
        <v/>
      </c>
      <c r="O122" s="87" t="str">
        <f>IFERROR(IF(INDEX('[1]PNC 2020'!$A$3:$AA$434,MATCH($A122,'[1]PNC 2020'!$A$7:$A$434,0)+4,MATCH(O$60,'[1]PNC 2020'!$A$3:$AA$3,0))=0,"",INDEX('[1]PNC 2020'!$A$3:$AA$434,MATCH($A122,'[1]PNC 2020'!$A$7:$A$434,0)+4,MATCH(O$60,'[1]PNC 2020'!$A$3:$AA$3,0))),"")</f>
        <v/>
      </c>
      <c r="P122" s="87">
        <f t="shared" si="59"/>
        <v>0</v>
      </c>
      <c r="Q122" s="87" t="str">
        <f>IFERROR(IF(INDEX('[1]PNC 2020'!$A$3:$AA$434,MATCH($A122,'[1]PNC 2020'!$A$7:$A$434,0)+4,MATCH(Q$60,'[1]PNC 2020'!$A$3:$AA$3,0))=0,"",INDEX('[1]PNC 2020'!$A$3:$AA$434,MATCH($A122,'[1]PNC 2020'!$A$7:$A$434,0)+4,MATCH(Q$60,'[1]PNC 2020'!$A$3:$AA$3,0))),"")</f>
        <v/>
      </c>
      <c r="R122" s="87" t="str">
        <f>IFERROR(IF(INDEX('[1]PNC 2020'!$A$3:$AA$434,MATCH($A122,'[1]PNC 2020'!$A$7:$A$434,0)+4,MATCH(R$60,'[1]PNC 2020'!$A$3:$AA$3,0))=0,"",INDEX('[1]PNC 2020'!$A$3:$AA$434,MATCH($A122,'[1]PNC 2020'!$A$7:$A$434,0)+4,MATCH(R$60,'[1]PNC 2020'!$A$3:$AA$3,0))),"")</f>
        <v/>
      </c>
      <c r="S122" s="87">
        <f t="shared" si="60"/>
        <v>0</v>
      </c>
      <c r="T122" s="87" t="str">
        <f>IFERROR(IF(INDEX('[1]PNC 2020'!$A$3:$AA$434,MATCH($A122,'[1]PNC 2020'!$A$7:$A$434,0)+4,MATCH(T$60,'[1]PNC 2020'!$A$3:$AA$3,0))=0,"",INDEX('[1]PNC 2020'!$A$3:$AA$434,MATCH($A122,'[1]PNC 2020'!$A$7:$A$434,0)+4,MATCH(T$60,'[1]PNC 2020'!$A$3:$AA$3,0))),"")</f>
        <v/>
      </c>
      <c r="U122" s="87" t="str">
        <f>IFERROR(IF(INDEX('[1]PNC 2020'!$A$3:$AA$434,MATCH($A122,'[1]PNC 2020'!$A$7:$A$434,0)+4,MATCH(U$60,'[1]PNC 2020'!$A$3:$AA$3,0))=0,"",INDEX('[1]PNC 2020'!$A$3:$AA$434,MATCH($A122,'[1]PNC 2020'!$A$7:$A$434,0)+4,MATCH(U$60,'[1]PNC 2020'!$A$3:$AA$3,0))),"")</f>
        <v/>
      </c>
      <c r="V122" s="87">
        <f t="shared" si="61"/>
        <v>0</v>
      </c>
      <c r="W122" s="87" t="str">
        <f>IFERROR(IF(INDEX('[1]PNC 2020'!$A$3:$AA$434,MATCH($A122,'[1]PNC 2020'!$A$7:$A$434,0)+4,MATCH(W$60,'[1]PNC 2020'!$A$3:$AA$3,0))=0,"",INDEX('[1]PNC 2020'!$A$3:$AA$434,MATCH($A122,'[1]PNC 2020'!$A$7:$A$434,0)+4,MATCH(W$60,'[1]PNC 2020'!$A$3:$AA$3,0))),"")</f>
        <v/>
      </c>
      <c r="X122" s="87" t="str">
        <f>IFERROR(IF(INDEX('[1]PNC 2020'!$A$3:$AA$434,MATCH($A122,'[1]PNC 2020'!$A$7:$A$434,0)+4,MATCH(X$60,'[1]PNC 2020'!$A$3:$AA$3,0))=0,"",INDEX('[1]PNC 2020'!$A$3:$AA$434,MATCH($A122,'[1]PNC 2020'!$A$7:$A$434,0)+4,MATCH(X$60,'[1]PNC 2020'!$A$3:$AA$3,0))),"")</f>
        <v/>
      </c>
      <c r="Y122" s="87">
        <f t="shared" si="62"/>
        <v>0</v>
      </c>
      <c r="Z122" s="87" t="str">
        <f>IFERROR(IF(INDEX('[1]PNC 2020'!$A$3:$AA$434,MATCH($A122,'[1]PNC 2020'!$A$7:$A$434,0)+4,MATCH(Z$60,'[1]PNC 2020'!$A$3:$AA$3,0))=0,"",INDEX('[1]PNC 2020'!$A$3:$AA$434,MATCH($A122,'[1]PNC 2020'!$A$7:$A$434,0)+4,MATCH(Z$60,'[1]PNC 2020'!$A$3:$AA$3,0))),"")</f>
        <v/>
      </c>
      <c r="AA122" s="87" t="str">
        <f>IFERROR(IF(INDEX('[1]PNC 2020'!$A$3:$AA$434,MATCH($A122,'[1]PNC 2020'!$A$7:$A$434,0)+4,MATCH(AA$60,'[1]PNC 2020'!$A$3:$AA$3,0))=0,"",INDEX('[1]PNC 2020'!$A$3:$AA$434,MATCH($A122,'[1]PNC 2020'!$A$7:$A$434,0)+4,MATCH(AA$60,'[1]PNC 2020'!$A$3:$AA$3,0))),"")</f>
        <v/>
      </c>
      <c r="AB122" s="87">
        <f t="shared" si="63"/>
        <v>0</v>
      </c>
      <c r="AC122" s="87" t="str">
        <f>IFERROR(IF(INDEX('[1]PNC 2020'!$A$3:$AA$434,MATCH($A122,'[1]PNC 2020'!$A$7:$A$434,0)+4,MATCH(AC$60,'[1]PNC 2020'!$A$3:$AA$3,0))=0,"",INDEX('[1]PNC 2020'!$A$3:$AA$434,MATCH($A122,'[1]PNC 2020'!$A$7:$A$434,0)+4,MATCH(AC$60,'[1]PNC 2020'!$A$3:$AA$3,0))),"")</f>
        <v/>
      </c>
      <c r="AD122" s="87" t="str">
        <f>IFERROR(IF(INDEX('[1]PNC 2020'!$A$3:$AA$434,MATCH($A122,'[1]PNC 2020'!$A$7:$A$434,0)+4,MATCH(AD$60,'[1]PNC 2020'!$A$3:$AA$3,0))=0,"",INDEX('[1]PNC 2020'!$A$3:$AA$434,MATCH($A122,'[1]PNC 2020'!$A$7:$A$434,0)+4,MATCH(AD$60,'[1]PNC 2020'!$A$3:$AA$3,0))),"")</f>
        <v/>
      </c>
      <c r="AE122" s="87">
        <f t="shared" si="64"/>
        <v>0</v>
      </c>
      <c r="AF122" s="87" t="str">
        <f>IFERROR(IF(INDEX('[1]PNC 2020'!$A$3:$AA$434,MATCH($A122,'[1]PNC 2020'!$A$7:$A$434,0)+4,MATCH(AF$60,'[1]PNC 2020'!$A$3:$AA$3,0))=0,"",INDEX('[1]PNC 2020'!$A$3:$AA$434,MATCH($A122,'[1]PNC 2020'!$A$7:$A$434,0)+4,MATCH(AF$60,'[1]PNC 2020'!$A$3:$AA$3,0))),"")</f>
        <v/>
      </c>
      <c r="AG122" s="87" t="str">
        <f>IFERROR(IF(INDEX('[1]PNC 2020'!$A$3:$AA$434,MATCH($A122,'[1]PNC 2020'!$A$7:$A$434,0)+4,MATCH(AG$60,'[1]PNC 2020'!$A$3:$AA$3,0))=0,"",INDEX('[1]PNC 2020'!$A$3:$AA$434,MATCH($A122,'[1]PNC 2020'!$A$7:$A$434,0)+4,MATCH(AG$60,'[1]PNC 2020'!$A$3:$AA$3,0))),"")</f>
        <v/>
      </c>
      <c r="AH122" s="87">
        <f t="shared" si="65"/>
        <v>0</v>
      </c>
      <c r="AI122" s="87" t="str">
        <f>IFERROR(IF(INDEX('[1]PNC 2020'!$A$3:$AA$434,MATCH($A122,'[1]PNC 2020'!$A$7:$A$434,0)+4,MATCH(AI$60,'[1]PNC 2020'!$A$3:$AA$3,0))=0,"",INDEX('[1]PNC 2020'!$A$3:$AA$434,MATCH($A122,'[1]PNC 2020'!$A$7:$A$434,0)+4,MATCH(AI$60,'[1]PNC 2020'!$A$3:$AA$3,0))),"")</f>
        <v/>
      </c>
      <c r="AJ122" s="87" t="str">
        <f>IFERROR(IF(INDEX('[1]PNC 2020'!$A$3:$AA$434,MATCH($A122,'[1]PNC 2020'!$A$7:$A$434,0)+4,MATCH(AJ$60,'[1]PNC 2020'!$A$3:$AA$3,0))=0,"",INDEX('[1]PNC 2020'!$A$3:$AA$434,MATCH($A122,'[1]PNC 2020'!$A$7:$A$434,0)+4,MATCH(AJ$60,'[1]PNC 2020'!$A$3:$AA$3,0))),"")</f>
        <v/>
      </c>
      <c r="AK122" s="87">
        <f t="shared" si="66"/>
        <v>0</v>
      </c>
      <c r="AL122" s="41">
        <f t="shared" si="55"/>
        <v>0</v>
      </c>
      <c r="AM122" s="132" t="s">
        <v>1</v>
      </c>
    </row>
    <row r="123" spans="1:39" x14ac:dyDescent="0.2">
      <c r="A123" s="132" t="str">
        <f t="shared" si="51"/>
        <v>FebreroSeguros Sura, S.A.</v>
      </c>
      <c r="B123" s="51" t="s">
        <v>113</v>
      </c>
      <c r="C123" s="88">
        <f t="shared" si="53"/>
        <v>0</v>
      </c>
      <c r="D123" s="88">
        <f t="shared" si="54"/>
        <v>0</v>
      </c>
      <c r="E123" s="87" t="str">
        <f>IFERROR(IF(INDEX('[1]PNC 2020'!$A$3:$AA$434,MATCH($A123,'[1]PNC 2020'!$A$7:$A$434,0)+4,MATCH(E$60,'[1]PNC 2020'!$A$3:$AA$3,0))=0,"",INDEX('[1]PNC 2020'!$A$3:$AA$434,MATCH($A123,'[1]PNC 2020'!$A$7:$A$434,0)+4,MATCH(E$60,'[1]PNC 2020'!$A$3:$AA$3,0))),"")</f>
        <v/>
      </c>
      <c r="F123" s="87" t="str">
        <f>IFERROR(IF(INDEX('[1]PNC 2020'!$A$3:$AA$434,MATCH($A123,'[1]PNC 2020'!$A$7:$A$434,0)+4,MATCH(F$60,'[1]PNC 2020'!$A$3:$AA$3,0))=0,"",INDEX('[1]PNC 2020'!$A$3:$AA$434,MATCH($A123,'[1]PNC 2020'!$A$7:$A$434,0)+4,MATCH(F$60,'[1]PNC 2020'!$A$3:$AA$3,0))),"")</f>
        <v/>
      </c>
      <c r="G123" s="87">
        <f t="shared" si="56"/>
        <v>0</v>
      </c>
      <c r="H123" s="87" t="str">
        <f>IFERROR(IF(INDEX('[1]PNC 2020'!$A$3:$AA$434,MATCH($A123,'[1]PNC 2020'!$A$7:$A$434,0)+4,MATCH(H$60,'[1]PNC 2020'!$A$3:$AA$3,0))=0,"",INDEX('[1]PNC 2020'!$A$3:$AA$434,MATCH($A123,'[1]PNC 2020'!$A$7:$A$434,0)+4,MATCH(H$60,'[1]PNC 2020'!$A$3:$AA$3,0))),"")</f>
        <v/>
      </c>
      <c r="I123" s="87" t="str">
        <f>IFERROR(IF(INDEX('[1]PNC 2020'!$A$3:$AA$434,MATCH($A123,'[1]PNC 2020'!$A$7:$A$434,0)+4,MATCH(I$60,'[1]PNC 2020'!$A$3:$AA$3,0))=0,"",INDEX('[1]PNC 2020'!$A$3:$AA$434,MATCH($A123,'[1]PNC 2020'!$A$7:$A$434,0)+4,MATCH(I$60,'[1]PNC 2020'!$A$3:$AA$3,0))),"")</f>
        <v/>
      </c>
      <c r="J123" s="87">
        <f t="shared" si="57"/>
        <v>0</v>
      </c>
      <c r="K123" s="87" t="str">
        <f>IFERROR(IF(INDEX('[1]PNC 2020'!$A$3:$AA$434,MATCH($A123,'[1]PNC 2020'!$A$7:$A$434,0)+4,MATCH(K$60,'[1]PNC 2020'!$A$3:$AA$3,0))=0,"",INDEX('[1]PNC 2020'!$A$3:$AA$434,MATCH($A123,'[1]PNC 2020'!$A$7:$A$434,0)+4,MATCH(K$60,'[1]PNC 2020'!$A$3:$AA$3,0))),"")</f>
        <v/>
      </c>
      <c r="L123" s="87" t="str">
        <f>IFERROR(IF(INDEX('[1]PNC 2020'!$A$3:$AA$434,MATCH($A123,'[1]PNC 2020'!$A$7:$A$434,0)+4,MATCH(L$60,'[1]PNC 2020'!$A$3:$AA$3,0))=0,"",INDEX('[1]PNC 2020'!$A$3:$AA$434,MATCH($A123,'[1]PNC 2020'!$A$7:$A$434,0)+4,MATCH(L$60,'[1]PNC 2020'!$A$3:$AA$3,0))),"")</f>
        <v/>
      </c>
      <c r="M123" s="87">
        <f t="shared" si="58"/>
        <v>0</v>
      </c>
      <c r="N123" s="87" t="str">
        <f>IFERROR(IF(INDEX('[1]PNC 2020'!$A$3:$AA$434,MATCH($A123,'[1]PNC 2020'!$A$7:$A$434,0)+4,MATCH(N$60,'[1]PNC 2020'!$A$3:$AA$3,0))=0,"",INDEX('[1]PNC 2020'!$A$3:$AA$434,MATCH($A123,'[1]PNC 2020'!$A$7:$A$434,0)+4,MATCH(N$60,'[1]PNC 2020'!$A$3:$AA$3,0))),"")</f>
        <v/>
      </c>
      <c r="O123" s="87" t="str">
        <f>IFERROR(IF(INDEX('[1]PNC 2020'!$A$3:$AA$434,MATCH($A123,'[1]PNC 2020'!$A$7:$A$434,0)+4,MATCH(O$60,'[1]PNC 2020'!$A$3:$AA$3,0))=0,"",INDEX('[1]PNC 2020'!$A$3:$AA$434,MATCH($A123,'[1]PNC 2020'!$A$7:$A$434,0)+4,MATCH(O$60,'[1]PNC 2020'!$A$3:$AA$3,0))),"")</f>
        <v/>
      </c>
      <c r="P123" s="87">
        <f t="shared" si="59"/>
        <v>0</v>
      </c>
      <c r="Q123" s="87" t="str">
        <f>IFERROR(IF(INDEX('[1]PNC 2020'!$A$3:$AA$434,MATCH($A123,'[1]PNC 2020'!$A$7:$A$434,0)+4,MATCH(Q$60,'[1]PNC 2020'!$A$3:$AA$3,0))=0,"",INDEX('[1]PNC 2020'!$A$3:$AA$434,MATCH($A123,'[1]PNC 2020'!$A$7:$A$434,0)+4,MATCH(Q$60,'[1]PNC 2020'!$A$3:$AA$3,0))),"")</f>
        <v/>
      </c>
      <c r="R123" s="87" t="str">
        <f>IFERROR(IF(INDEX('[1]PNC 2020'!$A$3:$AA$434,MATCH($A123,'[1]PNC 2020'!$A$7:$A$434,0)+4,MATCH(R$60,'[1]PNC 2020'!$A$3:$AA$3,0))=0,"",INDEX('[1]PNC 2020'!$A$3:$AA$434,MATCH($A123,'[1]PNC 2020'!$A$7:$A$434,0)+4,MATCH(R$60,'[1]PNC 2020'!$A$3:$AA$3,0))),"")</f>
        <v/>
      </c>
      <c r="S123" s="87">
        <f t="shared" si="60"/>
        <v>0</v>
      </c>
      <c r="T123" s="87" t="str">
        <f>IFERROR(IF(INDEX('[1]PNC 2020'!$A$3:$AA$434,MATCH($A123,'[1]PNC 2020'!$A$7:$A$434,0)+4,MATCH(T$60,'[1]PNC 2020'!$A$3:$AA$3,0))=0,"",INDEX('[1]PNC 2020'!$A$3:$AA$434,MATCH($A123,'[1]PNC 2020'!$A$7:$A$434,0)+4,MATCH(T$60,'[1]PNC 2020'!$A$3:$AA$3,0))),"")</f>
        <v/>
      </c>
      <c r="U123" s="87" t="str">
        <f>IFERROR(IF(INDEX('[1]PNC 2020'!$A$3:$AA$434,MATCH($A123,'[1]PNC 2020'!$A$7:$A$434,0)+4,MATCH(U$60,'[1]PNC 2020'!$A$3:$AA$3,0))=0,"",INDEX('[1]PNC 2020'!$A$3:$AA$434,MATCH($A123,'[1]PNC 2020'!$A$7:$A$434,0)+4,MATCH(U$60,'[1]PNC 2020'!$A$3:$AA$3,0))),"")</f>
        <v/>
      </c>
      <c r="V123" s="87">
        <f t="shared" si="61"/>
        <v>0</v>
      </c>
      <c r="W123" s="87" t="str">
        <f>IFERROR(IF(INDEX('[1]PNC 2020'!$A$3:$AA$434,MATCH($A123,'[1]PNC 2020'!$A$7:$A$434,0)+4,MATCH(W$60,'[1]PNC 2020'!$A$3:$AA$3,0))=0,"",INDEX('[1]PNC 2020'!$A$3:$AA$434,MATCH($A123,'[1]PNC 2020'!$A$7:$A$434,0)+4,MATCH(W$60,'[1]PNC 2020'!$A$3:$AA$3,0))),"")</f>
        <v/>
      </c>
      <c r="X123" s="87" t="str">
        <f>IFERROR(IF(INDEX('[1]PNC 2020'!$A$3:$AA$434,MATCH($A123,'[1]PNC 2020'!$A$7:$A$434,0)+4,MATCH(X$60,'[1]PNC 2020'!$A$3:$AA$3,0))=0,"",INDEX('[1]PNC 2020'!$A$3:$AA$434,MATCH($A123,'[1]PNC 2020'!$A$7:$A$434,0)+4,MATCH(X$60,'[1]PNC 2020'!$A$3:$AA$3,0))),"")</f>
        <v/>
      </c>
      <c r="Y123" s="87">
        <f t="shared" si="62"/>
        <v>0</v>
      </c>
      <c r="Z123" s="87" t="str">
        <f>IFERROR(IF(INDEX('[1]PNC 2020'!$A$3:$AA$434,MATCH($A123,'[1]PNC 2020'!$A$7:$A$434,0)+4,MATCH(Z$60,'[1]PNC 2020'!$A$3:$AA$3,0))=0,"",INDEX('[1]PNC 2020'!$A$3:$AA$434,MATCH($A123,'[1]PNC 2020'!$A$7:$A$434,0)+4,MATCH(Z$60,'[1]PNC 2020'!$A$3:$AA$3,0))),"")</f>
        <v/>
      </c>
      <c r="AA123" s="87" t="str">
        <f>IFERROR(IF(INDEX('[1]PNC 2020'!$A$3:$AA$434,MATCH($A123,'[1]PNC 2020'!$A$7:$A$434,0)+4,MATCH(AA$60,'[1]PNC 2020'!$A$3:$AA$3,0))=0,"",INDEX('[1]PNC 2020'!$A$3:$AA$434,MATCH($A123,'[1]PNC 2020'!$A$7:$A$434,0)+4,MATCH(AA$60,'[1]PNC 2020'!$A$3:$AA$3,0))),"")</f>
        <v/>
      </c>
      <c r="AB123" s="87">
        <f t="shared" si="63"/>
        <v>0</v>
      </c>
      <c r="AC123" s="87" t="str">
        <f>IFERROR(IF(INDEX('[1]PNC 2020'!$A$3:$AA$434,MATCH($A123,'[1]PNC 2020'!$A$7:$A$434,0)+4,MATCH(AC$60,'[1]PNC 2020'!$A$3:$AA$3,0))=0,"",INDEX('[1]PNC 2020'!$A$3:$AA$434,MATCH($A123,'[1]PNC 2020'!$A$7:$A$434,0)+4,MATCH(AC$60,'[1]PNC 2020'!$A$3:$AA$3,0))),"")</f>
        <v/>
      </c>
      <c r="AD123" s="87" t="str">
        <f>IFERROR(IF(INDEX('[1]PNC 2020'!$A$3:$AA$434,MATCH($A123,'[1]PNC 2020'!$A$7:$A$434,0)+4,MATCH(AD$60,'[1]PNC 2020'!$A$3:$AA$3,0))=0,"",INDEX('[1]PNC 2020'!$A$3:$AA$434,MATCH($A123,'[1]PNC 2020'!$A$7:$A$434,0)+4,MATCH(AD$60,'[1]PNC 2020'!$A$3:$AA$3,0))),"")</f>
        <v/>
      </c>
      <c r="AE123" s="87">
        <f t="shared" si="64"/>
        <v>0</v>
      </c>
      <c r="AF123" s="87" t="str">
        <f>IFERROR(IF(INDEX('[1]PNC 2020'!$A$3:$AA$434,MATCH($A123,'[1]PNC 2020'!$A$7:$A$434,0)+4,MATCH(AF$60,'[1]PNC 2020'!$A$3:$AA$3,0))=0,"",INDEX('[1]PNC 2020'!$A$3:$AA$434,MATCH($A123,'[1]PNC 2020'!$A$7:$A$434,0)+4,MATCH(AF$60,'[1]PNC 2020'!$A$3:$AA$3,0))),"")</f>
        <v/>
      </c>
      <c r="AG123" s="87" t="str">
        <f>IFERROR(IF(INDEX('[1]PNC 2020'!$A$3:$AA$434,MATCH($A123,'[1]PNC 2020'!$A$7:$A$434,0)+4,MATCH(AG$60,'[1]PNC 2020'!$A$3:$AA$3,0))=0,"",INDEX('[1]PNC 2020'!$A$3:$AA$434,MATCH($A123,'[1]PNC 2020'!$A$7:$A$434,0)+4,MATCH(AG$60,'[1]PNC 2020'!$A$3:$AA$3,0))),"")</f>
        <v/>
      </c>
      <c r="AH123" s="87">
        <f t="shared" si="65"/>
        <v>0</v>
      </c>
      <c r="AI123" s="87" t="str">
        <f>IFERROR(IF(INDEX('[1]PNC 2020'!$A$3:$AA$434,MATCH($A123,'[1]PNC 2020'!$A$7:$A$434,0)+4,MATCH(AI$60,'[1]PNC 2020'!$A$3:$AA$3,0))=0,"",INDEX('[1]PNC 2020'!$A$3:$AA$434,MATCH($A123,'[1]PNC 2020'!$A$7:$A$434,0)+4,MATCH(AI$60,'[1]PNC 2020'!$A$3:$AA$3,0))),"")</f>
        <v/>
      </c>
      <c r="AJ123" s="87" t="str">
        <f>IFERROR(IF(INDEX('[1]PNC 2020'!$A$3:$AA$434,MATCH($A123,'[1]PNC 2020'!$A$7:$A$434,0)+4,MATCH(AJ$60,'[1]PNC 2020'!$A$3:$AA$3,0))=0,"",INDEX('[1]PNC 2020'!$A$3:$AA$434,MATCH($A123,'[1]PNC 2020'!$A$7:$A$434,0)+4,MATCH(AJ$60,'[1]PNC 2020'!$A$3:$AA$3,0))),"")</f>
        <v/>
      </c>
      <c r="AK123" s="87">
        <f t="shared" si="66"/>
        <v>0</v>
      </c>
      <c r="AL123" s="41">
        <f t="shared" si="55"/>
        <v>0</v>
      </c>
      <c r="AM123" s="132" t="s">
        <v>1</v>
      </c>
    </row>
    <row r="124" spans="1:39" x14ac:dyDescent="0.2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0</v>
      </c>
      <c r="D124" s="88">
        <f t="shared" si="54"/>
        <v>0</v>
      </c>
      <c r="E124" s="87" t="str">
        <f>IFERROR(IF(INDEX('[1]PNC 2020'!$A$3:$AA$434,MATCH($A124,'[1]PNC 2020'!$A$7:$A$434,0)+4,MATCH(E$60,'[1]PNC 2020'!$A$3:$AA$3,0))=0,"",INDEX('[1]PNC 2020'!$A$3:$AA$434,MATCH($A124,'[1]PNC 2020'!$A$7:$A$434,0)+4,MATCH(E$60,'[1]PNC 2020'!$A$3:$AA$3,0))),"")</f>
        <v/>
      </c>
      <c r="F124" s="87" t="str">
        <f>IFERROR(IF(INDEX('[1]PNC 2020'!$A$3:$AA$434,MATCH($A124,'[1]PNC 2020'!$A$7:$A$434,0)+4,MATCH(F$60,'[1]PNC 2020'!$A$3:$AA$3,0))=0,"",INDEX('[1]PNC 2020'!$A$3:$AA$434,MATCH($A124,'[1]PNC 2020'!$A$7:$A$434,0)+4,MATCH(F$60,'[1]PNC 2020'!$A$3:$AA$3,0))),"")</f>
        <v/>
      </c>
      <c r="G124" s="87">
        <f t="shared" si="56"/>
        <v>0</v>
      </c>
      <c r="H124" s="87" t="str">
        <f>IFERROR(IF(INDEX('[1]PNC 2020'!$A$3:$AA$434,MATCH($A124,'[1]PNC 2020'!$A$7:$A$434,0)+4,MATCH(H$60,'[1]PNC 2020'!$A$3:$AA$3,0))=0,"",INDEX('[1]PNC 2020'!$A$3:$AA$434,MATCH($A124,'[1]PNC 2020'!$A$7:$A$434,0)+4,MATCH(H$60,'[1]PNC 2020'!$A$3:$AA$3,0))),"")</f>
        <v/>
      </c>
      <c r="I124" s="87" t="str">
        <f>IFERROR(IF(INDEX('[1]PNC 2020'!$A$3:$AA$434,MATCH($A124,'[1]PNC 2020'!$A$7:$A$434,0)+4,MATCH(I$60,'[1]PNC 2020'!$A$3:$AA$3,0))=0,"",INDEX('[1]PNC 2020'!$A$3:$AA$434,MATCH($A124,'[1]PNC 2020'!$A$7:$A$434,0)+4,MATCH(I$60,'[1]PNC 2020'!$A$3:$AA$3,0))),"")</f>
        <v/>
      </c>
      <c r="J124" s="87">
        <f t="shared" si="57"/>
        <v>0</v>
      </c>
      <c r="K124" s="87" t="str">
        <f>IFERROR(IF(INDEX('[1]PNC 2020'!$A$3:$AA$434,MATCH($A124,'[1]PNC 2020'!$A$7:$A$434,0)+4,MATCH(K$60,'[1]PNC 2020'!$A$3:$AA$3,0))=0,"",INDEX('[1]PNC 2020'!$A$3:$AA$434,MATCH($A124,'[1]PNC 2020'!$A$7:$A$434,0)+4,MATCH(K$60,'[1]PNC 2020'!$A$3:$AA$3,0))),"")</f>
        <v/>
      </c>
      <c r="L124" s="87" t="str">
        <f>IFERROR(IF(INDEX('[1]PNC 2020'!$A$3:$AA$434,MATCH($A124,'[1]PNC 2020'!$A$7:$A$434,0)+4,MATCH(L$60,'[1]PNC 2020'!$A$3:$AA$3,0))=0,"",INDEX('[1]PNC 2020'!$A$3:$AA$434,MATCH($A124,'[1]PNC 2020'!$A$7:$A$434,0)+4,MATCH(L$60,'[1]PNC 2020'!$A$3:$AA$3,0))),"")</f>
        <v/>
      </c>
      <c r="M124" s="87">
        <f t="shared" si="58"/>
        <v>0</v>
      </c>
      <c r="N124" s="87" t="str">
        <f>IFERROR(IF(INDEX('[1]PNC 2020'!$A$3:$AA$434,MATCH($A124,'[1]PNC 2020'!$A$7:$A$434,0)+4,MATCH(N$60,'[1]PNC 2020'!$A$3:$AA$3,0))=0,"",INDEX('[1]PNC 2020'!$A$3:$AA$434,MATCH($A124,'[1]PNC 2020'!$A$7:$A$434,0)+4,MATCH(N$60,'[1]PNC 2020'!$A$3:$AA$3,0))),"")</f>
        <v/>
      </c>
      <c r="O124" s="87" t="str">
        <f>IFERROR(IF(INDEX('[1]PNC 2020'!$A$3:$AA$434,MATCH($A124,'[1]PNC 2020'!$A$7:$A$434,0)+4,MATCH(O$60,'[1]PNC 2020'!$A$3:$AA$3,0))=0,"",INDEX('[1]PNC 2020'!$A$3:$AA$434,MATCH($A124,'[1]PNC 2020'!$A$7:$A$434,0)+4,MATCH(O$60,'[1]PNC 2020'!$A$3:$AA$3,0))),"")</f>
        <v/>
      </c>
      <c r="P124" s="87">
        <f t="shared" si="59"/>
        <v>0</v>
      </c>
      <c r="Q124" s="87" t="str">
        <f>IFERROR(IF(INDEX('[1]PNC 2020'!$A$3:$AA$434,MATCH($A124,'[1]PNC 2020'!$A$7:$A$434,0)+4,MATCH(Q$60,'[1]PNC 2020'!$A$3:$AA$3,0))=0,"",INDEX('[1]PNC 2020'!$A$3:$AA$434,MATCH($A124,'[1]PNC 2020'!$A$7:$A$434,0)+4,MATCH(Q$60,'[1]PNC 2020'!$A$3:$AA$3,0))),"")</f>
        <v/>
      </c>
      <c r="R124" s="87" t="str">
        <f>IFERROR(IF(INDEX('[1]PNC 2020'!$A$3:$AA$434,MATCH($A124,'[1]PNC 2020'!$A$7:$A$434,0)+4,MATCH(R$60,'[1]PNC 2020'!$A$3:$AA$3,0))=0,"",INDEX('[1]PNC 2020'!$A$3:$AA$434,MATCH($A124,'[1]PNC 2020'!$A$7:$A$434,0)+4,MATCH(R$60,'[1]PNC 2020'!$A$3:$AA$3,0))),"")</f>
        <v/>
      </c>
      <c r="S124" s="87">
        <f t="shared" si="60"/>
        <v>0</v>
      </c>
      <c r="T124" s="87" t="str">
        <f>IFERROR(IF(INDEX('[1]PNC 2020'!$A$3:$AA$434,MATCH($A124,'[1]PNC 2020'!$A$7:$A$434,0)+4,MATCH(T$60,'[1]PNC 2020'!$A$3:$AA$3,0))=0,"",INDEX('[1]PNC 2020'!$A$3:$AA$434,MATCH($A124,'[1]PNC 2020'!$A$7:$A$434,0)+4,MATCH(T$60,'[1]PNC 2020'!$A$3:$AA$3,0))),"")</f>
        <v/>
      </c>
      <c r="U124" s="87" t="str">
        <f>IFERROR(IF(INDEX('[1]PNC 2020'!$A$3:$AA$434,MATCH($A124,'[1]PNC 2020'!$A$7:$A$434,0)+4,MATCH(U$60,'[1]PNC 2020'!$A$3:$AA$3,0))=0,"",INDEX('[1]PNC 2020'!$A$3:$AA$434,MATCH($A124,'[1]PNC 2020'!$A$7:$A$434,0)+4,MATCH(U$60,'[1]PNC 2020'!$A$3:$AA$3,0))),"")</f>
        <v/>
      </c>
      <c r="V124" s="87">
        <f t="shared" si="61"/>
        <v>0</v>
      </c>
      <c r="W124" s="87" t="str">
        <f>IFERROR(IF(INDEX('[1]PNC 2020'!$A$3:$AA$434,MATCH($A124,'[1]PNC 2020'!$A$7:$A$434,0)+4,MATCH(W$60,'[1]PNC 2020'!$A$3:$AA$3,0))=0,"",INDEX('[1]PNC 2020'!$A$3:$AA$434,MATCH($A124,'[1]PNC 2020'!$A$7:$A$434,0)+4,MATCH(W$60,'[1]PNC 2020'!$A$3:$AA$3,0))),"")</f>
        <v/>
      </c>
      <c r="X124" s="87" t="str">
        <f>IFERROR(IF(INDEX('[1]PNC 2020'!$A$3:$AA$434,MATCH($A124,'[1]PNC 2020'!$A$7:$A$434,0)+4,MATCH(X$60,'[1]PNC 2020'!$A$3:$AA$3,0))=0,"",INDEX('[1]PNC 2020'!$A$3:$AA$434,MATCH($A124,'[1]PNC 2020'!$A$7:$A$434,0)+4,MATCH(X$60,'[1]PNC 2020'!$A$3:$AA$3,0))),"")</f>
        <v/>
      </c>
      <c r="Y124" s="87">
        <f t="shared" si="62"/>
        <v>0</v>
      </c>
      <c r="Z124" s="87" t="str">
        <f>IFERROR(IF(INDEX('[1]PNC 2020'!$A$3:$AA$434,MATCH($A124,'[1]PNC 2020'!$A$7:$A$434,0)+4,MATCH(Z$60,'[1]PNC 2020'!$A$3:$AA$3,0))=0,"",INDEX('[1]PNC 2020'!$A$3:$AA$434,MATCH($A124,'[1]PNC 2020'!$A$7:$A$434,0)+4,MATCH(Z$60,'[1]PNC 2020'!$A$3:$AA$3,0))),"")</f>
        <v/>
      </c>
      <c r="AA124" s="87" t="str">
        <f>IFERROR(IF(INDEX('[1]PNC 2020'!$A$3:$AA$434,MATCH($A124,'[1]PNC 2020'!$A$7:$A$434,0)+4,MATCH(AA$60,'[1]PNC 2020'!$A$3:$AA$3,0))=0,"",INDEX('[1]PNC 2020'!$A$3:$AA$434,MATCH($A124,'[1]PNC 2020'!$A$7:$A$434,0)+4,MATCH(AA$60,'[1]PNC 2020'!$A$3:$AA$3,0))),"")</f>
        <v/>
      </c>
      <c r="AB124" s="87">
        <f t="shared" si="63"/>
        <v>0</v>
      </c>
      <c r="AC124" s="87" t="str">
        <f>IFERROR(IF(INDEX('[1]PNC 2020'!$A$3:$AA$434,MATCH($A124,'[1]PNC 2020'!$A$7:$A$434,0)+4,MATCH(AC$60,'[1]PNC 2020'!$A$3:$AA$3,0))=0,"",INDEX('[1]PNC 2020'!$A$3:$AA$434,MATCH($A124,'[1]PNC 2020'!$A$7:$A$434,0)+4,MATCH(AC$60,'[1]PNC 2020'!$A$3:$AA$3,0))),"")</f>
        <v/>
      </c>
      <c r="AD124" s="87" t="str">
        <f>IFERROR(IF(INDEX('[1]PNC 2020'!$A$3:$AA$434,MATCH($A124,'[1]PNC 2020'!$A$7:$A$434,0)+4,MATCH(AD$60,'[1]PNC 2020'!$A$3:$AA$3,0))=0,"",INDEX('[1]PNC 2020'!$A$3:$AA$434,MATCH($A124,'[1]PNC 2020'!$A$7:$A$434,0)+4,MATCH(AD$60,'[1]PNC 2020'!$A$3:$AA$3,0))),"")</f>
        <v/>
      </c>
      <c r="AE124" s="87">
        <f t="shared" si="64"/>
        <v>0</v>
      </c>
      <c r="AF124" s="87" t="str">
        <f>IFERROR(IF(INDEX('[1]PNC 2020'!$A$3:$AA$434,MATCH($A124,'[1]PNC 2020'!$A$7:$A$434,0)+4,MATCH(AF$60,'[1]PNC 2020'!$A$3:$AA$3,0))=0,"",INDEX('[1]PNC 2020'!$A$3:$AA$434,MATCH($A124,'[1]PNC 2020'!$A$7:$A$434,0)+4,MATCH(AF$60,'[1]PNC 2020'!$A$3:$AA$3,0))),"")</f>
        <v/>
      </c>
      <c r="AG124" s="87" t="str">
        <f>IFERROR(IF(INDEX('[1]PNC 2020'!$A$3:$AA$434,MATCH($A124,'[1]PNC 2020'!$A$7:$A$434,0)+4,MATCH(AG$60,'[1]PNC 2020'!$A$3:$AA$3,0))=0,"",INDEX('[1]PNC 2020'!$A$3:$AA$434,MATCH($A124,'[1]PNC 2020'!$A$7:$A$434,0)+4,MATCH(AG$60,'[1]PNC 2020'!$A$3:$AA$3,0))),"")</f>
        <v/>
      </c>
      <c r="AH124" s="87">
        <f t="shared" si="65"/>
        <v>0</v>
      </c>
      <c r="AI124" s="87" t="str">
        <f>IFERROR(IF(INDEX('[1]PNC 2020'!$A$3:$AA$434,MATCH($A124,'[1]PNC 2020'!$A$7:$A$434,0)+4,MATCH(AI$60,'[1]PNC 2020'!$A$3:$AA$3,0))=0,"",INDEX('[1]PNC 2020'!$A$3:$AA$434,MATCH($A124,'[1]PNC 2020'!$A$7:$A$434,0)+4,MATCH(AI$60,'[1]PNC 2020'!$A$3:$AA$3,0))),"")</f>
        <v/>
      </c>
      <c r="AJ124" s="87" t="str">
        <f>IFERROR(IF(INDEX('[1]PNC 2020'!$A$3:$AA$434,MATCH($A124,'[1]PNC 2020'!$A$7:$A$434,0)+4,MATCH(AJ$60,'[1]PNC 2020'!$A$3:$AA$3,0))=0,"",INDEX('[1]PNC 2020'!$A$3:$AA$434,MATCH($A124,'[1]PNC 2020'!$A$7:$A$434,0)+4,MATCH(AJ$60,'[1]PNC 2020'!$A$3:$AA$3,0))),"")</f>
        <v/>
      </c>
      <c r="AK124" s="87">
        <f t="shared" si="66"/>
        <v>0</v>
      </c>
      <c r="AL124" s="41">
        <f t="shared" si="55"/>
        <v>0</v>
      </c>
      <c r="AM124" s="132" t="s">
        <v>1</v>
      </c>
    </row>
    <row r="125" spans="1:39" x14ac:dyDescent="0.2">
      <c r="A125" s="132" t="str">
        <f t="shared" si="67"/>
        <v>FebreroWorldwide Seguros, S. A.</v>
      </c>
      <c r="B125" s="51" t="s">
        <v>114</v>
      </c>
      <c r="C125" s="88">
        <f t="shared" si="53"/>
        <v>0</v>
      </c>
      <c r="D125" s="88">
        <f t="shared" si="54"/>
        <v>0</v>
      </c>
      <c r="E125" s="87" t="str">
        <f>IFERROR(IF(INDEX('[1]PNC 2020'!$A$3:$AA$434,MATCH($A125,'[1]PNC 2020'!$A$7:$A$434,0)+4,MATCH(E$60,'[1]PNC 2020'!$A$3:$AA$3,0))=0,"",INDEX('[1]PNC 2020'!$A$3:$AA$434,MATCH($A125,'[1]PNC 2020'!$A$7:$A$434,0)+4,MATCH(E$60,'[1]PNC 2020'!$A$3:$AA$3,0))),"")</f>
        <v/>
      </c>
      <c r="F125" s="87" t="str">
        <f>IFERROR(IF(INDEX('[1]PNC 2020'!$A$3:$AA$434,MATCH($A125,'[1]PNC 2020'!$A$7:$A$434,0)+4,MATCH(F$60,'[1]PNC 2020'!$A$3:$AA$3,0))=0,"",INDEX('[1]PNC 2020'!$A$3:$AA$434,MATCH($A125,'[1]PNC 2020'!$A$7:$A$434,0)+4,MATCH(F$60,'[1]PNC 2020'!$A$3:$AA$3,0))),"")</f>
        <v/>
      </c>
      <c r="G125" s="87">
        <f t="shared" si="56"/>
        <v>0</v>
      </c>
      <c r="H125" s="87" t="str">
        <f>IFERROR(IF(INDEX('[1]PNC 2020'!$A$3:$AA$434,MATCH($A125,'[1]PNC 2020'!$A$7:$A$434,0)+4,MATCH(H$60,'[1]PNC 2020'!$A$3:$AA$3,0))=0,"",INDEX('[1]PNC 2020'!$A$3:$AA$434,MATCH($A125,'[1]PNC 2020'!$A$7:$A$434,0)+4,MATCH(H$60,'[1]PNC 2020'!$A$3:$AA$3,0))),"")</f>
        <v/>
      </c>
      <c r="I125" s="87" t="str">
        <f>IFERROR(IF(INDEX('[1]PNC 2020'!$A$3:$AA$434,MATCH($A125,'[1]PNC 2020'!$A$7:$A$434,0)+4,MATCH(I$60,'[1]PNC 2020'!$A$3:$AA$3,0))=0,"",INDEX('[1]PNC 2020'!$A$3:$AA$434,MATCH($A125,'[1]PNC 2020'!$A$7:$A$434,0)+4,MATCH(I$60,'[1]PNC 2020'!$A$3:$AA$3,0))),"")</f>
        <v/>
      </c>
      <c r="J125" s="87">
        <f t="shared" si="57"/>
        <v>0</v>
      </c>
      <c r="K125" s="87" t="str">
        <f>IFERROR(IF(INDEX('[1]PNC 2020'!$A$3:$AA$434,MATCH($A125,'[1]PNC 2020'!$A$7:$A$434,0)+4,MATCH(K$60,'[1]PNC 2020'!$A$3:$AA$3,0))=0,"",INDEX('[1]PNC 2020'!$A$3:$AA$434,MATCH($A125,'[1]PNC 2020'!$A$7:$A$434,0)+4,MATCH(K$60,'[1]PNC 2020'!$A$3:$AA$3,0))),"")</f>
        <v/>
      </c>
      <c r="L125" s="87" t="str">
        <f>IFERROR(IF(INDEX('[1]PNC 2020'!$A$3:$AA$434,MATCH($A125,'[1]PNC 2020'!$A$7:$A$434,0)+4,MATCH(L$60,'[1]PNC 2020'!$A$3:$AA$3,0))=0,"",INDEX('[1]PNC 2020'!$A$3:$AA$434,MATCH($A125,'[1]PNC 2020'!$A$7:$A$434,0)+4,MATCH(L$60,'[1]PNC 2020'!$A$3:$AA$3,0))),"")</f>
        <v/>
      </c>
      <c r="M125" s="87">
        <f t="shared" si="58"/>
        <v>0</v>
      </c>
      <c r="N125" s="87" t="str">
        <f>IFERROR(IF(INDEX('[1]PNC 2020'!$A$3:$AA$434,MATCH($A125,'[1]PNC 2020'!$A$7:$A$434,0)+4,MATCH(N$60,'[1]PNC 2020'!$A$3:$AA$3,0))=0,"",INDEX('[1]PNC 2020'!$A$3:$AA$434,MATCH($A125,'[1]PNC 2020'!$A$7:$A$434,0)+4,MATCH(N$60,'[1]PNC 2020'!$A$3:$AA$3,0))),"")</f>
        <v/>
      </c>
      <c r="O125" s="87" t="str">
        <f>IFERROR(IF(INDEX('[1]PNC 2020'!$A$3:$AA$434,MATCH($A125,'[1]PNC 2020'!$A$7:$A$434,0)+4,MATCH(O$60,'[1]PNC 2020'!$A$3:$AA$3,0))=0,"",INDEX('[1]PNC 2020'!$A$3:$AA$434,MATCH($A125,'[1]PNC 2020'!$A$7:$A$434,0)+4,MATCH(O$60,'[1]PNC 2020'!$A$3:$AA$3,0))),"")</f>
        <v/>
      </c>
      <c r="P125" s="87">
        <f t="shared" si="59"/>
        <v>0</v>
      </c>
      <c r="Q125" s="87" t="str">
        <f>IFERROR(IF(INDEX('[1]PNC 2020'!$A$3:$AA$434,MATCH($A125,'[1]PNC 2020'!$A$7:$A$434,0)+4,MATCH(Q$60,'[1]PNC 2020'!$A$3:$AA$3,0))=0,"",INDEX('[1]PNC 2020'!$A$3:$AA$434,MATCH($A125,'[1]PNC 2020'!$A$7:$A$434,0)+4,MATCH(Q$60,'[1]PNC 2020'!$A$3:$AA$3,0))),"")</f>
        <v/>
      </c>
      <c r="R125" s="87" t="str">
        <f>IFERROR(IF(INDEX('[1]PNC 2020'!$A$3:$AA$434,MATCH($A125,'[1]PNC 2020'!$A$7:$A$434,0)+4,MATCH(R$60,'[1]PNC 2020'!$A$3:$AA$3,0))=0,"",INDEX('[1]PNC 2020'!$A$3:$AA$434,MATCH($A125,'[1]PNC 2020'!$A$7:$A$434,0)+4,MATCH(R$60,'[1]PNC 2020'!$A$3:$AA$3,0))),"")</f>
        <v/>
      </c>
      <c r="S125" s="87">
        <f t="shared" si="60"/>
        <v>0</v>
      </c>
      <c r="T125" s="87" t="str">
        <f>IFERROR(IF(INDEX('[1]PNC 2020'!$A$3:$AA$434,MATCH($A125,'[1]PNC 2020'!$A$7:$A$434,0)+4,MATCH(T$60,'[1]PNC 2020'!$A$3:$AA$3,0))=0,"",INDEX('[1]PNC 2020'!$A$3:$AA$434,MATCH($A125,'[1]PNC 2020'!$A$7:$A$434,0)+4,MATCH(T$60,'[1]PNC 2020'!$A$3:$AA$3,0))),"")</f>
        <v/>
      </c>
      <c r="U125" s="87" t="str">
        <f>IFERROR(IF(INDEX('[1]PNC 2020'!$A$3:$AA$434,MATCH($A125,'[1]PNC 2020'!$A$7:$A$434,0)+4,MATCH(U$60,'[1]PNC 2020'!$A$3:$AA$3,0))=0,"",INDEX('[1]PNC 2020'!$A$3:$AA$434,MATCH($A125,'[1]PNC 2020'!$A$7:$A$434,0)+4,MATCH(U$60,'[1]PNC 2020'!$A$3:$AA$3,0))),"")</f>
        <v/>
      </c>
      <c r="V125" s="87">
        <f t="shared" si="61"/>
        <v>0</v>
      </c>
      <c r="W125" s="87" t="str">
        <f>IFERROR(IF(INDEX('[1]PNC 2020'!$A$3:$AA$434,MATCH($A125,'[1]PNC 2020'!$A$7:$A$434,0)+4,MATCH(W$60,'[1]PNC 2020'!$A$3:$AA$3,0))=0,"",INDEX('[1]PNC 2020'!$A$3:$AA$434,MATCH($A125,'[1]PNC 2020'!$A$7:$A$434,0)+4,MATCH(W$60,'[1]PNC 2020'!$A$3:$AA$3,0))),"")</f>
        <v/>
      </c>
      <c r="X125" s="87" t="str">
        <f>IFERROR(IF(INDEX('[1]PNC 2020'!$A$3:$AA$434,MATCH($A125,'[1]PNC 2020'!$A$7:$A$434,0)+4,MATCH(X$60,'[1]PNC 2020'!$A$3:$AA$3,0))=0,"",INDEX('[1]PNC 2020'!$A$3:$AA$434,MATCH($A125,'[1]PNC 2020'!$A$7:$A$434,0)+4,MATCH(X$60,'[1]PNC 2020'!$A$3:$AA$3,0))),"")</f>
        <v/>
      </c>
      <c r="Y125" s="87">
        <f t="shared" si="62"/>
        <v>0</v>
      </c>
      <c r="Z125" s="87" t="str">
        <f>IFERROR(IF(INDEX('[1]PNC 2020'!$A$3:$AA$434,MATCH($A125,'[1]PNC 2020'!$A$7:$A$434,0)+4,MATCH(Z$60,'[1]PNC 2020'!$A$3:$AA$3,0))=0,"",INDEX('[1]PNC 2020'!$A$3:$AA$434,MATCH($A125,'[1]PNC 2020'!$A$7:$A$434,0)+4,MATCH(Z$60,'[1]PNC 2020'!$A$3:$AA$3,0))),"")</f>
        <v/>
      </c>
      <c r="AA125" s="87" t="str">
        <f>IFERROR(IF(INDEX('[1]PNC 2020'!$A$3:$AA$434,MATCH($A125,'[1]PNC 2020'!$A$7:$A$434,0)+4,MATCH(AA$60,'[1]PNC 2020'!$A$3:$AA$3,0))=0,"",INDEX('[1]PNC 2020'!$A$3:$AA$434,MATCH($A125,'[1]PNC 2020'!$A$7:$A$434,0)+4,MATCH(AA$60,'[1]PNC 2020'!$A$3:$AA$3,0))),"")</f>
        <v/>
      </c>
      <c r="AB125" s="87">
        <f t="shared" si="63"/>
        <v>0</v>
      </c>
      <c r="AC125" s="87" t="str">
        <f>IFERROR(IF(INDEX('[1]PNC 2020'!$A$3:$AA$434,MATCH($A125,'[1]PNC 2020'!$A$7:$A$434,0)+4,MATCH(AC$60,'[1]PNC 2020'!$A$3:$AA$3,0))=0,"",INDEX('[1]PNC 2020'!$A$3:$AA$434,MATCH($A125,'[1]PNC 2020'!$A$7:$A$434,0)+4,MATCH(AC$60,'[1]PNC 2020'!$A$3:$AA$3,0))),"")</f>
        <v/>
      </c>
      <c r="AD125" s="87" t="str">
        <f>IFERROR(IF(INDEX('[1]PNC 2020'!$A$3:$AA$434,MATCH($A125,'[1]PNC 2020'!$A$7:$A$434,0)+4,MATCH(AD$60,'[1]PNC 2020'!$A$3:$AA$3,0))=0,"",INDEX('[1]PNC 2020'!$A$3:$AA$434,MATCH($A125,'[1]PNC 2020'!$A$7:$A$434,0)+4,MATCH(AD$60,'[1]PNC 2020'!$A$3:$AA$3,0))),"")</f>
        <v/>
      </c>
      <c r="AE125" s="87">
        <f t="shared" si="64"/>
        <v>0</v>
      </c>
      <c r="AF125" s="87" t="str">
        <f>IFERROR(IF(INDEX('[1]PNC 2020'!$A$3:$AA$434,MATCH($A125,'[1]PNC 2020'!$A$7:$A$434,0)+4,MATCH(AF$60,'[1]PNC 2020'!$A$3:$AA$3,0))=0,"",INDEX('[1]PNC 2020'!$A$3:$AA$434,MATCH($A125,'[1]PNC 2020'!$A$7:$A$434,0)+4,MATCH(AF$60,'[1]PNC 2020'!$A$3:$AA$3,0))),"")</f>
        <v/>
      </c>
      <c r="AG125" s="87" t="str">
        <f>IFERROR(IF(INDEX('[1]PNC 2020'!$A$3:$AA$434,MATCH($A125,'[1]PNC 2020'!$A$7:$A$434,0)+4,MATCH(AG$60,'[1]PNC 2020'!$A$3:$AA$3,0))=0,"",INDEX('[1]PNC 2020'!$A$3:$AA$434,MATCH($A125,'[1]PNC 2020'!$A$7:$A$434,0)+4,MATCH(AG$60,'[1]PNC 2020'!$A$3:$AA$3,0))),"")</f>
        <v/>
      </c>
      <c r="AH125" s="87">
        <f t="shared" si="65"/>
        <v>0</v>
      </c>
      <c r="AI125" s="87" t="str">
        <f>IFERROR(IF(INDEX('[1]PNC 2020'!$A$3:$AA$434,MATCH($A125,'[1]PNC 2020'!$A$7:$A$434,0)+4,MATCH(AI$60,'[1]PNC 2020'!$A$3:$AA$3,0))=0,"",INDEX('[1]PNC 2020'!$A$3:$AA$434,MATCH($A125,'[1]PNC 2020'!$A$7:$A$434,0)+4,MATCH(AI$60,'[1]PNC 2020'!$A$3:$AA$3,0))),"")</f>
        <v/>
      </c>
      <c r="AJ125" s="87" t="str">
        <f>IFERROR(IF(INDEX('[1]PNC 2020'!$A$3:$AA$434,MATCH($A125,'[1]PNC 2020'!$A$7:$A$434,0)+4,MATCH(AJ$60,'[1]PNC 2020'!$A$3:$AA$3,0))=0,"",INDEX('[1]PNC 2020'!$A$3:$AA$434,MATCH($A125,'[1]PNC 2020'!$A$7:$A$434,0)+4,MATCH(AJ$60,'[1]PNC 2020'!$A$3:$AA$3,0))),"")</f>
        <v/>
      </c>
      <c r="AK125" s="87">
        <f t="shared" si="66"/>
        <v>0</v>
      </c>
      <c r="AL125" s="41">
        <f t="shared" si="55"/>
        <v>0</v>
      </c>
      <c r="AM125" s="132" t="s">
        <v>1</v>
      </c>
    </row>
    <row r="126" spans="1:39" x14ac:dyDescent="0.2">
      <c r="A126" s="132" t="str">
        <f t="shared" si="67"/>
        <v>FebreroGeneral de Seguros, S. A.</v>
      </c>
      <c r="B126" s="51" t="s">
        <v>77</v>
      </c>
      <c r="C126" s="88">
        <f t="shared" si="53"/>
        <v>0</v>
      </c>
      <c r="D126" s="88">
        <f t="shared" si="54"/>
        <v>0</v>
      </c>
      <c r="E126" s="87" t="str">
        <f>IFERROR(IF(INDEX('[1]PNC 2020'!$A$3:$AA$434,MATCH($A126,'[1]PNC 2020'!$A$7:$A$434,0)+4,MATCH(E$60,'[1]PNC 2020'!$A$3:$AA$3,0))=0,"",INDEX('[1]PNC 2020'!$A$3:$AA$434,MATCH($A126,'[1]PNC 2020'!$A$7:$A$434,0)+4,MATCH(E$60,'[1]PNC 2020'!$A$3:$AA$3,0))),"")</f>
        <v/>
      </c>
      <c r="F126" s="87" t="str">
        <f>IFERROR(IF(INDEX('[1]PNC 2020'!$A$3:$AA$434,MATCH($A126,'[1]PNC 2020'!$A$7:$A$434,0)+4,MATCH(F$60,'[1]PNC 2020'!$A$3:$AA$3,0))=0,"",INDEX('[1]PNC 2020'!$A$3:$AA$434,MATCH($A126,'[1]PNC 2020'!$A$7:$A$434,0)+4,MATCH(F$60,'[1]PNC 2020'!$A$3:$AA$3,0))),"")</f>
        <v/>
      </c>
      <c r="G126" s="87">
        <f t="shared" si="56"/>
        <v>0</v>
      </c>
      <c r="H126" s="87" t="str">
        <f>IFERROR(IF(INDEX('[1]PNC 2020'!$A$3:$AA$434,MATCH($A126,'[1]PNC 2020'!$A$7:$A$434,0)+4,MATCH(H$60,'[1]PNC 2020'!$A$3:$AA$3,0))=0,"",INDEX('[1]PNC 2020'!$A$3:$AA$434,MATCH($A126,'[1]PNC 2020'!$A$7:$A$434,0)+4,MATCH(H$60,'[1]PNC 2020'!$A$3:$AA$3,0))),"")</f>
        <v/>
      </c>
      <c r="I126" s="87" t="str">
        <f>IFERROR(IF(INDEX('[1]PNC 2020'!$A$3:$AA$434,MATCH($A126,'[1]PNC 2020'!$A$7:$A$434,0)+4,MATCH(I$60,'[1]PNC 2020'!$A$3:$AA$3,0))=0,"",INDEX('[1]PNC 2020'!$A$3:$AA$434,MATCH($A126,'[1]PNC 2020'!$A$7:$A$434,0)+4,MATCH(I$60,'[1]PNC 2020'!$A$3:$AA$3,0))),"")</f>
        <v/>
      </c>
      <c r="J126" s="87">
        <f t="shared" si="57"/>
        <v>0</v>
      </c>
      <c r="K126" s="87" t="str">
        <f>IFERROR(IF(INDEX('[1]PNC 2020'!$A$3:$AA$434,MATCH($A126,'[1]PNC 2020'!$A$7:$A$434,0)+4,MATCH(K$60,'[1]PNC 2020'!$A$3:$AA$3,0))=0,"",INDEX('[1]PNC 2020'!$A$3:$AA$434,MATCH($A126,'[1]PNC 2020'!$A$7:$A$434,0)+4,MATCH(K$60,'[1]PNC 2020'!$A$3:$AA$3,0))),"")</f>
        <v/>
      </c>
      <c r="L126" s="87" t="str">
        <f>IFERROR(IF(INDEX('[1]PNC 2020'!$A$3:$AA$434,MATCH($A126,'[1]PNC 2020'!$A$7:$A$434,0)+4,MATCH(L$60,'[1]PNC 2020'!$A$3:$AA$3,0))=0,"",INDEX('[1]PNC 2020'!$A$3:$AA$434,MATCH($A126,'[1]PNC 2020'!$A$7:$A$434,0)+4,MATCH(L$60,'[1]PNC 2020'!$A$3:$AA$3,0))),"")</f>
        <v/>
      </c>
      <c r="M126" s="87">
        <f t="shared" si="58"/>
        <v>0</v>
      </c>
      <c r="N126" s="87" t="str">
        <f>IFERROR(IF(INDEX('[1]PNC 2020'!$A$3:$AA$434,MATCH($A126,'[1]PNC 2020'!$A$7:$A$434,0)+4,MATCH(N$60,'[1]PNC 2020'!$A$3:$AA$3,0))=0,"",INDEX('[1]PNC 2020'!$A$3:$AA$434,MATCH($A126,'[1]PNC 2020'!$A$7:$A$434,0)+4,MATCH(N$60,'[1]PNC 2020'!$A$3:$AA$3,0))),"")</f>
        <v/>
      </c>
      <c r="O126" s="87" t="str">
        <f>IFERROR(IF(INDEX('[1]PNC 2020'!$A$3:$AA$434,MATCH($A126,'[1]PNC 2020'!$A$7:$A$434,0)+4,MATCH(O$60,'[1]PNC 2020'!$A$3:$AA$3,0))=0,"",INDEX('[1]PNC 2020'!$A$3:$AA$434,MATCH($A126,'[1]PNC 2020'!$A$7:$A$434,0)+4,MATCH(O$60,'[1]PNC 2020'!$A$3:$AA$3,0))),"")</f>
        <v/>
      </c>
      <c r="P126" s="87">
        <f t="shared" si="59"/>
        <v>0</v>
      </c>
      <c r="Q126" s="87" t="str">
        <f>IFERROR(IF(INDEX('[1]PNC 2020'!$A$3:$AA$434,MATCH($A126,'[1]PNC 2020'!$A$7:$A$434,0)+4,MATCH(Q$60,'[1]PNC 2020'!$A$3:$AA$3,0))=0,"",INDEX('[1]PNC 2020'!$A$3:$AA$434,MATCH($A126,'[1]PNC 2020'!$A$7:$A$434,0)+4,MATCH(Q$60,'[1]PNC 2020'!$A$3:$AA$3,0))),"")</f>
        <v/>
      </c>
      <c r="R126" s="87" t="str">
        <f>IFERROR(IF(INDEX('[1]PNC 2020'!$A$3:$AA$434,MATCH($A126,'[1]PNC 2020'!$A$7:$A$434,0)+4,MATCH(R$60,'[1]PNC 2020'!$A$3:$AA$3,0))=0,"",INDEX('[1]PNC 2020'!$A$3:$AA$434,MATCH($A126,'[1]PNC 2020'!$A$7:$A$434,0)+4,MATCH(R$60,'[1]PNC 2020'!$A$3:$AA$3,0))),"")</f>
        <v/>
      </c>
      <c r="S126" s="87">
        <f t="shared" si="60"/>
        <v>0</v>
      </c>
      <c r="T126" s="87" t="str">
        <f>IFERROR(IF(INDEX('[1]PNC 2020'!$A$3:$AA$434,MATCH($A126,'[1]PNC 2020'!$A$7:$A$434,0)+4,MATCH(T$60,'[1]PNC 2020'!$A$3:$AA$3,0))=0,"",INDEX('[1]PNC 2020'!$A$3:$AA$434,MATCH($A126,'[1]PNC 2020'!$A$7:$A$434,0)+4,MATCH(T$60,'[1]PNC 2020'!$A$3:$AA$3,0))),"")</f>
        <v/>
      </c>
      <c r="U126" s="87" t="str">
        <f>IFERROR(IF(INDEX('[1]PNC 2020'!$A$3:$AA$434,MATCH($A126,'[1]PNC 2020'!$A$7:$A$434,0)+4,MATCH(U$60,'[1]PNC 2020'!$A$3:$AA$3,0))=0,"",INDEX('[1]PNC 2020'!$A$3:$AA$434,MATCH($A126,'[1]PNC 2020'!$A$7:$A$434,0)+4,MATCH(U$60,'[1]PNC 2020'!$A$3:$AA$3,0))),"")</f>
        <v/>
      </c>
      <c r="V126" s="87">
        <f t="shared" si="61"/>
        <v>0</v>
      </c>
      <c r="W126" s="87" t="str">
        <f>IFERROR(IF(INDEX('[1]PNC 2020'!$A$3:$AA$434,MATCH($A126,'[1]PNC 2020'!$A$7:$A$434,0)+4,MATCH(W$60,'[1]PNC 2020'!$A$3:$AA$3,0))=0,"",INDEX('[1]PNC 2020'!$A$3:$AA$434,MATCH($A126,'[1]PNC 2020'!$A$7:$A$434,0)+4,MATCH(W$60,'[1]PNC 2020'!$A$3:$AA$3,0))),"")</f>
        <v/>
      </c>
      <c r="X126" s="87" t="str">
        <f>IFERROR(IF(INDEX('[1]PNC 2020'!$A$3:$AA$434,MATCH($A126,'[1]PNC 2020'!$A$7:$A$434,0)+4,MATCH(X$60,'[1]PNC 2020'!$A$3:$AA$3,0))=0,"",INDEX('[1]PNC 2020'!$A$3:$AA$434,MATCH($A126,'[1]PNC 2020'!$A$7:$A$434,0)+4,MATCH(X$60,'[1]PNC 2020'!$A$3:$AA$3,0))),"")</f>
        <v/>
      </c>
      <c r="Y126" s="87">
        <f t="shared" si="62"/>
        <v>0</v>
      </c>
      <c r="Z126" s="87" t="str">
        <f>IFERROR(IF(INDEX('[1]PNC 2020'!$A$3:$AA$434,MATCH($A126,'[1]PNC 2020'!$A$7:$A$434,0)+4,MATCH(Z$60,'[1]PNC 2020'!$A$3:$AA$3,0))=0,"",INDEX('[1]PNC 2020'!$A$3:$AA$434,MATCH($A126,'[1]PNC 2020'!$A$7:$A$434,0)+4,MATCH(Z$60,'[1]PNC 2020'!$A$3:$AA$3,0))),"")</f>
        <v/>
      </c>
      <c r="AA126" s="87" t="str">
        <f>IFERROR(IF(INDEX('[1]PNC 2020'!$A$3:$AA$434,MATCH($A126,'[1]PNC 2020'!$A$7:$A$434,0)+4,MATCH(AA$60,'[1]PNC 2020'!$A$3:$AA$3,0))=0,"",INDEX('[1]PNC 2020'!$A$3:$AA$434,MATCH($A126,'[1]PNC 2020'!$A$7:$A$434,0)+4,MATCH(AA$60,'[1]PNC 2020'!$A$3:$AA$3,0))),"")</f>
        <v/>
      </c>
      <c r="AB126" s="87">
        <f t="shared" si="63"/>
        <v>0</v>
      </c>
      <c r="AC126" s="87" t="str">
        <f>IFERROR(IF(INDEX('[1]PNC 2020'!$A$3:$AA$434,MATCH($A126,'[1]PNC 2020'!$A$7:$A$434,0)+4,MATCH(AC$60,'[1]PNC 2020'!$A$3:$AA$3,0))=0,"",INDEX('[1]PNC 2020'!$A$3:$AA$434,MATCH($A126,'[1]PNC 2020'!$A$7:$A$434,0)+4,MATCH(AC$60,'[1]PNC 2020'!$A$3:$AA$3,0))),"")</f>
        <v/>
      </c>
      <c r="AD126" s="87" t="str">
        <f>IFERROR(IF(INDEX('[1]PNC 2020'!$A$3:$AA$434,MATCH($A126,'[1]PNC 2020'!$A$7:$A$434,0)+4,MATCH(AD$60,'[1]PNC 2020'!$A$3:$AA$3,0))=0,"",INDEX('[1]PNC 2020'!$A$3:$AA$434,MATCH($A126,'[1]PNC 2020'!$A$7:$A$434,0)+4,MATCH(AD$60,'[1]PNC 2020'!$A$3:$AA$3,0))),"")</f>
        <v/>
      </c>
      <c r="AE126" s="87">
        <f t="shared" si="64"/>
        <v>0</v>
      </c>
      <c r="AF126" s="87" t="str">
        <f>IFERROR(IF(INDEX('[1]PNC 2020'!$A$3:$AA$434,MATCH($A126,'[1]PNC 2020'!$A$7:$A$434,0)+4,MATCH(AF$60,'[1]PNC 2020'!$A$3:$AA$3,0))=0,"",INDEX('[1]PNC 2020'!$A$3:$AA$434,MATCH($A126,'[1]PNC 2020'!$A$7:$A$434,0)+4,MATCH(AF$60,'[1]PNC 2020'!$A$3:$AA$3,0))),"")</f>
        <v/>
      </c>
      <c r="AG126" s="87" t="str">
        <f>IFERROR(IF(INDEX('[1]PNC 2020'!$A$3:$AA$434,MATCH($A126,'[1]PNC 2020'!$A$7:$A$434,0)+4,MATCH(AG$60,'[1]PNC 2020'!$A$3:$AA$3,0))=0,"",INDEX('[1]PNC 2020'!$A$3:$AA$434,MATCH($A126,'[1]PNC 2020'!$A$7:$A$434,0)+4,MATCH(AG$60,'[1]PNC 2020'!$A$3:$AA$3,0))),"")</f>
        <v/>
      </c>
      <c r="AH126" s="87">
        <f t="shared" si="65"/>
        <v>0</v>
      </c>
      <c r="AI126" s="87" t="str">
        <f>IFERROR(IF(INDEX('[1]PNC 2020'!$A$3:$AA$434,MATCH($A126,'[1]PNC 2020'!$A$7:$A$434,0)+4,MATCH(AI$60,'[1]PNC 2020'!$A$3:$AA$3,0))=0,"",INDEX('[1]PNC 2020'!$A$3:$AA$434,MATCH($A126,'[1]PNC 2020'!$A$7:$A$434,0)+4,MATCH(AI$60,'[1]PNC 2020'!$A$3:$AA$3,0))),"")</f>
        <v/>
      </c>
      <c r="AJ126" s="87" t="str">
        <f>IFERROR(IF(INDEX('[1]PNC 2020'!$A$3:$AA$434,MATCH($A126,'[1]PNC 2020'!$A$7:$A$434,0)+4,MATCH(AJ$60,'[1]PNC 2020'!$A$3:$AA$3,0))=0,"",INDEX('[1]PNC 2020'!$A$3:$AA$434,MATCH($A126,'[1]PNC 2020'!$A$7:$A$434,0)+4,MATCH(AJ$60,'[1]PNC 2020'!$A$3:$AA$3,0))),"")</f>
        <v/>
      </c>
      <c r="AK126" s="87">
        <f t="shared" si="66"/>
        <v>0</v>
      </c>
      <c r="AL126" s="41">
        <f t="shared" si="55"/>
        <v>0</v>
      </c>
      <c r="AM126" s="132" t="s">
        <v>1</v>
      </c>
    </row>
    <row r="127" spans="1:39" x14ac:dyDescent="0.2">
      <c r="A127" s="132" t="str">
        <f t="shared" si="67"/>
        <v>FebreroSeguros Pepín, S. A.</v>
      </c>
      <c r="B127" s="51" t="s">
        <v>115</v>
      </c>
      <c r="C127" s="88">
        <f t="shared" si="53"/>
        <v>0</v>
      </c>
      <c r="D127" s="88">
        <f t="shared" si="54"/>
        <v>0</v>
      </c>
      <c r="E127" s="87" t="str">
        <f>IFERROR(IF(INDEX('[1]PNC 2020'!$A$3:$AA$434,MATCH($A127,'[1]PNC 2020'!$A$7:$A$434,0)+4,MATCH(E$60,'[1]PNC 2020'!$A$3:$AA$3,0))=0,"",INDEX('[1]PNC 2020'!$A$3:$AA$434,MATCH($A127,'[1]PNC 2020'!$A$7:$A$434,0)+4,MATCH(E$60,'[1]PNC 2020'!$A$3:$AA$3,0))),"")</f>
        <v/>
      </c>
      <c r="F127" s="87" t="str">
        <f>IFERROR(IF(INDEX('[1]PNC 2020'!$A$3:$AA$434,MATCH($A127,'[1]PNC 2020'!$A$7:$A$434,0)+4,MATCH(F$60,'[1]PNC 2020'!$A$3:$AA$3,0))=0,"",INDEX('[1]PNC 2020'!$A$3:$AA$434,MATCH($A127,'[1]PNC 2020'!$A$7:$A$434,0)+4,MATCH(F$60,'[1]PNC 2020'!$A$3:$AA$3,0))),"")</f>
        <v/>
      </c>
      <c r="G127" s="87">
        <f t="shared" si="56"/>
        <v>0</v>
      </c>
      <c r="H127" s="87" t="str">
        <f>IFERROR(IF(INDEX('[1]PNC 2020'!$A$3:$AA$434,MATCH($A127,'[1]PNC 2020'!$A$7:$A$434,0)+4,MATCH(H$60,'[1]PNC 2020'!$A$3:$AA$3,0))=0,"",INDEX('[1]PNC 2020'!$A$3:$AA$434,MATCH($A127,'[1]PNC 2020'!$A$7:$A$434,0)+4,MATCH(H$60,'[1]PNC 2020'!$A$3:$AA$3,0))),"")</f>
        <v/>
      </c>
      <c r="I127" s="87" t="str">
        <f>IFERROR(IF(INDEX('[1]PNC 2020'!$A$3:$AA$434,MATCH($A127,'[1]PNC 2020'!$A$7:$A$434,0)+4,MATCH(I$60,'[1]PNC 2020'!$A$3:$AA$3,0))=0,"",INDEX('[1]PNC 2020'!$A$3:$AA$434,MATCH($A127,'[1]PNC 2020'!$A$7:$A$434,0)+4,MATCH(I$60,'[1]PNC 2020'!$A$3:$AA$3,0))),"")</f>
        <v/>
      </c>
      <c r="J127" s="87">
        <f t="shared" si="57"/>
        <v>0</v>
      </c>
      <c r="K127" s="87" t="str">
        <f>IFERROR(IF(INDEX('[1]PNC 2020'!$A$3:$AA$434,MATCH($A127,'[1]PNC 2020'!$A$7:$A$434,0)+4,MATCH(K$60,'[1]PNC 2020'!$A$3:$AA$3,0))=0,"",INDEX('[1]PNC 2020'!$A$3:$AA$434,MATCH($A127,'[1]PNC 2020'!$A$7:$A$434,0)+4,MATCH(K$60,'[1]PNC 2020'!$A$3:$AA$3,0))),"")</f>
        <v/>
      </c>
      <c r="L127" s="87" t="str">
        <f>IFERROR(IF(INDEX('[1]PNC 2020'!$A$3:$AA$434,MATCH($A127,'[1]PNC 2020'!$A$7:$A$434,0)+4,MATCH(L$60,'[1]PNC 2020'!$A$3:$AA$3,0))=0,"",INDEX('[1]PNC 2020'!$A$3:$AA$434,MATCH($A127,'[1]PNC 2020'!$A$7:$A$434,0)+4,MATCH(L$60,'[1]PNC 2020'!$A$3:$AA$3,0))),"")</f>
        <v/>
      </c>
      <c r="M127" s="87">
        <f t="shared" si="58"/>
        <v>0</v>
      </c>
      <c r="N127" s="87" t="str">
        <f>IFERROR(IF(INDEX('[1]PNC 2020'!$A$3:$AA$434,MATCH($A127,'[1]PNC 2020'!$A$7:$A$434,0)+4,MATCH(N$60,'[1]PNC 2020'!$A$3:$AA$3,0))=0,"",INDEX('[1]PNC 2020'!$A$3:$AA$434,MATCH($A127,'[1]PNC 2020'!$A$7:$A$434,0)+4,MATCH(N$60,'[1]PNC 2020'!$A$3:$AA$3,0))),"")</f>
        <v/>
      </c>
      <c r="O127" s="87" t="str">
        <f>IFERROR(IF(INDEX('[1]PNC 2020'!$A$3:$AA$434,MATCH($A127,'[1]PNC 2020'!$A$7:$A$434,0)+4,MATCH(O$60,'[1]PNC 2020'!$A$3:$AA$3,0))=0,"",INDEX('[1]PNC 2020'!$A$3:$AA$434,MATCH($A127,'[1]PNC 2020'!$A$7:$A$434,0)+4,MATCH(O$60,'[1]PNC 2020'!$A$3:$AA$3,0))),"")</f>
        <v/>
      </c>
      <c r="P127" s="87">
        <f t="shared" si="59"/>
        <v>0</v>
      </c>
      <c r="Q127" s="87" t="str">
        <f>IFERROR(IF(INDEX('[1]PNC 2020'!$A$3:$AA$434,MATCH($A127,'[1]PNC 2020'!$A$7:$A$434,0)+4,MATCH(Q$60,'[1]PNC 2020'!$A$3:$AA$3,0))=0,"",INDEX('[1]PNC 2020'!$A$3:$AA$434,MATCH($A127,'[1]PNC 2020'!$A$7:$A$434,0)+4,MATCH(Q$60,'[1]PNC 2020'!$A$3:$AA$3,0))),"")</f>
        <v/>
      </c>
      <c r="R127" s="87" t="str">
        <f>IFERROR(IF(INDEX('[1]PNC 2020'!$A$3:$AA$434,MATCH($A127,'[1]PNC 2020'!$A$7:$A$434,0)+4,MATCH(R$60,'[1]PNC 2020'!$A$3:$AA$3,0))=0,"",INDEX('[1]PNC 2020'!$A$3:$AA$434,MATCH($A127,'[1]PNC 2020'!$A$7:$A$434,0)+4,MATCH(R$60,'[1]PNC 2020'!$A$3:$AA$3,0))),"")</f>
        <v/>
      </c>
      <c r="S127" s="87">
        <f t="shared" si="60"/>
        <v>0</v>
      </c>
      <c r="T127" s="87" t="str">
        <f>IFERROR(IF(INDEX('[1]PNC 2020'!$A$3:$AA$434,MATCH($A127,'[1]PNC 2020'!$A$7:$A$434,0)+4,MATCH(T$60,'[1]PNC 2020'!$A$3:$AA$3,0))=0,"",INDEX('[1]PNC 2020'!$A$3:$AA$434,MATCH($A127,'[1]PNC 2020'!$A$7:$A$434,0)+4,MATCH(T$60,'[1]PNC 2020'!$A$3:$AA$3,0))),"")</f>
        <v/>
      </c>
      <c r="U127" s="87" t="str">
        <f>IFERROR(IF(INDEX('[1]PNC 2020'!$A$3:$AA$434,MATCH($A127,'[1]PNC 2020'!$A$7:$A$434,0)+4,MATCH(U$60,'[1]PNC 2020'!$A$3:$AA$3,0))=0,"",INDEX('[1]PNC 2020'!$A$3:$AA$434,MATCH($A127,'[1]PNC 2020'!$A$7:$A$434,0)+4,MATCH(U$60,'[1]PNC 2020'!$A$3:$AA$3,0))),"")</f>
        <v/>
      </c>
      <c r="V127" s="87">
        <f t="shared" si="61"/>
        <v>0</v>
      </c>
      <c r="W127" s="87" t="str">
        <f>IFERROR(IF(INDEX('[1]PNC 2020'!$A$3:$AA$434,MATCH($A127,'[1]PNC 2020'!$A$7:$A$434,0)+4,MATCH(W$60,'[1]PNC 2020'!$A$3:$AA$3,0))=0,"",INDEX('[1]PNC 2020'!$A$3:$AA$434,MATCH($A127,'[1]PNC 2020'!$A$7:$A$434,0)+4,MATCH(W$60,'[1]PNC 2020'!$A$3:$AA$3,0))),"")</f>
        <v/>
      </c>
      <c r="X127" s="87" t="str">
        <f>IFERROR(IF(INDEX('[1]PNC 2020'!$A$3:$AA$434,MATCH($A127,'[1]PNC 2020'!$A$7:$A$434,0)+4,MATCH(X$60,'[1]PNC 2020'!$A$3:$AA$3,0))=0,"",INDEX('[1]PNC 2020'!$A$3:$AA$434,MATCH($A127,'[1]PNC 2020'!$A$7:$A$434,0)+4,MATCH(X$60,'[1]PNC 2020'!$A$3:$AA$3,0))),"")</f>
        <v/>
      </c>
      <c r="Y127" s="87">
        <f t="shared" si="62"/>
        <v>0</v>
      </c>
      <c r="Z127" s="87" t="str">
        <f>IFERROR(IF(INDEX('[1]PNC 2020'!$A$3:$AA$434,MATCH($A127,'[1]PNC 2020'!$A$7:$A$434,0)+4,MATCH(Z$60,'[1]PNC 2020'!$A$3:$AA$3,0))=0,"",INDEX('[1]PNC 2020'!$A$3:$AA$434,MATCH($A127,'[1]PNC 2020'!$A$7:$A$434,0)+4,MATCH(Z$60,'[1]PNC 2020'!$A$3:$AA$3,0))),"")</f>
        <v/>
      </c>
      <c r="AA127" s="87" t="str">
        <f>IFERROR(IF(INDEX('[1]PNC 2020'!$A$3:$AA$434,MATCH($A127,'[1]PNC 2020'!$A$7:$A$434,0)+4,MATCH(AA$60,'[1]PNC 2020'!$A$3:$AA$3,0))=0,"",INDEX('[1]PNC 2020'!$A$3:$AA$434,MATCH($A127,'[1]PNC 2020'!$A$7:$A$434,0)+4,MATCH(AA$60,'[1]PNC 2020'!$A$3:$AA$3,0))),"")</f>
        <v/>
      </c>
      <c r="AB127" s="87">
        <f t="shared" si="63"/>
        <v>0</v>
      </c>
      <c r="AC127" s="87" t="str">
        <f>IFERROR(IF(INDEX('[1]PNC 2020'!$A$3:$AA$434,MATCH($A127,'[1]PNC 2020'!$A$7:$A$434,0)+4,MATCH(AC$60,'[1]PNC 2020'!$A$3:$AA$3,0))=0,"",INDEX('[1]PNC 2020'!$A$3:$AA$434,MATCH($A127,'[1]PNC 2020'!$A$7:$A$434,0)+4,MATCH(AC$60,'[1]PNC 2020'!$A$3:$AA$3,0))),"")</f>
        <v/>
      </c>
      <c r="AD127" s="87" t="str">
        <f>IFERROR(IF(INDEX('[1]PNC 2020'!$A$3:$AA$434,MATCH($A127,'[1]PNC 2020'!$A$7:$A$434,0)+4,MATCH(AD$60,'[1]PNC 2020'!$A$3:$AA$3,0))=0,"",INDEX('[1]PNC 2020'!$A$3:$AA$434,MATCH($A127,'[1]PNC 2020'!$A$7:$A$434,0)+4,MATCH(AD$60,'[1]PNC 2020'!$A$3:$AA$3,0))),"")</f>
        <v/>
      </c>
      <c r="AE127" s="87">
        <f t="shared" si="64"/>
        <v>0</v>
      </c>
      <c r="AF127" s="87" t="str">
        <f>IFERROR(IF(INDEX('[1]PNC 2020'!$A$3:$AA$434,MATCH($A127,'[1]PNC 2020'!$A$7:$A$434,0)+4,MATCH(AF$60,'[1]PNC 2020'!$A$3:$AA$3,0))=0,"",INDEX('[1]PNC 2020'!$A$3:$AA$434,MATCH($A127,'[1]PNC 2020'!$A$7:$A$434,0)+4,MATCH(AF$60,'[1]PNC 2020'!$A$3:$AA$3,0))),"")</f>
        <v/>
      </c>
      <c r="AG127" s="87" t="str">
        <f>IFERROR(IF(INDEX('[1]PNC 2020'!$A$3:$AA$434,MATCH($A127,'[1]PNC 2020'!$A$7:$A$434,0)+4,MATCH(AG$60,'[1]PNC 2020'!$A$3:$AA$3,0))=0,"",INDEX('[1]PNC 2020'!$A$3:$AA$434,MATCH($A127,'[1]PNC 2020'!$A$7:$A$434,0)+4,MATCH(AG$60,'[1]PNC 2020'!$A$3:$AA$3,0))),"")</f>
        <v/>
      </c>
      <c r="AH127" s="87">
        <f t="shared" si="65"/>
        <v>0</v>
      </c>
      <c r="AI127" s="87" t="str">
        <f>IFERROR(IF(INDEX('[1]PNC 2020'!$A$3:$AA$434,MATCH($A127,'[1]PNC 2020'!$A$7:$A$434,0)+4,MATCH(AI$60,'[1]PNC 2020'!$A$3:$AA$3,0))=0,"",INDEX('[1]PNC 2020'!$A$3:$AA$434,MATCH($A127,'[1]PNC 2020'!$A$7:$A$434,0)+4,MATCH(AI$60,'[1]PNC 2020'!$A$3:$AA$3,0))),"")</f>
        <v/>
      </c>
      <c r="AJ127" s="87" t="str">
        <f>IFERROR(IF(INDEX('[1]PNC 2020'!$A$3:$AA$434,MATCH($A127,'[1]PNC 2020'!$A$7:$A$434,0)+4,MATCH(AJ$60,'[1]PNC 2020'!$A$3:$AA$3,0))=0,"",INDEX('[1]PNC 2020'!$A$3:$AA$434,MATCH($A127,'[1]PNC 2020'!$A$7:$A$434,0)+4,MATCH(AJ$60,'[1]PNC 2020'!$A$3:$AA$3,0))),"")</f>
        <v/>
      </c>
      <c r="AK127" s="87">
        <f t="shared" si="66"/>
        <v>0</v>
      </c>
      <c r="AL127" s="41">
        <f t="shared" si="55"/>
        <v>0</v>
      </c>
      <c r="AM127" s="132" t="s">
        <v>1</v>
      </c>
    </row>
    <row r="128" spans="1:39" x14ac:dyDescent="0.2">
      <c r="A128" s="132" t="str">
        <f t="shared" si="67"/>
        <v>FebreroLa Monumental de Seguros, S. A.</v>
      </c>
      <c r="B128" s="51" t="s">
        <v>85</v>
      </c>
      <c r="C128" s="88">
        <f t="shared" si="53"/>
        <v>0</v>
      </c>
      <c r="D128" s="88">
        <f t="shared" si="54"/>
        <v>0</v>
      </c>
      <c r="E128" s="87" t="str">
        <f>IFERROR(IF(INDEX('[1]PNC 2020'!$A$3:$AA$434,MATCH($A128,'[1]PNC 2020'!$A$7:$A$434,0)+4,MATCH(E$60,'[1]PNC 2020'!$A$3:$AA$3,0))=0,"",INDEX('[1]PNC 2020'!$A$3:$AA$434,MATCH($A128,'[1]PNC 2020'!$A$7:$A$434,0)+4,MATCH(E$60,'[1]PNC 2020'!$A$3:$AA$3,0))),"")</f>
        <v/>
      </c>
      <c r="F128" s="87" t="str">
        <f>IFERROR(IF(INDEX('[1]PNC 2020'!$A$3:$AA$434,MATCH($A128,'[1]PNC 2020'!$A$7:$A$434,0)+4,MATCH(F$60,'[1]PNC 2020'!$A$3:$AA$3,0))=0,"",INDEX('[1]PNC 2020'!$A$3:$AA$434,MATCH($A128,'[1]PNC 2020'!$A$7:$A$434,0)+4,MATCH(F$60,'[1]PNC 2020'!$A$3:$AA$3,0))),"")</f>
        <v/>
      </c>
      <c r="G128" s="87">
        <f t="shared" si="56"/>
        <v>0</v>
      </c>
      <c r="H128" s="87" t="str">
        <f>IFERROR(IF(INDEX('[1]PNC 2020'!$A$3:$AA$434,MATCH($A128,'[1]PNC 2020'!$A$7:$A$434,0)+4,MATCH(H$60,'[1]PNC 2020'!$A$3:$AA$3,0))=0,"",INDEX('[1]PNC 2020'!$A$3:$AA$434,MATCH($A128,'[1]PNC 2020'!$A$7:$A$434,0)+4,MATCH(H$60,'[1]PNC 2020'!$A$3:$AA$3,0))),"")</f>
        <v/>
      </c>
      <c r="I128" s="87" t="str">
        <f>IFERROR(IF(INDEX('[1]PNC 2020'!$A$3:$AA$434,MATCH($A128,'[1]PNC 2020'!$A$7:$A$434,0)+4,MATCH(I$60,'[1]PNC 2020'!$A$3:$AA$3,0))=0,"",INDEX('[1]PNC 2020'!$A$3:$AA$434,MATCH($A128,'[1]PNC 2020'!$A$7:$A$434,0)+4,MATCH(I$60,'[1]PNC 2020'!$A$3:$AA$3,0))),"")</f>
        <v/>
      </c>
      <c r="J128" s="87">
        <f t="shared" si="57"/>
        <v>0</v>
      </c>
      <c r="K128" s="87" t="str">
        <f>IFERROR(IF(INDEX('[1]PNC 2020'!$A$3:$AA$434,MATCH($A128,'[1]PNC 2020'!$A$7:$A$434,0)+4,MATCH(K$60,'[1]PNC 2020'!$A$3:$AA$3,0))=0,"",INDEX('[1]PNC 2020'!$A$3:$AA$434,MATCH($A128,'[1]PNC 2020'!$A$7:$A$434,0)+4,MATCH(K$60,'[1]PNC 2020'!$A$3:$AA$3,0))),"")</f>
        <v/>
      </c>
      <c r="L128" s="87" t="str">
        <f>IFERROR(IF(INDEX('[1]PNC 2020'!$A$3:$AA$434,MATCH($A128,'[1]PNC 2020'!$A$7:$A$434,0)+4,MATCH(L$60,'[1]PNC 2020'!$A$3:$AA$3,0))=0,"",INDEX('[1]PNC 2020'!$A$3:$AA$434,MATCH($A128,'[1]PNC 2020'!$A$7:$A$434,0)+4,MATCH(L$60,'[1]PNC 2020'!$A$3:$AA$3,0))),"")</f>
        <v/>
      </c>
      <c r="M128" s="87">
        <f t="shared" si="58"/>
        <v>0</v>
      </c>
      <c r="N128" s="87" t="str">
        <f>IFERROR(IF(INDEX('[1]PNC 2020'!$A$3:$AA$434,MATCH($A128,'[1]PNC 2020'!$A$7:$A$434,0)+4,MATCH(N$60,'[1]PNC 2020'!$A$3:$AA$3,0))=0,"",INDEX('[1]PNC 2020'!$A$3:$AA$434,MATCH($A128,'[1]PNC 2020'!$A$7:$A$434,0)+4,MATCH(N$60,'[1]PNC 2020'!$A$3:$AA$3,0))),"")</f>
        <v/>
      </c>
      <c r="O128" s="87" t="str">
        <f>IFERROR(IF(INDEX('[1]PNC 2020'!$A$3:$AA$434,MATCH($A128,'[1]PNC 2020'!$A$7:$A$434,0)+4,MATCH(O$60,'[1]PNC 2020'!$A$3:$AA$3,0))=0,"",INDEX('[1]PNC 2020'!$A$3:$AA$434,MATCH($A128,'[1]PNC 2020'!$A$7:$A$434,0)+4,MATCH(O$60,'[1]PNC 2020'!$A$3:$AA$3,0))),"")</f>
        <v/>
      </c>
      <c r="P128" s="87">
        <f t="shared" si="59"/>
        <v>0</v>
      </c>
      <c r="Q128" s="87" t="str">
        <f>IFERROR(IF(INDEX('[1]PNC 2020'!$A$3:$AA$434,MATCH($A128,'[1]PNC 2020'!$A$7:$A$434,0)+4,MATCH(Q$60,'[1]PNC 2020'!$A$3:$AA$3,0))=0,"",INDEX('[1]PNC 2020'!$A$3:$AA$434,MATCH($A128,'[1]PNC 2020'!$A$7:$A$434,0)+4,MATCH(Q$60,'[1]PNC 2020'!$A$3:$AA$3,0))),"")</f>
        <v/>
      </c>
      <c r="R128" s="87" t="str">
        <f>IFERROR(IF(INDEX('[1]PNC 2020'!$A$3:$AA$434,MATCH($A128,'[1]PNC 2020'!$A$7:$A$434,0)+4,MATCH(R$60,'[1]PNC 2020'!$A$3:$AA$3,0))=0,"",INDEX('[1]PNC 2020'!$A$3:$AA$434,MATCH($A128,'[1]PNC 2020'!$A$7:$A$434,0)+4,MATCH(R$60,'[1]PNC 2020'!$A$3:$AA$3,0))),"")</f>
        <v/>
      </c>
      <c r="S128" s="87">
        <f t="shared" si="60"/>
        <v>0</v>
      </c>
      <c r="T128" s="87" t="str">
        <f>IFERROR(IF(INDEX('[1]PNC 2020'!$A$3:$AA$434,MATCH($A128,'[1]PNC 2020'!$A$7:$A$434,0)+4,MATCH(T$60,'[1]PNC 2020'!$A$3:$AA$3,0))=0,"",INDEX('[1]PNC 2020'!$A$3:$AA$434,MATCH($A128,'[1]PNC 2020'!$A$7:$A$434,0)+4,MATCH(T$60,'[1]PNC 2020'!$A$3:$AA$3,0))),"")</f>
        <v/>
      </c>
      <c r="U128" s="87" t="str">
        <f>IFERROR(IF(INDEX('[1]PNC 2020'!$A$3:$AA$434,MATCH($A128,'[1]PNC 2020'!$A$7:$A$434,0)+4,MATCH(U$60,'[1]PNC 2020'!$A$3:$AA$3,0))=0,"",INDEX('[1]PNC 2020'!$A$3:$AA$434,MATCH($A128,'[1]PNC 2020'!$A$7:$A$434,0)+4,MATCH(U$60,'[1]PNC 2020'!$A$3:$AA$3,0))),"")</f>
        <v/>
      </c>
      <c r="V128" s="87">
        <f t="shared" si="61"/>
        <v>0</v>
      </c>
      <c r="W128" s="87" t="str">
        <f>IFERROR(IF(INDEX('[1]PNC 2020'!$A$3:$AA$434,MATCH($A128,'[1]PNC 2020'!$A$7:$A$434,0)+4,MATCH(W$60,'[1]PNC 2020'!$A$3:$AA$3,0))=0,"",INDEX('[1]PNC 2020'!$A$3:$AA$434,MATCH($A128,'[1]PNC 2020'!$A$7:$A$434,0)+4,MATCH(W$60,'[1]PNC 2020'!$A$3:$AA$3,0))),"")</f>
        <v/>
      </c>
      <c r="X128" s="87" t="str">
        <f>IFERROR(IF(INDEX('[1]PNC 2020'!$A$3:$AA$434,MATCH($A128,'[1]PNC 2020'!$A$7:$A$434,0)+4,MATCH(X$60,'[1]PNC 2020'!$A$3:$AA$3,0))=0,"",INDEX('[1]PNC 2020'!$A$3:$AA$434,MATCH($A128,'[1]PNC 2020'!$A$7:$A$434,0)+4,MATCH(X$60,'[1]PNC 2020'!$A$3:$AA$3,0))),"")</f>
        <v/>
      </c>
      <c r="Y128" s="87">
        <f t="shared" si="62"/>
        <v>0</v>
      </c>
      <c r="Z128" s="87" t="str">
        <f>IFERROR(IF(INDEX('[1]PNC 2020'!$A$3:$AA$434,MATCH($A128,'[1]PNC 2020'!$A$7:$A$434,0)+4,MATCH(Z$60,'[1]PNC 2020'!$A$3:$AA$3,0))=0,"",INDEX('[1]PNC 2020'!$A$3:$AA$434,MATCH($A128,'[1]PNC 2020'!$A$7:$A$434,0)+4,MATCH(Z$60,'[1]PNC 2020'!$A$3:$AA$3,0))),"")</f>
        <v/>
      </c>
      <c r="AA128" s="87" t="str">
        <f>IFERROR(IF(INDEX('[1]PNC 2020'!$A$3:$AA$434,MATCH($A128,'[1]PNC 2020'!$A$7:$A$434,0)+4,MATCH(AA$60,'[1]PNC 2020'!$A$3:$AA$3,0))=0,"",INDEX('[1]PNC 2020'!$A$3:$AA$434,MATCH($A128,'[1]PNC 2020'!$A$7:$A$434,0)+4,MATCH(AA$60,'[1]PNC 2020'!$A$3:$AA$3,0))),"")</f>
        <v/>
      </c>
      <c r="AB128" s="87">
        <f t="shared" si="63"/>
        <v>0</v>
      </c>
      <c r="AC128" s="87" t="str">
        <f>IFERROR(IF(INDEX('[1]PNC 2020'!$A$3:$AA$434,MATCH($A128,'[1]PNC 2020'!$A$7:$A$434,0)+4,MATCH(AC$60,'[1]PNC 2020'!$A$3:$AA$3,0))=0,"",INDEX('[1]PNC 2020'!$A$3:$AA$434,MATCH($A128,'[1]PNC 2020'!$A$7:$A$434,0)+4,MATCH(AC$60,'[1]PNC 2020'!$A$3:$AA$3,0))),"")</f>
        <v/>
      </c>
      <c r="AD128" s="87" t="str">
        <f>IFERROR(IF(INDEX('[1]PNC 2020'!$A$3:$AA$434,MATCH($A128,'[1]PNC 2020'!$A$7:$A$434,0)+4,MATCH(AD$60,'[1]PNC 2020'!$A$3:$AA$3,0))=0,"",INDEX('[1]PNC 2020'!$A$3:$AA$434,MATCH($A128,'[1]PNC 2020'!$A$7:$A$434,0)+4,MATCH(AD$60,'[1]PNC 2020'!$A$3:$AA$3,0))),"")</f>
        <v/>
      </c>
      <c r="AE128" s="87">
        <f t="shared" si="64"/>
        <v>0</v>
      </c>
      <c r="AF128" s="87" t="str">
        <f>IFERROR(IF(INDEX('[1]PNC 2020'!$A$3:$AA$434,MATCH($A128,'[1]PNC 2020'!$A$7:$A$434,0)+4,MATCH(AF$60,'[1]PNC 2020'!$A$3:$AA$3,0))=0,"",INDEX('[1]PNC 2020'!$A$3:$AA$434,MATCH($A128,'[1]PNC 2020'!$A$7:$A$434,0)+4,MATCH(AF$60,'[1]PNC 2020'!$A$3:$AA$3,0))),"")</f>
        <v/>
      </c>
      <c r="AG128" s="87" t="str">
        <f>IFERROR(IF(INDEX('[1]PNC 2020'!$A$3:$AA$434,MATCH($A128,'[1]PNC 2020'!$A$7:$A$434,0)+4,MATCH(AG$60,'[1]PNC 2020'!$A$3:$AA$3,0))=0,"",INDEX('[1]PNC 2020'!$A$3:$AA$434,MATCH($A128,'[1]PNC 2020'!$A$7:$A$434,0)+4,MATCH(AG$60,'[1]PNC 2020'!$A$3:$AA$3,0))),"")</f>
        <v/>
      </c>
      <c r="AH128" s="87">
        <f t="shared" si="65"/>
        <v>0</v>
      </c>
      <c r="AI128" s="87" t="str">
        <f>IFERROR(IF(INDEX('[1]PNC 2020'!$A$3:$AA$434,MATCH($A128,'[1]PNC 2020'!$A$7:$A$434,0)+4,MATCH(AI$60,'[1]PNC 2020'!$A$3:$AA$3,0))=0,"",INDEX('[1]PNC 2020'!$A$3:$AA$434,MATCH($A128,'[1]PNC 2020'!$A$7:$A$434,0)+4,MATCH(AI$60,'[1]PNC 2020'!$A$3:$AA$3,0))),"")</f>
        <v/>
      </c>
      <c r="AJ128" s="87" t="str">
        <f>IFERROR(IF(INDEX('[1]PNC 2020'!$A$3:$AA$434,MATCH($A128,'[1]PNC 2020'!$A$7:$A$434,0)+4,MATCH(AJ$60,'[1]PNC 2020'!$A$3:$AA$3,0))=0,"",INDEX('[1]PNC 2020'!$A$3:$AA$434,MATCH($A128,'[1]PNC 2020'!$A$7:$A$434,0)+4,MATCH(AJ$60,'[1]PNC 2020'!$A$3:$AA$3,0))),"")</f>
        <v/>
      </c>
      <c r="AK128" s="87">
        <f t="shared" si="66"/>
        <v>0</v>
      </c>
      <c r="AL128" s="41">
        <f t="shared" si="55"/>
        <v>0</v>
      </c>
      <c r="AM128" s="132" t="s">
        <v>1</v>
      </c>
    </row>
    <row r="129" spans="1:39" x14ac:dyDescent="0.2">
      <c r="A129" s="132" t="str">
        <f t="shared" si="67"/>
        <v>FebreroCompañía Dominicana de Seguros, C. por A.</v>
      </c>
      <c r="B129" s="51" t="s">
        <v>116</v>
      </c>
      <c r="C129" s="88">
        <f t="shared" si="53"/>
        <v>0</v>
      </c>
      <c r="D129" s="88">
        <f t="shared" si="54"/>
        <v>0</v>
      </c>
      <c r="E129" s="87" t="str">
        <f>IFERROR(IF(INDEX('[1]PNC 2020'!$A$3:$AA$434,MATCH($A129,'[1]PNC 2020'!$A$7:$A$434,0)+4,MATCH(E$60,'[1]PNC 2020'!$A$3:$AA$3,0))=0,"",INDEX('[1]PNC 2020'!$A$3:$AA$434,MATCH($A129,'[1]PNC 2020'!$A$7:$A$434,0)+4,MATCH(E$60,'[1]PNC 2020'!$A$3:$AA$3,0))),"")</f>
        <v/>
      </c>
      <c r="F129" s="87" t="str">
        <f>IFERROR(IF(INDEX('[1]PNC 2020'!$A$3:$AA$434,MATCH($A129,'[1]PNC 2020'!$A$7:$A$434,0)+4,MATCH(F$60,'[1]PNC 2020'!$A$3:$AA$3,0))=0,"",INDEX('[1]PNC 2020'!$A$3:$AA$434,MATCH($A129,'[1]PNC 2020'!$A$7:$A$434,0)+4,MATCH(F$60,'[1]PNC 2020'!$A$3:$AA$3,0))),"")</f>
        <v/>
      </c>
      <c r="G129" s="87">
        <f t="shared" si="56"/>
        <v>0</v>
      </c>
      <c r="H129" s="87" t="str">
        <f>IFERROR(IF(INDEX('[1]PNC 2020'!$A$3:$AA$434,MATCH($A129,'[1]PNC 2020'!$A$7:$A$434,0)+4,MATCH(H$60,'[1]PNC 2020'!$A$3:$AA$3,0))=0,"",INDEX('[1]PNC 2020'!$A$3:$AA$434,MATCH($A129,'[1]PNC 2020'!$A$7:$A$434,0)+4,MATCH(H$60,'[1]PNC 2020'!$A$3:$AA$3,0))),"")</f>
        <v/>
      </c>
      <c r="I129" s="87" t="str">
        <f>IFERROR(IF(INDEX('[1]PNC 2020'!$A$3:$AA$434,MATCH($A129,'[1]PNC 2020'!$A$7:$A$434,0)+4,MATCH(I$60,'[1]PNC 2020'!$A$3:$AA$3,0))=0,"",INDEX('[1]PNC 2020'!$A$3:$AA$434,MATCH($A129,'[1]PNC 2020'!$A$7:$A$434,0)+4,MATCH(I$60,'[1]PNC 2020'!$A$3:$AA$3,0))),"")</f>
        <v/>
      </c>
      <c r="J129" s="87">
        <f t="shared" si="57"/>
        <v>0</v>
      </c>
      <c r="K129" s="87" t="str">
        <f>IFERROR(IF(INDEX('[1]PNC 2020'!$A$3:$AA$434,MATCH($A129,'[1]PNC 2020'!$A$7:$A$434,0)+4,MATCH(K$60,'[1]PNC 2020'!$A$3:$AA$3,0))=0,"",INDEX('[1]PNC 2020'!$A$3:$AA$434,MATCH($A129,'[1]PNC 2020'!$A$7:$A$434,0)+4,MATCH(K$60,'[1]PNC 2020'!$A$3:$AA$3,0))),"")</f>
        <v/>
      </c>
      <c r="L129" s="87" t="str">
        <f>IFERROR(IF(INDEX('[1]PNC 2020'!$A$3:$AA$434,MATCH($A129,'[1]PNC 2020'!$A$7:$A$434,0)+4,MATCH(L$60,'[1]PNC 2020'!$A$3:$AA$3,0))=0,"",INDEX('[1]PNC 2020'!$A$3:$AA$434,MATCH($A129,'[1]PNC 2020'!$A$7:$A$434,0)+4,MATCH(L$60,'[1]PNC 2020'!$A$3:$AA$3,0))),"")</f>
        <v/>
      </c>
      <c r="M129" s="87">
        <f t="shared" si="58"/>
        <v>0</v>
      </c>
      <c r="N129" s="87" t="str">
        <f>IFERROR(IF(INDEX('[1]PNC 2020'!$A$3:$AA$434,MATCH($A129,'[1]PNC 2020'!$A$7:$A$434,0)+4,MATCH(N$60,'[1]PNC 2020'!$A$3:$AA$3,0))=0,"",INDEX('[1]PNC 2020'!$A$3:$AA$434,MATCH($A129,'[1]PNC 2020'!$A$7:$A$434,0)+4,MATCH(N$60,'[1]PNC 2020'!$A$3:$AA$3,0))),"")</f>
        <v/>
      </c>
      <c r="O129" s="87" t="str">
        <f>IFERROR(IF(INDEX('[1]PNC 2020'!$A$3:$AA$434,MATCH($A129,'[1]PNC 2020'!$A$7:$A$434,0)+4,MATCH(O$60,'[1]PNC 2020'!$A$3:$AA$3,0))=0,"",INDEX('[1]PNC 2020'!$A$3:$AA$434,MATCH($A129,'[1]PNC 2020'!$A$7:$A$434,0)+4,MATCH(O$60,'[1]PNC 2020'!$A$3:$AA$3,0))),"")</f>
        <v/>
      </c>
      <c r="P129" s="87">
        <f t="shared" si="59"/>
        <v>0</v>
      </c>
      <c r="Q129" s="87" t="str">
        <f>IFERROR(IF(INDEX('[1]PNC 2020'!$A$3:$AA$434,MATCH($A129,'[1]PNC 2020'!$A$7:$A$434,0)+4,MATCH(Q$60,'[1]PNC 2020'!$A$3:$AA$3,0))=0,"",INDEX('[1]PNC 2020'!$A$3:$AA$434,MATCH($A129,'[1]PNC 2020'!$A$7:$A$434,0)+4,MATCH(Q$60,'[1]PNC 2020'!$A$3:$AA$3,0))),"")</f>
        <v/>
      </c>
      <c r="R129" s="87" t="str">
        <f>IFERROR(IF(INDEX('[1]PNC 2020'!$A$3:$AA$434,MATCH($A129,'[1]PNC 2020'!$A$7:$A$434,0)+4,MATCH(R$60,'[1]PNC 2020'!$A$3:$AA$3,0))=0,"",INDEX('[1]PNC 2020'!$A$3:$AA$434,MATCH($A129,'[1]PNC 2020'!$A$7:$A$434,0)+4,MATCH(R$60,'[1]PNC 2020'!$A$3:$AA$3,0))),"")</f>
        <v/>
      </c>
      <c r="S129" s="87">
        <f t="shared" si="60"/>
        <v>0</v>
      </c>
      <c r="T129" s="87" t="str">
        <f>IFERROR(IF(INDEX('[1]PNC 2020'!$A$3:$AA$434,MATCH($A129,'[1]PNC 2020'!$A$7:$A$434,0)+4,MATCH(T$60,'[1]PNC 2020'!$A$3:$AA$3,0))=0,"",INDEX('[1]PNC 2020'!$A$3:$AA$434,MATCH($A129,'[1]PNC 2020'!$A$7:$A$434,0)+4,MATCH(T$60,'[1]PNC 2020'!$A$3:$AA$3,0))),"")</f>
        <v/>
      </c>
      <c r="U129" s="87" t="str">
        <f>IFERROR(IF(INDEX('[1]PNC 2020'!$A$3:$AA$434,MATCH($A129,'[1]PNC 2020'!$A$7:$A$434,0)+4,MATCH(U$60,'[1]PNC 2020'!$A$3:$AA$3,0))=0,"",INDEX('[1]PNC 2020'!$A$3:$AA$434,MATCH($A129,'[1]PNC 2020'!$A$7:$A$434,0)+4,MATCH(U$60,'[1]PNC 2020'!$A$3:$AA$3,0))),"")</f>
        <v/>
      </c>
      <c r="V129" s="87">
        <f t="shared" si="61"/>
        <v>0</v>
      </c>
      <c r="W129" s="87" t="str">
        <f>IFERROR(IF(INDEX('[1]PNC 2020'!$A$3:$AA$434,MATCH($A129,'[1]PNC 2020'!$A$7:$A$434,0)+4,MATCH(W$60,'[1]PNC 2020'!$A$3:$AA$3,0))=0,"",INDEX('[1]PNC 2020'!$A$3:$AA$434,MATCH($A129,'[1]PNC 2020'!$A$7:$A$434,0)+4,MATCH(W$60,'[1]PNC 2020'!$A$3:$AA$3,0))),"")</f>
        <v/>
      </c>
      <c r="X129" s="87" t="str">
        <f>IFERROR(IF(INDEX('[1]PNC 2020'!$A$3:$AA$434,MATCH($A129,'[1]PNC 2020'!$A$7:$A$434,0)+4,MATCH(X$60,'[1]PNC 2020'!$A$3:$AA$3,0))=0,"",INDEX('[1]PNC 2020'!$A$3:$AA$434,MATCH($A129,'[1]PNC 2020'!$A$7:$A$434,0)+4,MATCH(X$60,'[1]PNC 2020'!$A$3:$AA$3,0))),"")</f>
        <v/>
      </c>
      <c r="Y129" s="87">
        <f t="shared" si="62"/>
        <v>0</v>
      </c>
      <c r="Z129" s="87" t="str">
        <f>IFERROR(IF(INDEX('[1]PNC 2020'!$A$3:$AA$434,MATCH($A129,'[1]PNC 2020'!$A$7:$A$434,0)+4,MATCH(Z$60,'[1]PNC 2020'!$A$3:$AA$3,0))=0,"",INDEX('[1]PNC 2020'!$A$3:$AA$434,MATCH($A129,'[1]PNC 2020'!$A$7:$A$434,0)+4,MATCH(Z$60,'[1]PNC 2020'!$A$3:$AA$3,0))),"")</f>
        <v/>
      </c>
      <c r="AA129" s="87" t="str">
        <f>IFERROR(IF(INDEX('[1]PNC 2020'!$A$3:$AA$434,MATCH($A129,'[1]PNC 2020'!$A$7:$A$434,0)+4,MATCH(AA$60,'[1]PNC 2020'!$A$3:$AA$3,0))=0,"",INDEX('[1]PNC 2020'!$A$3:$AA$434,MATCH($A129,'[1]PNC 2020'!$A$7:$A$434,0)+4,MATCH(AA$60,'[1]PNC 2020'!$A$3:$AA$3,0))),"")</f>
        <v/>
      </c>
      <c r="AB129" s="87">
        <f t="shared" si="63"/>
        <v>0</v>
      </c>
      <c r="AC129" s="87" t="str">
        <f>IFERROR(IF(INDEX('[1]PNC 2020'!$A$3:$AA$434,MATCH($A129,'[1]PNC 2020'!$A$7:$A$434,0)+4,MATCH(AC$60,'[1]PNC 2020'!$A$3:$AA$3,0))=0,"",INDEX('[1]PNC 2020'!$A$3:$AA$434,MATCH($A129,'[1]PNC 2020'!$A$7:$A$434,0)+4,MATCH(AC$60,'[1]PNC 2020'!$A$3:$AA$3,0))),"")</f>
        <v/>
      </c>
      <c r="AD129" s="87" t="str">
        <f>IFERROR(IF(INDEX('[1]PNC 2020'!$A$3:$AA$434,MATCH($A129,'[1]PNC 2020'!$A$7:$A$434,0)+4,MATCH(AD$60,'[1]PNC 2020'!$A$3:$AA$3,0))=0,"",INDEX('[1]PNC 2020'!$A$3:$AA$434,MATCH($A129,'[1]PNC 2020'!$A$7:$A$434,0)+4,MATCH(AD$60,'[1]PNC 2020'!$A$3:$AA$3,0))),"")</f>
        <v/>
      </c>
      <c r="AE129" s="87">
        <f t="shared" si="64"/>
        <v>0</v>
      </c>
      <c r="AF129" s="87" t="str">
        <f>IFERROR(IF(INDEX('[1]PNC 2020'!$A$3:$AA$434,MATCH($A129,'[1]PNC 2020'!$A$7:$A$434,0)+4,MATCH(AF$60,'[1]PNC 2020'!$A$3:$AA$3,0))=0,"",INDEX('[1]PNC 2020'!$A$3:$AA$434,MATCH($A129,'[1]PNC 2020'!$A$7:$A$434,0)+4,MATCH(AF$60,'[1]PNC 2020'!$A$3:$AA$3,0))),"")</f>
        <v/>
      </c>
      <c r="AG129" s="87" t="str">
        <f>IFERROR(IF(INDEX('[1]PNC 2020'!$A$3:$AA$434,MATCH($A129,'[1]PNC 2020'!$A$7:$A$434,0)+4,MATCH(AG$60,'[1]PNC 2020'!$A$3:$AA$3,0))=0,"",INDEX('[1]PNC 2020'!$A$3:$AA$434,MATCH($A129,'[1]PNC 2020'!$A$7:$A$434,0)+4,MATCH(AG$60,'[1]PNC 2020'!$A$3:$AA$3,0))),"")</f>
        <v/>
      </c>
      <c r="AH129" s="87">
        <f t="shared" si="65"/>
        <v>0</v>
      </c>
      <c r="AI129" s="87" t="str">
        <f>IFERROR(IF(INDEX('[1]PNC 2020'!$A$3:$AA$434,MATCH($A129,'[1]PNC 2020'!$A$7:$A$434,0)+4,MATCH(AI$60,'[1]PNC 2020'!$A$3:$AA$3,0))=0,"",INDEX('[1]PNC 2020'!$A$3:$AA$434,MATCH($A129,'[1]PNC 2020'!$A$7:$A$434,0)+4,MATCH(AI$60,'[1]PNC 2020'!$A$3:$AA$3,0))),"")</f>
        <v/>
      </c>
      <c r="AJ129" s="87" t="str">
        <f>IFERROR(IF(INDEX('[1]PNC 2020'!$A$3:$AA$434,MATCH($A129,'[1]PNC 2020'!$A$7:$A$434,0)+4,MATCH(AJ$60,'[1]PNC 2020'!$A$3:$AA$3,0))=0,"",INDEX('[1]PNC 2020'!$A$3:$AA$434,MATCH($A129,'[1]PNC 2020'!$A$7:$A$434,0)+4,MATCH(AJ$60,'[1]PNC 2020'!$A$3:$AA$3,0))),"")</f>
        <v/>
      </c>
      <c r="AK129" s="87">
        <f t="shared" si="66"/>
        <v>0</v>
      </c>
      <c r="AL129" s="41">
        <f t="shared" si="55"/>
        <v>0</v>
      </c>
      <c r="AM129" s="132" t="s">
        <v>1</v>
      </c>
    </row>
    <row r="130" spans="1:39" x14ac:dyDescent="0.2">
      <c r="A130" s="132" t="str">
        <f t="shared" si="67"/>
        <v>FebreroPatria, S. A., Compañía de Seguros</v>
      </c>
      <c r="B130" s="51" t="s">
        <v>117</v>
      </c>
      <c r="C130" s="88">
        <f t="shared" si="53"/>
        <v>0</v>
      </c>
      <c r="D130" s="88">
        <f t="shared" si="54"/>
        <v>0</v>
      </c>
      <c r="E130" s="87" t="str">
        <f>IFERROR(IF(INDEX('[1]PNC 2020'!$A$3:$AA$434,MATCH($A130,'[1]PNC 2020'!$A$7:$A$434,0)+4,MATCH(E$60,'[1]PNC 2020'!$A$3:$AA$3,0))=0,"",INDEX('[1]PNC 2020'!$A$3:$AA$434,MATCH($A130,'[1]PNC 2020'!$A$7:$A$434,0)+4,MATCH(E$60,'[1]PNC 2020'!$A$3:$AA$3,0))),"")</f>
        <v/>
      </c>
      <c r="F130" s="87" t="str">
        <f>IFERROR(IF(INDEX('[1]PNC 2020'!$A$3:$AA$434,MATCH($A130,'[1]PNC 2020'!$A$7:$A$434,0)+4,MATCH(F$60,'[1]PNC 2020'!$A$3:$AA$3,0))=0,"",INDEX('[1]PNC 2020'!$A$3:$AA$434,MATCH($A130,'[1]PNC 2020'!$A$7:$A$434,0)+4,MATCH(F$60,'[1]PNC 2020'!$A$3:$AA$3,0))),"")</f>
        <v/>
      </c>
      <c r="G130" s="87">
        <f t="shared" si="56"/>
        <v>0</v>
      </c>
      <c r="H130" s="87" t="str">
        <f>IFERROR(IF(INDEX('[1]PNC 2020'!$A$3:$AA$434,MATCH($A130,'[1]PNC 2020'!$A$7:$A$434,0)+4,MATCH(H$60,'[1]PNC 2020'!$A$3:$AA$3,0))=0,"",INDEX('[1]PNC 2020'!$A$3:$AA$434,MATCH($A130,'[1]PNC 2020'!$A$7:$A$434,0)+4,MATCH(H$60,'[1]PNC 2020'!$A$3:$AA$3,0))),"")</f>
        <v/>
      </c>
      <c r="I130" s="87" t="str">
        <f>IFERROR(IF(INDEX('[1]PNC 2020'!$A$3:$AA$434,MATCH($A130,'[1]PNC 2020'!$A$7:$A$434,0)+4,MATCH(I$60,'[1]PNC 2020'!$A$3:$AA$3,0))=0,"",INDEX('[1]PNC 2020'!$A$3:$AA$434,MATCH($A130,'[1]PNC 2020'!$A$7:$A$434,0)+4,MATCH(I$60,'[1]PNC 2020'!$A$3:$AA$3,0))),"")</f>
        <v/>
      </c>
      <c r="J130" s="87">
        <f t="shared" si="57"/>
        <v>0</v>
      </c>
      <c r="K130" s="87" t="str">
        <f>IFERROR(IF(INDEX('[1]PNC 2020'!$A$3:$AA$434,MATCH($A130,'[1]PNC 2020'!$A$7:$A$434,0)+4,MATCH(K$60,'[1]PNC 2020'!$A$3:$AA$3,0))=0,"",INDEX('[1]PNC 2020'!$A$3:$AA$434,MATCH($A130,'[1]PNC 2020'!$A$7:$A$434,0)+4,MATCH(K$60,'[1]PNC 2020'!$A$3:$AA$3,0))),"")</f>
        <v/>
      </c>
      <c r="L130" s="87" t="str">
        <f>IFERROR(IF(INDEX('[1]PNC 2020'!$A$3:$AA$434,MATCH($A130,'[1]PNC 2020'!$A$7:$A$434,0)+4,MATCH(L$60,'[1]PNC 2020'!$A$3:$AA$3,0))=0,"",INDEX('[1]PNC 2020'!$A$3:$AA$434,MATCH($A130,'[1]PNC 2020'!$A$7:$A$434,0)+4,MATCH(L$60,'[1]PNC 2020'!$A$3:$AA$3,0))),"")</f>
        <v/>
      </c>
      <c r="M130" s="87">
        <f t="shared" si="58"/>
        <v>0</v>
      </c>
      <c r="N130" s="87" t="str">
        <f>IFERROR(IF(INDEX('[1]PNC 2020'!$A$3:$AA$434,MATCH($A130,'[1]PNC 2020'!$A$7:$A$434,0)+4,MATCH(N$60,'[1]PNC 2020'!$A$3:$AA$3,0))=0,"",INDEX('[1]PNC 2020'!$A$3:$AA$434,MATCH($A130,'[1]PNC 2020'!$A$7:$A$434,0)+4,MATCH(N$60,'[1]PNC 2020'!$A$3:$AA$3,0))),"")</f>
        <v/>
      </c>
      <c r="O130" s="87" t="str">
        <f>IFERROR(IF(INDEX('[1]PNC 2020'!$A$3:$AA$434,MATCH($A130,'[1]PNC 2020'!$A$7:$A$434,0)+4,MATCH(O$60,'[1]PNC 2020'!$A$3:$AA$3,0))=0,"",INDEX('[1]PNC 2020'!$A$3:$AA$434,MATCH($A130,'[1]PNC 2020'!$A$7:$A$434,0)+4,MATCH(O$60,'[1]PNC 2020'!$A$3:$AA$3,0))),"")</f>
        <v/>
      </c>
      <c r="P130" s="87">
        <f t="shared" si="59"/>
        <v>0</v>
      </c>
      <c r="Q130" s="87" t="str">
        <f>IFERROR(IF(INDEX('[1]PNC 2020'!$A$3:$AA$434,MATCH($A130,'[1]PNC 2020'!$A$7:$A$434,0)+4,MATCH(Q$60,'[1]PNC 2020'!$A$3:$AA$3,0))=0,"",INDEX('[1]PNC 2020'!$A$3:$AA$434,MATCH($A130,'[1]PNC 2020'!$A$7:$A$434,0)+4,MATCH(Q$60,'[1]PNC 2020'!$A$3:$AA$3,0))),"")</f>
        <v/>
      </c>
      <c r="R130" s="87" t="str">
        <f>IFERROR(IF(INDEX('[1]PNC 2020'!$A$3:$AA$434,MATCH($A130,'[1]PNC 2020'!$A$7:$A$434,0)+4,MATCH(R$60,'[1]PNC 2020'!$A$3:$AA$3,0))=0,"",INDEX('[1]PNC 2020'!$A$3:$AA$434,MATCH($A130,'[1]PNC 2020'!$A$7:$A$434,0)+4,MATCH(R$60,'[1]PNC 2020'!$A$3:$AA$3,0))),"")</f>
        <v/>
      </c>
      <c r="S130" s="87">
        <f t="shared" si="60"/>
        <v>0</v>
      </c>
      <c r="T130" s="87" t="str">
        <f>IFERROR(IF(INDEX('[1]PNC 2020'!$A$3:$AA$434,MATCH($A130,'[1]PNC 2020'!$A$7:$A$434,0)+4,MATCH(T$60,'[1]PNC 2020'!$A$3:$AA$3,0))=0,"",INDEX('[1]PNC 2020'!$A$3:$AA$434,MATCH($A130,'[1]PNC 2020'!$A$7:$A$434,0)+4,MATCH(T$60,'[1]PNC 2020'!$A$3:$AA$3,0))),"")</f>
        <v/>
      </c>
      <c r="U130" s="87" t="str">
        <f>IFERROR(IF(INDEX('[1]PNC 2020'!$A$3:$AA$434,MATCH($A130,'[1]PNC 2020'!$A$7:$A$434,0)+4,MATCH(U$60,'[1]PNC 2020'!$A$3:$AA$3,0))=0,"",INDEX('[1]PNC 2020'!$A$3:$AA$434,MATCH($A130,'[1]PNC 2020'!$A$7:$A$434,0)+4,MATCH(U$60,'[1]PNC 2020'!$A$3:$AA$3,0))),"")</f>
        <v/>
      </c>
      <c r="V130" s="87">
        <f t="shared" si="61"/>
        <v>0</v>
      </c>
      <c r="W130" s="87" t="str">
        <f>IFERROR(IF(INDEX('[1]PNC 2020'!$A$3:$AA$434,MATCH($A130,'[1]PNC 2020'!$A$7:$A$434,0)+4,MATCH(W$60,'[1]PNC 2020'!$A$3:$AA$3,0))=0,"",INDEX('[1]PNC 2020'!$A$3:$AA$434,MATCH($A130,'[1]PNC 2020'!$A$7:$A$434,0)+4,MATCH(W$60,'[1]PNC 2020'!$A$3:$AA$3,0))),"")</f>
        <v/>
      </c>
      <c r="X130" s="87" t="str">
        <f>IFERROR(IF(INDEX('[1]PNC 2020'!$A$3:$AA$434,MATCH($A130,'[1]PNC 2020'!$A$7:$A$434,0)+4,MATCH(X$60,'[1]PNC 2020'!$A$3:$AA$3,0))=0,"",INDEX('[1]PNC 2020'!$A$3:$AA$434,MATCH($A130,'[1]PNC 2020'!$A$7:$A$434,0)+4,MATCH(X$60,'[1]PNC 2020'!$A$3:$AA$3,0))),"")</f>
        <v/>
      </c>
      <c r="Y130" s="87">
        <f t="shared" si="62"/>
        <v>0</v>
      </c>
      <c r="Z130" s="87" t="str">
        <f>IFERROR(IF(INDEX('[1]PNC 2020'!$A$3:$AA$434,MATCH($A130,'[1]PNC 2020'!$A$7:$A$434,0)+4,MATCH(Z$60,'[1]PNC 2020'!$A$3:$AA$3,0))=0,"",INDEX('[1]PNC 2020'!$A$3:$AA$434,MATCH($A130,'[1]PNC 2020'!$A$7:$A$434,0)+4,MATCH(Z$60,'[1]PNC 2020'!$A$3:$AA$3,0))),"")</f>
        <v/>
      </c>
      <c r="AA130" s="87" t="str">
        <f>IFERROR(IF(INDEX('[1]PNC 2020'!$A$3:$AA$434,MATCH($A130,'[1]PNC 2020'!$A$7:$A$434,0)+4,MATCH(AA$60,'[1]PNC 2020'!$A$3:$AA$3,0))=0,"",INDEX('[1]PNC 2020'!$A$3:$AA$434,MATCH($A130,'[1]PNC 2020'!$A$7:$A$434,0)+4,MATCH(AA$60,'[1]PNC 2020'!$A$3:$AA$3,0))),"")</f>
        <v/>
      </c>
      <c r="AB130" s="87">
        <f t="shared" si="63"/>
        <v>0</v>
      </c>
      <c r="AC130" s="87" t="str">
        <f>IFERROR(IF(INDEX('[1]PNC 2020'!$A$3:$AA$434,MATCH($A130,'[1]PNC 2020'!$A$7:$A$434,0)+4,MATCH(AC$60,'[1]PNC 2020'!$A$3:$AA$3,0))=0,"",INDEX('[1]PNC 2020'!$A$3:$AA$434,MATCH($A130,'[1]PNC 2020'!$A$7:$A$434,0)+4,MATCH(AC$60,'[1]PNC 2020'!$A$3:$AA$3,0))),"")</f>
        <v/>
      </c>
      <c r="AD130" s="87" t="str">
        <f>IFERROR(IF(INDEX('[1]PNC 2020'!$A$3:$AA$434,MATCH($A130,'[1]PNC 2020'!$A$7:$A$434,0)+4,MATCH(AD$60,'[1]PNC 2020'!$A$3:$AA$3,0))=0,"",INDEX('[1]PNC 2020'!$A$3:$AA$434,MATCH($A130,'[1]PNC 2020'!$A$7:$A$434,0)+4,MATCH(AD$60,'[1]PNC 2020'!$A$3:$AA$3,0))),"")</f>
        <v/>
      </c>
      <c r="AE130" s="87">
        <f t="shared" si="64"/>
        <v>0</v>
      </c>
      <c r="AF130" s="87" t="str">
        <f>IFERROR(IF(INDEX('[1]PNC 2020'!$A$3:$AA$434,MATCH($A130,'[1]PNC 2020'!$A$7:$A$434,0)+4,MATCH(AF$60,'[1]PNC 2020'!$A$3:$AA$3,0))=0,"",INDEX('[1]PNC 2020'!$A$3:$AA$434,MATCH($A130,'[1]PNC 2020'!$A$7:$A$434,0)+4,MATCH(AF$60,'[1]PNC 2020'!$A$3:$AA$3,0))),"")</f>
        <v/>
      </c>
      <c r="AG130" s="87" t="str">
        <f>IFERROR(IF(INDEX('[1]PNC 2020'!$A$3:$AA$434,MATCH($A130,'[1]PNC 2020'!$A$7:$A$434,0)+4,MATCH(AG$60,'[1]PNC 2020'!$A$3:$AA$3,0))=0,"",INDEX('[1]PNC 2020'!$A$3:$AA$434,MATCH($A130,'[1]PNC 2020'!$A$7:$A$434,0)+4,MATCH(AG$60,'[1]PNC 2020'!$A$3:$AA$3,0))),"")</f>
        <v/>
      </c>
      <c r="AH130" s="87">
        <f t="shared" si="65"/>
        <v>0</v>
      </c>
      <c r="AI130" s="87" t="str">
        <f>IFERROR(IF(INDEX('[1]PNC 2020'!$A$3:$AA$434,MATCH($A130,'[1]PNC 2020'!$A$7:$A$434,0)+4,MATCH(AI$60,'[1]PNC 2020'!$A$3:$AA$3,0))=0,"",INDEX('[1]PNC 2020'!$A$3:$AA$434,MATCH($A130,'[1]PNC 2020'!$A$7:$A$434,0)+4,MATCH(AI$60,'[1]PNC 2020'!$A$3:$AA$3,0))),"")</f>
        <v/>
      </c>
      <c r="AJ130" s="87" t="str">
        <f>IFERROR(IF(INDEX('[1]PNC 2020'!$A$3:$AA$434,MATCH($A130,'[1]PNC 2020'!$A$7:$A$434,0)+4,MATCH(AJ$60,'[1]PNC 2020'!$A$3:$AA$3,0))=0,"",INDEX('[1]PNC 2020'!$A$3:$AA$434,MATCH($A130,'[1]PNC 2020'!$A$7:$A$434,0)+4,MATCH(AJ$60,'[1]PNC 2020'!$A$3:$AA$3,0))),"")</f>
        <v/>
      </c>
      <c r="AK130" s="87">
        <f t="shared" si="66"/>
        <v>0</v>
      </c>
      <c r="AL130" s="41">
        <f t="shared" si="55"/>
        <v>0</v>
      </c>
      <c r="AM130" s="132" t="s">
        <v>1</v>
      </c>
    </row>
    <row r="131" spans="1:39" x14ac:dyDescent="0.2">
      <c r="A131" s="132" t="str">
        <f t="shared" si="67"/>
        <v>FebreroAseguradora Agropecuaria Dominicana, S. A.</v>
      </c>
      <c r="B131" s="51" t="s">
        <v>118</v>
      </c>
      <c r="C131" s="88">
        <f t="shared" si="53"/>
        <v>0</v>
      </c>
      <c r="D131" s="88">
        <f t="shared" si="54"/>
        <v>0</v>
      </c>
      <c r="E131" s="87" t="str">
        <f>IFERROR(IF(INDEX('[1]PNC 2020'!$A$3:$AA$434,MATCH($A131,'[1]PNC 2020'!$A$7:$A$434,0)+4,MATCH(E$60,'[1]PNC 2020'!$A$3:$AA$3,0))=0,"",INDEX('[1]PNC 2020'!$A$3:$AA$434,MATCH($A131,'[1]PNC 2020'!$A$7:$A$434,0)+4,MATCH(E$60,'[1]PNC 2020'!$A$3:$AA$3,0))),"")</f>
        <v/>
      </c>
      <c r="F131" s="87" t="str">
        <f>IFERROR(IF(INDEX('[1]PNC 2020'!$A$3:$AA$434,MATCH($A131,'[1]PNC 2020'!$A$7:$A$434,0)+4,MATCH(F$60,'[1]PNC 2020'!$A$3:$AA$3,0))=0,"",INDEX('[1]PNC 2020'!$A$3:$AA$434,MATCH($A131,'[1]PNC 2020'!$A$7:$A$434,0)+4,MATCH(F$60,'[1]PNC 2020'!$A$3:$AA$3,0))),"")</f>
        <v/>
      </c>
      <c r="G131" s="87">
        <f t="shared" si="56"/>
        <v>0</v>
      </c>
      <c r="H131" s="87" t="str">
        <f>IFERROR(IF(INDEX('[1]PNC 2020'!$A$3:$AA$434,MATCH($A131,'[1]PNC 2020'!$A$7:$A$434,0)+4,MATCH(H$60,'[1]PNC 2020'!$A$3:$AA$3,0))=0,"",INDEX('[1]PNC 2020'!$A$3:$AA$434,MATCH($A131,'[1]PNC 2020'!$A$7:$A$434,0)+4,MATCH(H$60,'[1]PNC 2020'!$A$3:$AA$3,0))),"")</f>
        <v/>
      </c>
      <c r="I131" s="87" t="str">
        <f>IFERROR(IF(INDEX('[1]PNC 2020'!$A$3:$AA$434,MATCH($A131,'[1]PNC 2020'!$A$7:$A$434,0)+4,MATCH(I$60,'[1]PNC 2020'!$A$3:$AA$3,0))=0,"",INDEX('[1]PNC 2020'!$A$3:$AA$434,MATCH($A131,'[1]PNC 2020'!$A$7:$A$434,0)+4,MATCH(I$60,'[1]PNC 2020'!$A$3:$AA$3,0))),"")</f>
        <v/>
      </c>
      <c r="J131" s="87">
        <f t="shared" si="57"/>
        <v>0</v>
      </c>
      <c r="K131" s="87" t="str">
        <f>IFERROR(IF(INDEX('[1]PNC 2020'!$A$3:$AA$434,MATCH($A131,'[1]PNC 2020'!$A$7:$A$434,0)+4,MATCH(K$60,'[1]PNC 2020'!$A$3:$AA$3,0))=0,"",INDEX('[1]PNC 2020'!$A$3:$AA$434,MATCH($A131,'[1]PNC 2020'!$A$7:$A$434,0)+4,MATCH(K$60,'[1]PNC 2020'!$A$3:$AA$3,0))),"")</f>
        <v/>
      </c>
      <c r="L131" s="87" t="str">
        <f>IFERROR(IF(INDEX('[1]PNC 2020'!$A$3:$AA$434,MATCH($A131,'[1]PNC 2020'!$A$7:$A$434,0)+4,MATCH(L$60,'[1]PNC 2020'!$A$3:$AA$3,0))=0,"",INDEX('[1]PNC 2020'!$A$3:$AA$434,MATCH($A131,'[1]PNC 2020'!$A$7:$A$434,0)+4,MATCH(L$60,'[1]PNC 2020'!$A$3:$AA$3,0))),"")</f>
        <v/>
      </c>
      <c r="M131" s="87">
        <f t="shared" si="58"/>
        <v>0</v>
      </c>
      <c r="N131" s="87" t="str">
        <f>IFERROR(IF(INDEX('[1]PNC 2020'!$A$3:$AA$434,MATCH($A131,'[1]PNC 2020'!$A$7:$A$434,0)+4,MATCH(N$60,'[1]PNC 2020'!$A$3:$AA$3,0))=0,"",INDEX('[1]PNC 2020'!$A$3:$AA$434,MATCH($A131,'[1]PNC 2020'!$A$7:$A$434,0)+4,MATCH(N$60,'[1]PNC 2020'!$A$3:$AA$3,0))),"")</f>
        <v/>
      </c>
      <c r="O131" s="87" t="str">
        <f>IFERROR(IF(INDEX('[1]PNC 2020'!$A$3:$AA$434,MATCH($A131,'[1]PNC 2020'!$A$7:$A$434,0)+4,MATCH(O$60,'[1]PNC 2020'!$A$3:$AA$3,0))=0,"",INDEX('[1]PNC 2020'!$A$3:$AA$434,MATCH($A131,'[1]PNC 2020'!$A$7:$A$434,0)+4,MATCH(O$60,'[1]PNC 2020'!$A$3:$AA$3,0))),"")</f>
        <v/>
      </c>
      <c r="P131" s="87">
        <f t="shared" si="59"/>
        <v>0</v>
      </c>
      <c r="Q131" s="87" t="str">
        <f>IFERROR(IF(INDEX('[1]PNC 2020'!$A$3:$AA$434,MATCH($A131,'[1]PNC 2020'!$A$7:$A$434,0)+4,MATCH(Q$60,'[1]PNC 2020'!$A$3:$AA$3,0))=0,"",INDEX('[1]PNC 2020'!$A$3:$AA$434,MATCH($A131,'[1]PNC 2020'!$A$7:$A$434,0)+4,MATCH(Q$60,'[1]PNC 2020'!$A$3:$AA$3,0))),"")</f>
        <v/>
      </c>
      <c r="R131" s="87" t="str">
        <f>IFERROR(IF(INDEX('[1]PNC 2020'!$A$3:$AA$434,MATCH($A131,'[1]PNC 2020'!$A$7:$A$434,0)+4,MATCH(R$60,'[1]PNC 2020'!$A$3:$AA$3,0))=0,"",INDEX('[1]PNC 2020'!$A$3:$AA$434,MATCH($A131,'[1]PNC 2020'!$A$7:$A$434,0)+4,MATCH(R$60,'[1]PNC 2020'!$A$3:$AA$3,0))),"")</f>
        <v/>
      </c>
      <c r="S131" s="87">
        <f t="shared" si="60"/>
        <v>0</v>
      </c>
      <c r="T131" s="87" t="str">
        <f>IFERROR(IF(INDEX('[1]PNC 2020'!$A$3:$AA$434,MATCH($A131,'[1]PNC 2020'!$A$7:$A$434,0)+4,MATCH(T$60,'[1]PNC 2020'!$A$3:$AA$3,0))=0,"",INDEX('[1]PNC 2020'!$A$3:$AA$434,MATCH($A131,'[1]PNC 2020'!$A$7:$A$434,0)+4,MATCH(T$60,'[1]PNC 2020'!$A$3:$AA$3,0))),"")</f>
        <v/>
      </c>
      <c r="U131" s="87" t="str">
        <f>IFERROR(IF(INDEX('[1]PNC 2020'!$A$3:$AA$434,MATCH($A131,'[1]PNC 2020'!$A$7:$A$434,0)+4,MATCH(U$60,'[1]PNC 2020'!$A$3:$AA$3,0))=0,"",INDEX('[1]PNC 2020'!$A$3:$AA$434,MATCH($A131,'[1]PNC 2020'!$A$7:$A$434,0)+4,MATCH(U$60,'[1]PNC 2020'!$A$3:$AA$3,0))),"")</f>
        <v/>
      </c>
      <c r="V131" s="87">
        <f t="shared" si="61"/>
        <v>0</v>
      </c>
      <c r="W131" s="87" t="str">
        <f>IFERROR(IF(INDEX('[1]PNC 2020'!$A$3:$AA$434,MATCH($A131,'[1]PNC 2020'!$A$7:$A$434,0)+4,MATCH(W$60,'[1]PNC 2020'!$A$3:$AA$3,0))=0,"",INDEX('[1]PNC 2020'!$A$3:$AA$434,MATCH($A131,'[1]PNC 2020'!$A$7:$A$434,0)+4,MATCH(W$60,'[1]PNC 2020'!$A$3:$AA$3,0))),"")</f>
        <v/>
      </c>
      <c r="X131" s="87" t="str">
        <f>IFERROR(IF(INDEX('[1]PNC 2020'!$A$3:$AA$434,MATCH($A131,'[1]PNC 2020'!$A$7:$A$434,0)+4,MATCH(X$60,'[1]PNC 2020'!$A$3:$AA$3,0))=0,"",INDEX('[1]PNC 2020'!$A$3:$AA$434,MATCH($A131,'[1]PNC 2020'!$A$7:$A$434,0)+4,MATCH(X$60,'[1]PNC 2020'!$A$3:$AA$3,0))),"")</f>
        <v/>
      </c>
      <c r="Y131" s="87">
        <f t="shared" si="62"/>
        <v>0</v>
      </c>
      <c r="Z131" s="87" t="str">
        <f>IFERROR(IF(INDEX('[1]PNC 2020'!$A$3:$AA$434,MATCH($A131,'[1]PNC 2020'!$A$7:$A$434,0)+4,MATCH(Z$60,'[1]PNC 2020'!$A$3:$AA$3,0))=0,"",INDEX('[1]PNC 2020'!$A$3:$AA$434,MATCH($A131,'[1]PNC 2020'!$A$7:$A$434,0)+4,MATCH(Z$60,'[1]PNC 2020'!$A$3:$AA$3,0))),"")</f>
        <v/>
      </c>
      <c r="AA131" s="87" t="str">
        <f>IFERROR(IF(INDEX('[1]PNC 2020'!$A$3:$AA$434,MATCH($A131,'[1]PNC 2020'!$A$7:$A$434,0)+4,MATCH(AA$60,'[1]PNC 2020'!$A$3:$AA$3,0))=0,"",INDEX('[1]PNC 2020'!$A$3:$AA$434,MATCH($A131,'[1]PNC 2020'!$A$7:$A$434,0)+4,MATCH(AA$60,'[1]PNC 2020'!$A$3:$AA$3,0))),"")</f>
        <v/>
      </c>
      <c r="AB131" s="87">
        <f t="shared" si="63"/>
        <v>0</v>
      </c>
      <c r="AC131" s="87" t="str">
        <f>IFERROR(IF(INDEX('[1]PNC 2020'!$A$3:$AA$434,MATCH($A131,'[1]PNC 2020'!$A$7:$A$434,0)+4,MATCH(AC$60,'[1]PNC 2020'!$A$3:$AA$3,0))=0,"",INDEX('[1]PNC 2020'!$A$3:$AA$434,MATCH($A131,'[1]PNC 2020'!$A$7:$A$434,0)+4,MATCH(AC$60,'[1]PNC 2020'!$A$3:$AA$3,0))),"")</f>
        <v/>
      </c>
      <c r="AD131" s="87" t="str">
        <f>IFERROR(IF(INDEX('[1]PNC 2020'!$A$3:$AA$434,MATCH($A131,'[1]PNC 2020'!$A$7:$A$434,0)+4,MATCH(AD$60,'[1]PNC 2020'!$A$3:$AA$3,0))=0,"",INDEX('[1]PNC 2020'!$A$3:$AA$434,MATCH($A131,'[1]PNC 2020'!$A$7:$A$434,0)+4,MATCH(AD$60,'[1]PNC 2020'!$A$3:$AA$3,0))),"")</f>
        <v/>
      </c>
      <c r="AE131" s="87">
        <f t="shared" si="64"/>
        <v>0</v>
      </c>
      <c r="AF131" s="87" t="str">
        <f>IFERROR(IF(INDEX('[1]PNC 2020'!$A$3:$AA$434,MATCH($A131,'[1]PNC 2020'!$A$7:$A$434,0)+4,MATCH(AF$60,'[1]PNC 2020'!$A$3:$AA$3,0))=0,"",INDEX('[1]PNC 2020'!$A$3:$AA$434,MATCH($A131,'[1]PNC 2020'!$A$7:$A$434,0)+4,MATCH(AF$60,'[1]PNC 2020'!$A$3:$AA$3,0))),"")</f>
        <v/>
      </c>
      <c r="AG131" s="87" t="str">
        <f>IFERROR(IF(INDEX('[1]PNC 2020'!$A$3:$AA$434,MATCH($A131,'[1]PNC 2020'!$A$7:$A$434,0)+4,MATCH(AG$60,'[1]PNC 2020'!$A$3:$AA$3,0))=0,"",INDEX('[1]PNC 2020'!$A$3:$AA$434,MATCH($A131,'[1]PNC 2020'!$A$7:$A$434,0)+4,MATCH(AG$60,'[1]PNC 2020'!$A$3:$AA$3,0))),"")</f>
        <v/>
      </c>
      <c r="AH131" s="87">
        <f t="shared" si="65"/>
        <v>0</v>
      </c>
      <c r="AI131" s="87" t="str">
        <f>IFERROR(IF(INDEX('[1]PNC 2020'!$A$3:$AA$434,MATCH($A131,'[1]PNC 2020'!$A$7:$A$434,0)+4,MATCH(AI$60,'[1]PNC 2020'!$A$3:$AA$3,0))=0,"",INDEX('[1]PNC 2020'!$A$3:$AA$434,MATCH($A131,'[1]PNC 2020'!$A$7:$A$434,0)+4,MATCH(AI$60,'[1]PNC 2020'!$A$3:$AA$3,0))),"")</f>
        <v/>
      </c>
      <c r="AJ131" s="87" t="str">
        <f>IFERROR(IF(INDEX('[1]PNC 2020'!$A$3:$AA$434,MATCH($A131,'[1]PNC 2020'!$A$7:$A$434,0)+4,MATCH(AJ$60,'[1]PNC 2020'!$A$3:$AA$3,0))=0,"",INDEX('[1]PNC 2020'!$A$3:$AA$434,MATCH($A131,'[1]PNC 2020'!$A$7:$A$434,0)+4,MATCH(AJ$60,'[1]PNC 2020'!$A$3:$AA$3,0))),"")</f>
        <v/>
      </c>
      <c r="AK131" s="87">
        <f t="shared" si="66"/>
        <v>0</v>
      </c>
      <c r="AL131" s="41">
        <f t="shared" si="55"/>
        <v>0</v>
      </c>
      <c r="AM131" s="132" t="s">
        <v>1</v>
      </c>
    </row>
    <row r="132" spans="1:39" x14ac:dyDescent="0.2">
      <c r="A132" s="132" t="str">
        <f t="shared" si="67"/>
        <v>FebreroBanesco Seguros</v>
      </c>
      <c r="B132" s="51" t="s">
        <v>119</v>
      </c>
      <c r="C132" s="88">
        <f t="shared" si="53"/>
        <v>0</v>
      </c>
      <c r="D132" s="88">
        <f t="shared" si="54"/>
        <v>0</v>
      </c>
      <c r="E132" s="87" t="str">
        <f>IFERROR(IF(INDEX('[1]PNC 2020'!$A$3:$AA$434,MATCH($A132,'[1]PNC 2020'!$A$7:$A$434,0)+4,MATCH(E$60,'[1]PNC 2020'!$A$3:$AA$3,0))=0,"",INDEX('[1]PNC 2020'!$A$3:$AA$434,MATCH($A132,'[1]PNC 2020'!$A$7:$A$434,0)+4,MATCH(E$60,'[1]PNC 2020'!$A$3:$AA$3,0))),"")</f>
        <v/>
      </c>
      <c r="F132" s="87" t="str">
        <f>IFERROR(IF(INDEX('[1]PNC 2020'!$A$3:$AA$434,MATCH($A132,'[1]PNC 2020'!$A$7:$A$434,0)+4,MATCH(F$60,'[1]PNC 2020'!$A$3:$AA$3,0))=0,"",INDEX('[1]PNC 2020'!$A$3:$AA$434,MATCH($A132,'[1]PNC 2020'!$A$7:$A$434,0)+4,MATCH(F$60,'[1]PNC 2020'!$A$3:$AA$3,0))),"")</f>
        <v/>
      </c>
      <c r="G132" s="87">
        <f t="shared" si="56"/>
        <v>0</v>
      </c>
      <c r="H132" s="87" t="str">
        <f>IFERROR(IF(INDEX('[1]PNC 2020'!$A$3:$AA$434,MATCH($A132,'[1]PNC 2020'!$A$7:$A$434,0)+4,MATCH(H$60,'[1]PNC 2020'!$A$3:$AA$3,0))=0,"",INDEX('[1]PNC 2020'!$A$3:$AA$434,MATCH($A132,'[1]PNC 2020'!$A$7:$A$434,0)+4,MATCH(H$60,'[1]PNC 2020'!$A$3:$AA$3,0))),"")</f>
        <v/>
      </c>
      <c r="I132" s="87" t="str">
        <f>IFERROR(IF(INDEX('[1]PNC 2020'!$A$3:$AA$434,MATCH($A132,'[1]PNC 2020'!$A$7:$A$434,0)+4,MATCH(I$60,'[1]PNC 2020'!$A$3:$AA$3,0))=0,"",INDEX('[1]PNC 2020'!$A$3:$AA$434,MATCH($A132,'[1]PNC 2020'!$A$7:$A$434,0)+4,MATCH(I$60,'[1]PNC 2020'!$A$3:$AA$3,0))),"")</f>
        <v/>
      </c>
      <c r="J132" s="87">
        <f t="shared" si="57"/>
        <v>0</v>
      </c>
      <c r="K132" s="87" t="str">
        <f>IFERROR(IF(INDEX('[1]PNC 2020'!$A$3:$AA$434,MATCH($A132,'[1]PNC 2020'!$A$7:$A$434,0)+4,MATCH(K$60,'[1]PNC 2020'!$A$3:$AA$3,0))=0,"",INDEX('[1]PNC 2020'!$A$3:$AA$434,MATCH($A132,'[1]PNC 2020'!$A$7:$A$434,0)+4,MATCH(K$60,'[1]PNC 2020'!$A$3:$AA$3,0))),"")</f>
        <v/>
      </c>
      <c r="L132" s="87" t="str">
        <f>IFERROR(IF(INDEX('[1]PNC 2020'!$A$3:$AA$434,MATCH($A132,'[1]PNC 2020'!$A$7:$A$434,0)+4,MATCH(L$60,'[1]PNC 2020'!$A$3:$AA$3,0))=0,"",INDEX('[1]PNC 2020'!$A$3:$AA$434,MATCH($A132,'[1]PNC 2020'!$A$7:$A$434,0)+4,MATCH(L$60,'[1]PNC 2020'!$A$3:$AA$3,0))),"")</f>
        <v/>
      </c>
      <c r="M132" s="87">
        <f t="shared" si="58"/>
        <v>0</v>
      </c>
      <c r="N132" s="87" t="str">
        <f>IFERROR(IF(INDEX('[1]PNC 2020'!$A$3:$AA$434,MATCH($A132,'[1]PNC 2020'!$A$7:$A$434,0)+4,MATCH(N$60,'[1]PNC 2020'!$A$3:$AA$3,0))=0,"",INDEX('[1]PNC 2020'!$A$3:$AA$434,MATCH($A132,'[1]PNC 2020'!$A$7:$A$434,0)+4,MATCH(N$60,'[1]PNC 2020'!$A$3:$AA$3,0))),"")</f>
        <v/>
      </c>
      <c r="O132" s="87" t="str">
        <f>IFERROR(IF(INDEX('[1]PNC 2020'!$A$3:$AA$434,MATCH($A132,'[1]PNC 2020'!$A$7:$A$434,0)+4,MATCH(O$60,'[1]PNC 2020'!$A$3:$AA$3,0))=0,"",INDEX('[1]PNC 2020'!$A$3:$AA$434,MATCH($A132,'[1]PNC 2020'!$A$7:$A$434,0)+4,MATCH(O$60,'[1]PNC 2020'!$A$3:$AA$3,0))),"")</f>
        <v/>
      </c>
      <c r="P132" s="87">
        <f t="shared" si="59"/>
        <v>0</v>
      </c>
      <c r="Q132" s="87" t="str">
        <f>IFERROR(IF(INDEX('[1]PNC 2020'!$A$3:$AA$434,MATCH($A132,'[1]PNC 2020'!$A$7:$A$434,0)+4,MATCH(Q$60,'[1]PNC 2020'!$A$3:$AA$3,0))=0,"",INDEX('[1]PNC 2020'!$A$3:$AA$434,MATCH($A132,'[1]PNC 2020'!$A$7:$A$434,0)+4,MATCH(Q$60,'[1]PNC 2020'!$A$3:$AA$3,0))),"")</f>
        <v/>
      </c>
      <c r="R132" s="87" t="str">
        <f>IFERROR(IF(INDEX('[1]PNC 2020'!$A$3:$AA$434,MATCH($A132,'[1]PNC 2020'!$A$7:$A$434,0)+4,MATCH(R$60,'[1]PNC 2020'!$A$3:$AA$3,0))=0,"",INDEX('[1]PNC 2020'!$A$3:$AA$434,MATCH($A132,'[1]PNC 2020'!$A$7:$A$434,0)+4,MATCH(R$60,'[1]PNC 2020'!$A$3:$AA$3,0))),"")</f>
        <v/>
      </c>
      <c r="S132" s="87">
        <f t="shared" si="60"/>
        <v>0</v>
      </c>
      <c r="T132" s="87" t="str">
        <f>IFERROR(IF(INDEX('[1]PNC 2020'!$A$3:$AA$434,MATCH($A132,'[1]PNC 2020'!$A$7:$A$434,0)+4,MATCH(T$60,'[1]PNC 2020'!$A$3:$AA$3,0))=0,"",INDEX('[1]PNC 2020'!$A$3:$AA$434,MATCH($A132,'[1]PNC 2020'!$A$7:$A$434,0)+4,MATCH(T$60,'[1]PNC 2020'!$A$3:$AA$3,0))),"")</f>
        <v/>
      </c>
      <c r="U132" s="87" t="str">
        <f>IFERROR(IF(INDEX('[1]PNC 2020'!$A$3:$AA$434,MATCH($A132,'[1]PNC 2020'!$A$7:$A$434,0)+4,MATCH(U$60,'[1]PNC 2020'!$A$3:$AA$3,0))=0,"",INDEX('[1]PNC 2020'!$A$3:$AA$434,MATCH($A132,'[1]PNC 2020'!$A$7:$A$434,0)+4,MATCH(U$60,'[1]PNC 2020'!$A$3:$AA$3,0))),"")</f>
        <v/>
      </c>
      <c r="V132" s="87">
        <f t="shared" si="61"/>
        <v>0</v>
      </c>
      <c r="W132" s="87" t="str">
        <f>IFERROR(IF(INDEX('[1]PNC 2020'!$A$3:$AA$434,MATCH($A132,'[1]PNC 2020'!$A$7:$A$434,0)+4,MATCH(W$60,'[1]PNC 2020'!$A$3:$AA$3,0))=0,"",INDEX('[1]PNC 2020'!$A$3:$AA$434,MATCH($A132,'[1]PNC 2020'!$A$7:$A$434,0)+4,MATCH(W$60,'[1]PNC 2020'!$A$3:$AA$3,0))),"")</f>
        <v/>
      </c>
      <c r="X132" s="87" t="str">
        <f>IFERROR(IF(INDEX('[1]PNC 2020'!$A$3:$AA$434,MATCH($A132,'[1]PNC 2020'!$A$7:$A$434,0)+4,MATCH(X$60,'[1]PNC 2020'!$A$3:$AA$3,0))=0,"",INDEX('[1]PNC 2020'!$A$3:$AA$434,MATCH($A132,'[1]PNC 2020'!$A$7:$A$434,0)+4,MATCH(X$60,'[1]PNC 2020'!$A$3:$AA$3,0))),"")</f>
        <v/>
      </c>
      <c r="Y132" s="87">
        <f t="shared" si="62"/>
        <v>0</v>
      </c>
      <c r="Z132" s="87" t="str">
        <f>IFERROR(IF(INDEX('[1]PNC 2020'!$A$3:$AA$434,MATCH($A132,'[1]PNC 2020'!$A$7:$A$434,0)+4,MATCH(Z$60,'[1]PNC 2020'!$A$3:$AA$3,0))=0,"",INDEX('[1]PNC 2020'!$A$3:$AA$434,MATCH($A132,'[1]PNC 2020'!$A$7:$A$434,0)+4,MATCH(Z$60,'[1]PNC 2020'!$A$3:$AA$3,0))),"")</f>
        <v/>
      </c>
      <c r="AA132" s="87" t="str">
        <f>IFERROR(IF(INDEX('[1]PNC 2020'!$A$3:$AA$434,MATCH($A132,'[1]PNC 2020'!$A$7:$A$434,0)+4,MATCH(AA$60,'[1]PNC 2020'!$A$3:$AA$3,0))=0,"",INDEX('[1]PNC 2020'!$A$3:$AA$434,MATCH($A132,'[1]PNC 2020'!$A$7:$A$434,0)+4,MATCH(AA$60,'[1]PNC 2020'!$A$3:$AA$3,0))),"")</f>
        <v/>
      </c>
      <c r="AB132" s="87">
        <f t="shared" si="63"/>
        <v>0</v>
      </c>
      <c r="AC132" s="87" t="str">
        <f>IFERROR(IF(INDEX('[1]PNC 2020'!$A$3:$AA$434,MATCH($A132,'[1]PNC 2020'!$A$7:$A$434,0)+4,MATCH(AC$60,'[1]PNC 2020'!$A$3:$AA$3,0))=0,"",INDEX('[1]PNC 2020'!$A$3:$AA$434,MATCH($A132,'[1]PNC 2020'!$A$7:$A$434,0)+4,MATCH(AC$60,'[1]PNC 2020'!$A$3:$AA$3,0))),"")</f>
        <v/>
      </c>
      <c r="AD132" s="87" t="str">
        <f>IFERROR(IF(INDEX('[1]PNC 2020'!$A$3:$AA$434,MATCH($A132,'[1]PNC 2020'!$A$7:$A$434,0)+4,MATCH(AD$60,'[1]PNC 2020'!$A$3:$AA$3,0))=0,"",INDEX('[1]PNC 2020'!$A$3:$AA$434,MATCH($A132,'[1]PNC 2020'!$A$7:$A$434,0)+4,MATCH(AD$60,'[1]PNC 2020'!$A$3:$AA$3,0))),"")</f>
        <v/>
      </c>
      <c r="AE132" s="87">
        <f t="shared" si="64"/>
        <v>0</v>
      </c>
      <c r="AF132" s="87" t="str">
        <f>IFERROR(IF(INDEX('[1]PNC 2020'!$A$3:$AA$434,MATCH($A132,'[1]PNC 2020'!$A$7:$A$434,0)+4,MATCH(AF$60,'[1]PNC 2020'!$A$3:$AA$3,0))=0,"",INDEX('[1]PNC 2020'!$A$3:$AA$434,MATCH($A132,'[1]PNC 2020'!$A$7:$A$434,0)+4,MATCH(AF$60,'[1]PNC 2020'!$A$3:$AA$3,0))),"")</f>
        <v/>
      </c>
      <c r="AG132" s="87" t="str">
        <f>IFERROR(IF(INDEX('[1]PNC 2020'!$A$3:$AA$434,MATCH($A132,'[1]PNC 2020'!$A$7:$A$434,0)+4,MATCH(AG$60,'[1]PNC 2020'!$A$3:$AA$3,0))=0,"",INDEX('[1]PNC 2020'!$A$3:$AA$434,MATCH($A132,'[1]PNC 2020'!$A$7:$A$434,0)+4,MATCH(AG$60,'[1]PNC 2020'!$A$3:$AA$3,0))),"")</f>
        <v/>
      </c>
      <c r="AH132" s="87">
        <f t="shared" si="65"/>
        <v>0</v>
      </c>
      <c r="AI132" s="87" t="str">
        <f>IFERROR(IF(INDEX('[1]PNC 2020'!$A$3:$AA$434,MATCH($A132,'[1]PNC 2020'!$A$7:$A$434,0)+4,MATCH(AI$60,'[1]PNC 2020'!$A$3:$AA$3,0))=0,"",INDEX('[1]PNC 2020'!$A$3:$AA$434,MATCH($A132,'[1]PNC 2020'!$A$7:$A$434,0)+4,MATCH(AI$60,'[1]PNC 2020'!$A$3:$AA$3,0))),"")</f>
        <v/>
      </c>
      <c r="AJ132" s="87" t="str">
        <f>IFERROR(IF(INDEX('[1]PNC 2020'!$A$3:$AA$434,MATCH($A132,'[1]PNC 2020'!$A$7:$A$434,0)+4,MATCH(AJ$60,'[1]PNC 2020'!$A$3:$AA$3,0))=0,"",INDEX('[1]PNC 2020'!$A$3:$AA$434,MATCH($A132,'[1]PNC 2020'!$A$7:$A$434,0)+4,MATCH(AJ$60,'[1]PNC 2020'!$A$3:$AA$3,0))),"")</f>
        <v/>
      </c>
      <c r="AK132" s="87">
        <f t="shared" si="66"/>
        <v>0</v>
      </c>
      <c r="AL132" s="41">
        <f t="shared" si="55"/>
        <v>0</v>
      </c>
      <c r="AM132" s="132" t="s">
        <v>1</v>
      </c>
    </row>
    <row r="133" spans="1:39" x14ac:dyDescent="0.2">
      <c r="A133" s="132" t="str">
        <f t="shared" si="67"/>
        <v>FebreroAtlántica Seguros, S. A.</v>
      </c>
      <c r="B133" s="51" t="s">
        <v>120</v>
      </c>
      <c r="C133" s="88">
        <f t="shared" si="53"/>
        <v>0</v>
      </c>
      <c r="D133" s="88">
        <f t="shared" si="54"/>
        <v>0</v>
      </c>
      <c r="E133" s="87" t="str">
        <f>IFERROR(IF(INDEX('[1]PNC 2020'!$A$3:$AA$434,MATCH($A133,'[1]PNC 2020'!$A$7:$A$434,0)+4,MATCH(E$60,'[1]PNC 2020'!$A$3:$AA$3,0))=0,"",INDEX('[1]PNC 2020'!$A$3:$AA$434,MATCH($A133,'[1]PNC 2020'!$A$7:$A$434,0)+4,MATCH(E$60,'[1]PNC 2020'!$A$3:$AA$3,0))),"")</f>
        <v/>
      </c>
      <c r="F133" s="87" t="str">
        <f>IFERROR(IF(INDEX('[1]PNC 2020'!$A$3:$AA$434,MATCH($A133,'[1]PNC 2020'!$A$7:$A$434,0)+4,MATCH(F$60,'[1]PNC 2020'!$A$3:$AA$3,0))=0,"",INDEX('[1]PNC 2020'!$A$3:$AA$434,MATCH($A133,'[1]PNC 2020'!$A$7:$A$434,0)+4,MATCH(F$60,'[1]PNC 2020'!$A$3:$AA$3,0))),"")</f>
        <v/>
      </c>
      <c r="G133" s="87">
        <f t="shared" si="56"/>
        <v>0</v>
      </c>
      <c r="H133" s="87" t="str">
        <f>IFERROR(IF(INDEX('[1]PNC 2020'!$A$3:$AA$434,MATCH($A133,'[1]PNC 2020'!$A$7:$A$434,0)+4,MATCH(H$60,'[1]PNC 2020'!$A$3:$AA$3,0))=0,"",INDEX('[1]PNC 2020'!$A$3:$AA$434,MATCH($A133,'[1]PNC 2020'!$A$7:$A$434,0)+4,MATCH(H$60,'[1]PNC 2020'!$A$3:$AA$3,0))),"")</f>
        <v/>
      </c>
      <c r="I133" s="87" t="str">
        <f>IFERROR(IF(INDEX('[1]PNC 2020'!$A$3:$AA$434,MATCH($A133,'[1]PNC 2020'!$A$7:$A$434,0)+4,MATCH(I$60,'[1]PNC 2020'!$A$3:$AA$3,0))=0,"",INDEX('[1]PNC 2020'!$A$3:$AA$434,MATCH($A133,'[1]PNC 2020'!$A$7:$A$434,0)+4,MATCH(I$60,'[1]PNC 2020'!$A$3:$AA$3,0))),"")</f>
        <v/>
      </c>
      <c r="J133" s="87">
        <f t="shared" si="57"/>
        <v>0</v>
      </c>
      <c r="K133" s="87" t="str">
        <f>IFERROR(IF(INDEX('[1]PNC 2020'!$A$3:$AA$434,MATCH($A133,'[1]PNC 2020'!$A$7:$A$434,0)+4,MATCH(K$60,'[1]PNC 2020'!$A$3:$AA$3,0))=0,"",INDEX('[1]PNC 2020'!$A$3:$AA$434,MATCH($A133,'[1]PNC 2020'!$A$7:$A$434,0)+4,MATCH(K$60,'[1]PNC 2020'!$A$3:$AA$3,0))),"")</f>
        <v/>
      </c>
      <c r="L133" s="87" t="str">
        <f>IFERROR(IF(INDEX('[1]PNC 2020'!$A$3:$AA$434,MATCH($A133,'[1]PNC 2020'!$A$7:$A$434,0)+4,MATCH(L$60,'[1]PNC 2020'!$A$3:$AA$3,0))=0,"",INDEX('[1]PNC 2020'!$A$3:$AA$434,MATCH($A133,'[1]PNC 2020'!$A$7:$A$434,0)+4,MATCH(L$60,'[1]PNC 2020'!$A$3:$AA$3,0))),"")</f>
        <v/>
      </c>
      <c r="M133" s="87">
        <f t="shared" si="58"/>
        <v>0</v>
      </c>
      <c r="N133" s="87" t="str">
        <f>IFERROR(IF(INDEX('[1]PNC 2020'!$A$3:$AA$434,MATCH($A133,'[1]PNC 2020'!$A$7:$A$434,0)+4,MATCH(N$60,'[1]PNC 2020'!$A$3:$AA$3,0))=0,"",INDEX('[1]PNC 2020'!$A$3:$AA$434,MATCH($A133,'[1]PNC 2020'!$A$7:$A$434,0)+4,MATCH(N$60,'[1]PNC 2020'!$A$3:$AA$3,0))),"")</f>
        <v/>
      </c>
      <c r="O133" s="87" t="str">
        <f>IFERROR(IF(INDEX('[1]PNC 2020'!$A$3:$AA$434,MATCH($A133,'[1]PNC 2020'!$A$7:$A$434,0)+4,MATCH(O$60,'[1]PNC 2020'!$A$3:$AA$3,0))=0,"",INDEX('[1]PNC 2020'!$A$3:$AA$434,MATCH($A133,'[1]PNC 2020'!$A$7:$A$434,0)+4,MATCH(O$60,'[1]PNC 2020'!$A$3:$AA$3,0))),"")</f>
        <v/>
      </c>
      <c r="P133" s="87">
        <f t="shared" si="59"/>
        <v>0</v>
      </c>
      <c r="Q133" s="87" t="str">
        <f>IFERROR(IF(INDEX('[1]PNC 2020'!$A$3:$AA$434,MATCH($A133,'[1]PNC 2020'!$A$7:$A$434,0)+4,MATCH(Q$60,'[1]PNC 2020'!$A$3:$AA$3,0))=0,"",INDEX('[1]PNC 2020'!$A$3:$AA$434,MATCH($A133,'[1]PNC 2020'!$A$7:$A$434,0)+4,MATCH(Q$60,'[1]PNC 2020'!$A$3:$AA$3,0))),"")</f>
        <v/>
      </c>
      <c r="R133" s="87" t="str">
        <f>IFERROR(IF(INDEX('[1]PNC 2020'!$A$3:$AA$434,MATCH($A133,'[1]PNC 2020'!$A$7:$A$434,0)+4,MATCH(R$60,'[1]PNC 2020'!$A$3:$AA$3,0))=0,"",INDEX('[1]PNC 2020'!$A$3:$AA$434,MATCH($A133,'[1]PNC 2020'!$A$7:$A$434,0)+4,MATCH(R$60,'[1]PNC 2020'!$A$3:$AA$3,0))),"")</f>
        <v/>
      </c>
      <c r="S133" s="87">
        <f t="shared" si="60"/>
        <v>0</v>
      </c>
      <c r="T133" s="87" t="str">
        <f>IFERROR(IF(INDEX('[1]PNC 2020'!$A$3:$AA$434,MATCH($A133,'[1]PNC 2020'!$A$7:$A$434,0)+4,MATCH(T$60,'[1]PNC 2020'!$A$3:$AA$3,0))=0,"",INDEX('[1]PNC 2020'!$A$3:$AA$434,MATCH($A133,'[1]PNC 2020'!$A$7:$A$434,0)+4,MATCH(T$60,'[1]PNC 2020'!$A$3:$AA$3,0))),"")</f>
        <v/>
      </c>
      <c r="U133" s="87" t="str">
        <f>IFERROR(IF(INDEX('[1]PNC 2020'!$A$3:$AA$434,MATCH($A133,'[1]PNC 2020'!$A$7:$A$434,0)+4,MATCH(U$60,'[1]PNC 2020'!$A$3:$AA$3,0))=0,"",INDEX('[1]PNC 2020'!$A$3:$AA$434,MATCH($A133,'[1]PNC 2020'!$A$7:$A$434,0)+4,MATCH(U$60,'[1]PNC 2020'!$A$3:$AA$3,0))),"")</f>
        <v/>
      </c>
      <c r="V133" s="87">
        <f t="shared" si="61"/>
        <v>0</v>
      </c>
      <c r="W133" s="87" t="str">
        <f>IFERROR(IF(INDEX('[1]PNC 2020'!$A$3:$AA$434,MATCH($A133,'[1]PNC 2020'!$A$7:$A$434,0)+4,MATCH(W$60,'[1]PNC 2020'!$A$3:$AA$3,0))=0,"",INDEX('[1]PNC 2020'!$A$3:$AA$434,MATCH($A133,'[1]PNC 2020'!$A$7:$A$434,0)+4,MATCH(W$60,'[1]PNC 2020'!$A$3:$AA$3,0))),"")</f>
        <v/>
      </c>
      <c r="X133" s="87" t="str">
        <f>IFERROR(IF(INDEX('[1]PNC 2020'!$A$3:$AA$434,MATCH($A133,'[1]PNC 2020'!$A$7:$A$434,0)+4,MATCH(X$60,'[1]PNC 2020'!$A$3:$AA$3,0))=0,"",INDEX('[1]PNC 2020'!$A$3:$AA$434,MATCH($A133,'[1]PNC 2020'!$A$7:$A$434,0)+4,MATCH(X$60,'[1]PNC 2020'!$A$3:$AA$3,0))),"")</f>
        <v/>
      </c>
      <c r="Y133" s="87">
        <f t="shared" si="62"/>
        <v>0</v>
      </c>
      <c r="Z133" s="87" t="str">
        <f>IFERROR(IF(INDEX('[1]PNC 2020'!$A$3:$AA$434,MATCH($A133,'[1]PNC 2020'!$A$7:$A$434,0)+4,MATCH(Z$60,'[1]PNC 2020'!$A$3:$AA$3,0))=0,"",INDEX('[1]PNC 2020'!$A$3:$AA$434,MATCH($A133,'[1]PNC 2020'!$A$7:$A$434,0)+4,MATCH(Z$60,'[1]PNC 2020'!$A$3:$AA$3,0))),"")</f>
        <v/>
      </c>
      <c r="AA133" s="87" t="str">
        <f>IFERROR(IF(INDEX('[1]PNC 2020'!$A$3:$AA$434,MATCH($A133,'[1]PNC 2020'!$A$7:$A$434,0)+4,MATCH(AA$60,'[1]PNC 2020'!$A$3:$AA$3,0))=0,"",INDEX('[1]PNC 2020'!$A$3:$AA$434,MATCH($A133,'[1]PNC 2020'!$A$7:$A$434,0)+4,MATCH(AA$60,'[1]PNC 2020'!$A$3:$AA$3,0))),"")</f>
        <v/>
      </c>
      <c r="AB133" s="87">
        <f t="shared" si="63"/>
        <v>0</v>
      </c>
      <c r="AC133" s="87" t="str">
        <f>IFERROR(IF(INDEX('[1]PNC 2020'!$A$3:$AA$434,MATCH($A133,'[1]PNC 2020'!$A$7:$A$434,0)+4,MATCH(AC$60,'[1]PNC 2020'!$A$3:$AA$3,0))=0,"",INDEX('[1]PNC 2020'!$A$3:$AA$434,MATCH($A133,'[1]PNC 2020'!$A$7:$A$434,0)+4,MATCH(AC$60,'[1]PNC 2020'!$A$3:$AA$3,0))),"")</f>
        <v/>
      </c>
      <c r="AD133" s="87" t="str">
        <f>IFERROR(IF(INDEX('[1]PNC 2020'!$A$3:$AA$434,MATCH($A133,'[1]PNC 2020'!$A$7:$A$434,0)+4,MATCH(AD$60,'[1]PNC 2020'!$A$3:$AA$3,0))=0,"",INDEX('[1]PNC 2020'!$A$3:$AA$434,MATCH($A133,'[1]PNC 2020'!$A$7:$A$434,0)+4,MATCH(AD$60,'[1]PNC 2020'!$A$3:$AA$3,0))),"")</f>
        <v/>
      </c>
      <c r="AE133" s="87">
        <f t="shared" si="64"/>
        <v>0</v>
      </c>
      <c r="AF133" s="87" t="str">
        <f>IFERROR(IF(INDEX('[1]PNC 2020'!$A$3:$AA$434,MATCH($A133,'[1]PNC 2020'!$A$7:$A$434,0)+4,MATCH(AF$60,'[1]PNC 2020'!$A$3:$AA$3,0))=0,"",INDEX('[1]PNC 2020'!$A$3:$AA$434,MATCH($A133,'[1]PNC 2020'!$A$7:$A$434,0)+4,MATCH(AF$60,'[1]PNC 2020'!$A$3:$AA$3,0))),"")</f>
        <v/>
      </c>
      <c r="AG133" s="87" t="str">
        <f>IFERROR(IF(INDEX('[1]PNC 2020'!$A$3:$AA$434,MATCH($A133,'[1]PNC 2020'!$A$7:$A$434,0)+4,MATCH(AG$60,'[1]PNC 2020'!$A$3:$AA$3,0))=0,"",INDEX('[1]PNC 2020'!$A$3:$AA$434,MATCH($A133,'[1]PNC 2020'!$A$7:$A$434,0)+4,MATCH(AG$60,'[1]PNC 2020'!$A$3:$AA$3,0))),"")</f>
        <v/>
      </c>
      <c r="AH133" s="87">
        <f t="shared" si="65"/>
        <v>0</v>
      </c>
      <c r="AI133" s="87" t="str">
        <f>IFERROR(IF(INDEX('[1]PNC 2020'!$A$3:$AA$434,MATCH($A133,'[1]PNC 2020'!$A$7:$A$434,0)+4,MATCH(AI$60,'[1]PNC 2020'!$A$3:$AA$3,0))=0,"",INDEX('[1]PNC 2020'!$A$3:$AA$434,MATCH($A133,'[1]PNC 2020'!$A$7:$A$434,0)+4,MATCH(AI$60,'[1]PNC 2020'!$A$3:$AA$3,0))),"")</f>
        <v/>
      </c>
      <c r="AJ133" s="87" t="str">
        <f>IFERROR(IF(INDEX('[1]PNC 2020'!$A$3:$AA$434,MATCH($A133,'[1]PNC 2020'!$A$7:$A$434,0)+4,MATCH(AJ$60,'[1]PNC 2020'!$A$3:$AA$3,0))=0,"",INDEX('[1]PNC 2020'!$A$3:$AA$434,MATCH($A133,'[1]PNC 2020'!$A$7:$A$434,0)+4,MATCH(AJ$60,'[1]PNC 2020'!$A$3:$AA$3,0))),"")</f>
        <v/>
      </c>
      <c r="AK133" s="87">
        <f t="shared" si="66"/>
        <v>0</v>
      </c>
      <c r="AL133" s="41">
        <f t="shared" si="55"/>
        <v>0</v>
      </c>
      <c r="AM133" s="132" t="s">
        <v>1</v>
      </c>
    </row>
    <row r="134" spans="1:39" x14ac:dyDescent="0.2">
      <c r="A134" s="132" t="str">
        <f t="shared" si="67"/>
        <v>FebreroSeguros La Internacional, S. A.</v>
      </c>
      <c r="B134" s="51" t="s">
        <v>80</v>
      </c>
      <c r="C134" s="88">
        <f t="shared" si="53"/>
        <v>0</v>
      </c>
      <c r="D134" s="88">
        <f t="shared" si="54"/>
        <v>0</v>
      </c>
      <c r="E134" s="87" t="str">
        <f>IFERROR(IF(INDEX('[1]PNC 2020'!$A$3:$AA$434,MATCH($A134,'[1]PNC 2020'!$A$7:$A$434,0)+4,MATCH(E$60,'[1]PNC 2020'!$A$3:$AA$3,0))=0,"",INDEX('[1]PNC 2020'!$A$3:$AA$434,MATCH($A134,'[1]PNC 2020'!$A$7:$A$434,0)+4,MATCH(E$60,'[1]PNC 2020'!$A$3:$AA$3,0))),"")</f>
        <v/>
      </c>
      <c r="F134" s="87" t="str">
        <f>IFERROR(IF(INDEX('[1]PNC 2020'!$A$3:$AA$434,MATCH($A134,'[1]PNC 2020'!$A$7:$A$434,0)+4,MATCH(F$60,'[1]PNC 2020'!$A$3:$AA$3,0))=0,"",INDEX('[1]PNC 2020'!$A$3:$AA$434,MATCH($A134,'[1]PNC 2020'!$A$7:$A$434,0)+4,MATCH(F$60,'[1]PNC 2020'!$A$3:$AA$3,0))),"")</f>
        <v/>
      </c>
      <c r="G134" s="87">
        <f t="shared" si="56"/>
        <v>0</v>
      </c>
      <c r="H134" s="87" t="str">
        <f>IFERROR(IF(INDEX('[1]PNC 2020'!$A$3:$AA$434,MATCH($A134,'[1]PNC 2020'!$A$7:$A$434,0)+4,MATCH(H$60,'[1]PNC 2020'!$A$3:$AA$3,0))=0,"",INDEX('[1]PNC 2020'!$A$3:$AA$434,MATCH($A134,'[1]PNC 2020'!$A$7:$A$434,0)+4,MATCH(H$60,'[1]PNC 2020'!$A$3:$AA$3,0))),"")</f>
        <v/>
      </c>
      <c r="I134" s="87" t="str">
        <f>IFERROR(IF(INDEX('[1]PNC 2020'!$A$3:$AA$434,MATCH($A134,'[1]PNC 2020'!$A$7:$A$434,0)+4,MATCH(I$60,'[1]PNC 2020'!$A$3:$AA$3,0))=0,"",INDEX('[1]PNC 2020'!$A$3:$AA$434,MATCH($A134,'[1]PNC 2020'!$A$7:$A$434,0)+4,MATCH(I$60,'[1]PNC 2020'!$A$3:$AA$3,0))),"")</f>
        <v/>
      </c>
      <c r="J134" s="87">
        <f t="shared" si="57"/>
        <v>0</v>
      </c>
      <c r="K134" s="87" t="str">
        <f>IFERROR(IF(INDEX('[1]PNC 2020'!$A$3:$AA$434,MATCH($A134,'[1]PNC 2020'!$A$7:$A$434,0)+4,MATCH(K$60,'[1]PNC 2020'!$A$3:$AA$3,0))=0,"",INDEX('[1]PNC 2020'!$A$3:$AA$434,MATCH($A134,'[1]PNC 2020'!$A$7:$A$434,0)+4,MATCH(K$60,'[1]PNC 2020'!$A$3:$AA$3,0))),"")</f>
        <v/>
      </c>
      <c r="L134" s="87" t="str">
        <f>IFERROR(IF(INDEX('[1]PNC 2020'!$A$3:$AA$434,MATCH($A134,'[1]PNC 2020'!$A$7:$A$434,0)+4,MATCH(L$60,'[1]PNC 2020'!$A$3:$AA$3,0))=0,"",INDEX('[1]PNC 2020'!$A$3:$AA$434,MATCH($A134,'[1]PNC 2020'!$A$7:$A$434,0)+4,MATCH(L$60,'[1]PNC 2020'!$A$3:$AA$3,0))),"")</f>
        <v/>
      </c>
      <c r="M134" s="87">
        <f t="shared" si="58"/>
        <v>0</v>
      </c>
      <c r="N134" s="87" t="str">
        <f>IFERROR(IF(INDEX('[1]PNC 2020'!$A$3:$AA$434,MATCH($A134,'[1]PNC 2020'!$A$7:$A$434,0)+4,MATCH(N$60,'[1]PNC 2020'!$A$3:$AA$3,0))=0,"",INDEX('[1]PNC 2020'!$A$3:$AA$434,MATCH($A134,'[1]PNC 2020'!$A$7:$A$434,0)+4,MATCH(N$60,'[1]PNC 2020'!$A$3:$AA$3,0))),"")</f>
        <v/>
      </c>
      <c r="O134" s="87" t="str">
        <f>IFERROR(IF(INDEX('[1]PNC 2020'!$A$3:$AA$434,MATCH($A134,'[1]PNC 2020'!$A$7:$A$434,0)+4,MATCH(O$60,'[1]PNC 2020'!$A$3:$AA$3,0))=0,"",INDEX('[1]PNC 2020'!$A$3:$AA$434,MATCH($A134,'[1]PNC 2020'!$A$7:$A$434,0)+4,MATCH(O$60,'[1]PNC 2020'!$A$3:$AA$3,0))),"")</f>
        <v/>
      </c>
      <c r="P134" s="87">
        <f t="shared" si="59"/>
        <v>0</v>
      </c>
      <c r="Q134" s="87" t="str">
        <f>IFERROR(IF(INDEX('[1]PNC 2020'!$A$3:$AA$434,MATCH($A134,'[1]PNC 2020'!$A$7:$A$434,0)+4,MATCH(Q$60,'[1]PNC 2020'!$A$3:$AA$3,0))=0,"",INDEX('[1]PNC 2020'!$A$3:$AA$434,MATCH($A134,'[1]PNC 2020'!$A$7:$A$434,0)+4,MATCH(Q$60,'[1]PNC 2020'!$A$3:$AA$3,0))),"")</f>
        <v/>
      </c>
      <c r="R134" s="87" t="str">
        <f>IFERROR(IF(INDEX('[1]PNC 2020'!$A$3:$AA$434,MATCH($A134,'[1]PNC 2020'!$A$7:$A$434,0)+4,MATCH(R$60,'[1]PNC 2020'!$A$3:$AA$3,0))=0,"",INDEX('[1]PNC 2020'!$A$3:$AA$434,MATCH($A134,'[1]PNC 2020'!$A$7:$A$434,0)+4,MATCH(R$60,'[1]PNC 2020'!$A$3:$AA$3,0))),"")</f>
        <v/>
      </c>
      <c r="S134" s="87">
        <f t="shared" si="60"/>
        <v>0</v>
      </c>
      <c r="T134" s="87" t="str">
        <f>IFERROR(IF(INDEX('[1]PNC 2020'!$A$3:$AA$434,MATCH($A134,'[1]PNC 2020'!$A$7:$A$434,0)+4,MATCH(T$60,'[1]PNC 2020'!$A$3:$AA$3,0))=0,"",INDEX('[1]PNC 2020'!$A$3:$AA$434,MATCH($A134,'[1]PNC 2020'!$A$7:$A$434,0)+4,MATCH(T$60,'[1]PNC 2020'!$A$3:$AA$3,0))),"")</f>
        <v/>
      </c>
      <c r="U134" s="87" t="str">
        <f>IFERROR(IF(INDEX('[1]PNC 2020'!$A$3:$AA$434,MATCH($A134,'[1]PNC 2020'!$A$7:$A$434,0)+4,MATCH(U$60,'[1]PNC 2020'!$A$3:$AA$3,0))=0,"",INDEX('[1]PNC 2020'!$A$3:$AA$434,MATCH($A134,'[1]PNC 2020'!$A$7:$A$434,0)+4,MATCH(U$60,'[1]PNC 2020'!$A$3:$AA$3,0))),"")</f>
        <v/>
      </c>
      <c r="V134" s="87">
        <f t="shared" si="61"/>
        <v>0</v>
      </c>
      <c r="W134" s="87" t="str">
        <f>IFERROR(IF(INDEX('[1]PNC 2020'!$A$3:$AA$434,MATCH($A134,'[1]PNC 2020'!$A$7:$A$434,0)+4,MATCH(W$60,'[1]PNC 2020'!$A$3:$AA$3,0))=0,"",INDEX('[1]PNC 2020'!$A$3:$AA$434,MATCH($A134,'[1]PNC 2020'!$A$7:$A$434,0)+4,MATCH(W$60,'[1]PNC 2020'!$A$3:$AA$3,0))),"")</f>
        <v/>
      </c>
      <c r="X134" s="87" t="str">
        <f>IFERROR(IF(INDEX('[1]PNC 2020'!$A$3:$AA$434,MATCH($A134,'[1]PNC 2020'!$A$7:$A$434,0)+4,MATCH(X$60,'[1]PNC 2020'!$A$3:$AA$3,0))=0,"",INDEX('[1]PNC 2020'!$A$3:$AA$434,MATCH($A134,'[1]PNC 2020'!$A$7:$A$434,0)+4,MATCH(X$60,'[1]PNC 2020'!$A$3:$AA$3,0))),"")</f>
        <v/>
      </c>
      <c r="Y134" s="87">
        <f t="shared" si="62"/>
        <v>0</v>
      </c>
      <c r="Z134" s="87" t="str">
        <f>IFERROR(IF(INDEX('[1]PNC 2020'!$A$3:$AA$434,MATCH($A134,'[1]PNC 2020'!$A$7:$A$434,0)+4,MATCH(Z$60,'[1]PNC 2020'!$A$3:$AA$3,0))=0,"",INDEX('[1]PNC 2020'!$A$3:$AA$434,MATCH($A134,'[1]PNC 2020'!$A$7:$A$434,0)+4,MATCH(Z$60,'[1]PNC 2020'!$A$3:$AA$3,0))),"")</f>
        <v/>
      </c>
      <c r="AA134" s="87" t="str">
        <f>IFERROR(IF(INDEX('[1]PNC 2020'!$A$3:$AA$434,MATCH($A134,'[1]PNC 2020'!$A$7:$A$434,0)+4,MATCH(AA$60,'[1]PNC 2020'!$A$3:$AA$3,0))=0,"",INDEX('[1]PNC 2020'!$A$3:$AA$434,MATCH($A134,'[1]PNC 2020'!$A$7:$A$434,0)+4,MATCH(AA$60,'[1]PNC 2020'!$A$3:$AA$3,0))),"")</f>
        <v/>
      </c>
      <c r="AB134" s="87">
        <f t="shared" si="63"/>
        <v>0</v>
      </c>
      <c r="AC134" s="87" t="str">
        <f>IFERROR(IF(INDEX('[1]PNC 2020'!$A$3:$AA$434,MATCH($A134,'[1]PNC 2020'!$A$7:$A$434,0)+4,MATCH(AC$60,'[1]PNC 2020'!$A$3:$AA$3,0))=0,"",INDEX('[1]PNC 2020'!$A$3:$AA$434,MATCH($A134,'[1]PNC 2020'!$A$7:$A$434,0)+4,MATCH(AC$60,'[1]PNC 2020'!$A$3:$AA$3,0))),"")</f>
        <v/>
      </c>
      <c r="AD134" s="87" t="str">
        <f>IFERROR(IF(INDEX('[1]PNC 2020'!$A$3:$AA$434,MATCH($A134,'[1]PNC 2020'!$A$7:$A$434,0)+4,MATCH(AD$60,'[1]PNC 2020'!$A$3:$AA$3,0))=0,"",INDEX('[1]PNC 2020'!$A$3:$AA$434,MATCH($A134,'[1]PNC 2020'!$A$7:$A$434,0)+4,MATCH(AD$60,'[1]PNC 2020'!$A$3:$AA$3,0))),"")</f>
        <v/>
      </c>
      <c r="AE134" s="87">
        <f t="shared" si="64"/>
        <v>0</v>
      </c>
      <c r="AF134" s="87" t="str">
        <f>IFERROR(IF(INDEX('[1]PNC 2020'!$A$3:$AA$434,MATCH($A134,'[1]PNC 2020'!$A$7:$A$434,0)+4,MATCH(AF$60,'[1]PNC 2020'!$A$3:$AA$3,0))=0,"",INDEX('[1]PNC 2020'!$A$3:$AA$434,MATCH($A134,'[1]PNC 2020'!$A$7:$A$434,0)+4,MATCH(AF$60,'[1]PNC 2020'!$A$3:$AA$3,0))),"")</f>
        <v/>
      </c>
      <c r="AG134" s="87" t="str">
        <f>IFERROR(IF(INDEX('[1]PNC 2020'!$A$3:$AA$434,MATCH($A134,'[1]PNC 2020'!$A$7:$A$434,0)+4,MATCH(AG$60,'[1]PNC 2020'!$A$3:$AA$3,0))=0,"",INDEX('[1]PNC 2020'!$A$3:$AA$434,MATCH($A134,'[1]PNC 2020'!$A$7:$A$434,0)+4,MATCH(AG$60,'[1]PNC 2020'!$A$3:$AA$3,0))),"")</f>
        <v/>
      </c>
      <c r="AH134" s="87">
        <f t="shared" si="65"/>
        <v>0</v>
      </c>
      <c r="AI134" s="87" t="str">
        <f>IFERROR(IF(INDEX('[1]PNC 2020'!$A$3:$AA$434,MATCH($A134,'[1]PNC 2020'!$A$7:$A$434,0)+4,MATCH(AI$60,'[1]PNC 2020'!$A$3:$AA$3,0))=0,"",INDEX('[1]PNC 2020'!$A$3:$AA$434,MATCH($A134,'[1]PNC 2020'!$A$7:$A$434,0)+4,MATCH(AI$60,'[1]PNC 2020'!$A$3:$AA$3,0))),"")</f>
        <v/>
      </c>
      <c r="AJ134" s="87" t="str">
        <f>IFERROR(IF(INDEX('[1]PNC 2020'!$A$3:$AA$434,MATCH($A134,'[1]PNC 2020'!$A$7:$A$434,0)+4,MATCH(AJ$60,'[1]PNC 2020'!$A$3:$AA$3,0))=0,"",INDEX('[1]PNC 2020'!$A$3:$AA$434,MATCH($A134,'[1]PNC 2020'!$A$7:$A$434,0)+4,MATCH(AJ$60,'[1]PNC 2020'!$A$3:$AA$3,0))),"")</f>
        <v/>
      </c>
      <c r="AK134" s="87">
        <f t="shared" si="66"/>
        <v>0</v>
      </c>
      <c r="AL134" s="41">
        <f t="shared" si="55"/>
        <v>0</v>
      </c>
      <c r="AM134" s="132" t="s">
        <v>1</v>
      </c>
    </row>
    <row r="135" spans="1:39" x14ac:dyDescent="0.2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0</v>
      </c>
      <c r="D135" s="88">
        <f t="shared" si="54"/>
        <v>0</v>
      </c>
      <c r="E135" s="87" t="str">
        <f>IFERROR(IF(INDEX('[1]PNC 2020'!$A$3:$AA$434,MATCH($A135,'[1]PNC 2020'!$A$7:$A$434,0)+4,MATCH(E$60,'[1]PNC 2020'!$A$3:$AA$3,0))=0,"",INDEX('[1]PNC 2020'!$A$3:$AA$434,MATCH($A135,'[1]PNC 2020'!$A$7:$A$434,0)+4,MATCH(E$60,'[1]PNC 2020'!$A$3:$AA$3,0))),"")</f>
        <v/>
      </c>
      <c r="F135" s="87" t="str">
        <f>IFERROR(IF(INDEX('[1]PNC 2020'!$A$3:$AA$434,MATCH($A135,'[1]PNC 2020'!$A$7:$A$434,0)+4,MATCH(F$60,'[1]PNC 2020'!$A$3:$AA$3,0))=0,"",INDEX('[1]PNC 2020'!$A$3:$AA$434,MATCH($A135,'[1]PNC 2020'!$A$7:$A$434,0)+4,MATCH(F$60,'[1]PNC 2020'!$A$3:$AA$3,0))),"")</f>
        <v/>
      </c>
      <c r="G135" s="87">
        <f t="shared" si="56"/>
        <v>0</v>
      </c>
      <c r="H135" s="87" t="str">
        <f>IFERROR(IF(INDEX('[1]PNC 2020'!$A$3:$AA$434,MATCH($A135,'[1]PNC 2020'!$A$7:$A$434,0)+4,MATCH(H$60,'[1]PNC 2020'!$A$3:$AA$3,0))=0,"",INDEX('[1]PNC 2020'!$A$3:$AA$434,MATCH($A135,'[1]PNC 2020'!$A$7:$A$434,0)+4,MATCH(H$60,'[1]PNC 2020'!$A$3:$AA$3,0))),"")</f>
        <v/>
      </c>
      <c r="I135" s="87" t="str">
        <f>IFERROR(IF(INDEX('[1]PNC 2020'!$A$3:$AA$434,MATCH($A135,'[1]PNC 2020'!$A$7:$A$434,0)+4,MATCH(I$60,'[1]PNC 2020'!$A$3:$AA$3,0))=0,"",INDEX('[1]PNC 2020'!$A$3:$AA$434,MATCH($A135,'[1]PNC 2020'!$A$7:$A$434,0)+4,MATCH(I$60,'[1]PNC 2020'!$A$3:$AA$3,0))),"")</f>
        <v/>
      </c>
      <c r="J135" s="87">
        <f t="shared" si="57"/>
        <v>0</v>
      </c>
      <c r="K135" s="87" t="str">
        <f>IFERROR(IF(INDEX('[1]PNC 2020'!$A$3:$AA$434,MATCH($A135,'[1]PNC 2020'!$A$7:$A$434,0)+4,MATCH(K$60,'[1]PNC 2020'!$A$3:$AA$3,0))=0,"",INDEX('[1]PNC 2020'!$A$3:$AA$434,MATCH($A135,'[1]PNC 2020'!$A$7:$A$434,0)+4,MATCH(K$60,'[1]PNC 2020'!$A$3:$AA$3,0))),"")</f>
        <v/>
      </c>
      <c r="L135" s="87" t="str">
        <f>IFERROR(IF(INDEX('[1]PNC 2020'!$A$3:$AA$434,MATCH($A135,'[1]PNC 2020'!$A$7:$A$434,0)+4,MATCH(L$60,'[1]PNC 2020'!$A$3:$AA$3,0))=0,"",INDEX('[1]PNC 2020'!$A$3:$AA$434,MATCH($A135,'[1]PNC 2020'!$A$7:$A$434,0)+4,MATCH(L$60,'[1]PNC 2020'!$A$3:$AA$3,0))),"")</f>
        <v/>
      </c>
      <c r="M135" s="87">
        <f t="shared" si="58"/>
        <v>0</v>
      </c>
      <c r="N135" s="87" t="str">
        <f>IFERROR(IF(INDEX('[1]PNC 2020'!$A$3:$AA$434,MATCH($A135,'[1]PNC 2020'!$A$7:$A$434,0)+4,MATCH(N$60,'[1]PNC 2020'!$A$3:$AA$3,0))=0,"",INDEX('[1]PNC 2020'!$A$3:$AA$434,MATCH($A135,'[1]PNC 2020'!$A$7:$A$434,0)+4,MATCH(N$60,'[1]PNC 2020'!$A$3:$AA$3,0))),"")</f>
        <v/>
      </c>
      <c r="O135" s="87" t="str">
        <f>IFERROR(IF(INDEX('[1]PNC 2020'!$A$3:$AA$434,MATCH($A135,'[1]PNC 2020'!$A$7:$A$434,0)+4,MATCH(O$60,'[1]PNC 2020'!$A$3:$AA$3,0))=0,"",INDEX('[1]PNC 2020'!$A$3:$AA$434,MATCH($A135,'[1]PNC 2020'!$A$7:$A$434,0)+4,MATCH(O$60,'[1]PNC 2020'!$A$3:$AA$3,0))),"")</f>
        <v/>
      </c>
      <c r="P135" s="87">
        <f t="shared" si="59"/>
        <v>0</v>
      </c>
      <c r="Q135" s="87" t="str">
        <f>IFERROR(IF(INDEX('[1]PNC 2020'!$A$3:$AA$434,MATCH($A135,'[1]PNC 2020'!$A$7:$A$434,0)+4,MATCH(Q$60,'[1]PNC 2020'!$A$3:$AA$3,0))=0,"",INDEX('[1]PNC 2020'!$A$3:$AA$434,MATCH($A135,'[1]PNC 2020'!$A$7:$A$434,0)+4,MATCH(Q$60,'[1]PNC 2020'!$A$3:$AA$3,0))),"")</f>
        <v/>
      </c>
      <c r="R135" s="87" t="str">
        <f>IFERROR(IF(INDEX('[1]PNC 2020'!$A$3:$AA$434,MATCH($A135,'[1]PNC 2020'!$A$7:$A$434,0)+4,MATCH(R$60,'[1]PNC 2020'!$A$3:$AA$3,0))=0,"",INDEX('[1]PNC 2020'!$A$3:$AA$434,MATCH($A135,'[1]PNC 2020'!$A$7:$A$434,0)+4,MATCH(R$60,'[1]PNC 2020'!$A$3:$AA$3,0))),"")</f>
        <v/>
      </c>
      <c r="S135" s="87">
        <f t="shared" si="60"/>
        <v>0</v>
      </c>
      <c r="T135" s="87" t="str">
        <f>IFERROR(IF(INDEX('[1]PNC 2020'!$A$3:$AA$434,MATCH($A135,'[1]PNC 2020'!$A$7:$A$434,0)+4,MATCH(T$60,'[1]PNC 2020'!$A$3:$AA$3,0))=0,"",INDEX('[1]PNC 2020'!$A$3:$AA$434,MATCH($A135,'[1]PNC 2020'!$A$7:$A$434,0)+4,MATCH(T$60,'[1]PNC 2020'!$A$3:$AA$3,0))),"")</f>
        <v/>
      </c>
      <c r="U135" s="87" t="str">
        <f>IFERROR(IF(INDEX('[1]PNC 2020'!$A$3:$AA$434,MATCH($A135,'[1]PNC 2020'!$A$7:$A$434,0)+4,MATCH(U$60,'[1]PNC 2020'!$A$3:$AA$3,0))=0,"",INDEX('[1]PNC 2020'!$A$3:$AA$434,MATCH($A135,'[1]PNC 2020'!$A$7:$A$434,0)+4,MATCH(U$60,'[1]PNC 2020'!$A$3:$AA$3,0))),"")</f>
        <v/>
      </c>
      <c r="V135" s="87">
        <f t="shared" si="61"/>
        <v>0</v>
      </c>
      <c r="W135" s="87" t="str">
        <f>IFERROR(IF(INDEX('[1]PNC 2020'!$A$3:$AA$434,MATCH($A135,'[1]PNC 2020'!$A$7:$A$434,0)+4,MATCH(W$60,'[1]PNC 2020'!$A$3:$AA$3,0))=0,"",INDEX('[1]PNC 2020'!$A$3:$AA$434,MATCH($A135,'[1]PNC 2020'!$A$7:$A$434,0)+4,MATCH(W$60,'[1]PNC 2020'!$A$3:$AA$3,0))),"")</f>
        <v/>
      </c>
      <c r="X135" s="87" t="str">
        <f>IFERROR(IF(INDEX('[1]PNC 2020'!$A$3:$AA$434,MATCH($A135,'[1]PNC 2020'!$A$7:$A$434,0)+4,MATCH(X$60,'[1]PNC 2020'!$A$3:$AA$3,0))=0,"",INDEX('[1]PNC 2020'!$A$3:$AA$434,MATCH($A135,'[1]PNC 2020'!$A$7:$A$434,0)+4,MATCH(X$60,'[1]PNC 2020'!$A$3:$AA$3,0))),"")</f>
        <v/>
      </c>
      <c r="Y135" s="87">
        <f t="shared" si="62"/>
        <v>0</v>
      </c>
      <c r="Z135" s="87" t="str">
        <f>IFERROR(IF(INDEX('[1]PNC 2020'!$A$3:$AA$434,MATCH($A135,'[1]PNC 2020'!$A$7:$A$434,0)+4,MATCH(Z$60,'[1]PNC 2020'!$A$3:$AA$3,0))=0,"",INDEX('[1]PNC 2020'!$A$3:$AA$434,MATCH($A135,'[1]PNC 2020'!$A$7:$A$434,0)+4,MATCH(Z$60,'[1]PNC 2020'!$A$3:$AA$3,0))),"")</f>
        <v/>
      </c>
      <c r="AA135" s="87" t="str">
        <f>IFERROR(IF(INDEX('[1]PNC 2020'!$A$3:$AA$434,MATCH($A135,'[1]PNC 2020'!$A$7:$A$434,0)+4,MATCH(AA$60,'[1]PNC 2020'!$A$3:$AA$3,0))=0,"",INDEX('[1]PNC 2020'!$A$3:$AA$434,MATCH($A135,'[1]PNC 2020'!$A$7:$A$434,0)+4,MATCH(AA$60,'[1]PNC 2020'!$A$3:$AA$3,0))),"")</f>
        <v/>
      </c>
      <c r="AB135" s="87">
        <f t="shared" si="63"/>
        <v>0</v>
      </c>
      <c r="AC135" s="87" t="str">
        <f>IFERROR(IF(INDEX('[1]PNC 2020'!$A$3:$AA$434,MATCH($A135,'[1]PNC 2020'!$A$7:$A$434,0)+4,MATCH(AC$60,'[1]PNC 2020'!$A$3:$AA$3,0))=0,"",INDEX('[1]PNC 2020'!$A$3:$AA$434,MATCH($A135,'[1]PNC 2020'!$A$7:$A$434,0)+4,MATCH(AC$60,'[1]PNC 2020'!$A$3:$AA$3,0))),"")</f>
        <v/>
      </c>
      <c r="AD135" s="87" t="str">
        <f>IFERROR(IF(INDEX('[1]PNC 2020'!$A$3:$AA$434,MATCH($A135,'[1]PNC 2020'!$A$7:$A$434,0)+4,MATCH(AD$60,'[1]PNC 2020'!$A$3:$AA$3,0))=0,"",INDEX('[1]PNC 2020'!$A$3:$AA$434,MATCH($A135,'[1]PNC 2020'!$A$7:$A$434,0)+4,MATCH(AD$60,'[1]PNC 2020'!$A$3:$AA$3,0))),"")</f>
        <v/>
      </c>
      <c r="AE135" s="87">
        <f t="shared" si="64"/>
        <v>0</v>
      </c>
      <c r="AF135" s="87" t="str">
        <f>IFERROR(IF(INDEX('[1]PNC 2020'!$A$3:$AA$434,MATCH($A135,'[1]PNC 2020'!$A$7:$A$434,0)+4,MATCH(AF$60,'[1]PNC 2020'!$A$3:$AA$3,0))=0,"",INDEX('[1]PNC 2020'!$A$3:$AA$434,MATCH($A135,'[1]PNC 2020'!$A$7:$A$434,0)+4,MATCH(AF$60,'[1]PNC 2020'!$A$3:$AA$3,0))),"")</f>
        <v/>
      </c>
      <c r="AG135" s="87" t="str">
        <f>IFERROR(IF(INDEX('[1]PNC 2020'!$A$3:$AA$434,MATCH($A135,'[1]PNC 2020'!$A$7:$A$434,0)+4,MATCH(AG$60,'[1]PNC 2020'!$A$3:$AA$3,0))=0,"",INDEX('[1]PNC 2020'!$A$3:$AA$434,MATCH($A135,'[1]PNC 2020'!$A$7:$A$434,0)+4,MATCH(AG$60,'[1]PNC 2020'!$A$3:$AA$3,0))),"")</f>
        <v/>
      </c>
      <c r="AH135" s="87">
        <f t="shared" si="65"/>
        <v>0</v>
      </c>
      <c r="AI135" s="87" t="str">
        <f>IFERROR(IF(INDEX('[1]PNC 2020'!$A$3:$AA$434,MATCH($A135,'[1]PNC 2020'!$A$7:$A$434,0)+4,MATCH(AI$60,'[1]PNC 2020'!$A$3:$AA$3,0))=0,"",INDEX('[1]PNC 2020'!$A$3:$AA$434,MATCH($A135,'[1]PNC 2020'!$A$7:$A$434,0)+4,MATCH(AI$60,'[1]PNC 2020'!$A$3:$AA$3,0))),"")</f>
        <v/>
      </c>
      <c r="AJ135" s="87" t="str">
        <f>IFERROR(IF(INDEX('[1]PNC 2020'!$A$3:$AA$434,MATCH($A135,'[1]PNC 2020'!$A$7:$A$434,0)+4,MATCH(AJ$60,'[1]PNC 2020'!$A$3:$AA$3,0))=0,"",INDEX('[1]PNC 2020'!$A$3:$AA$434,MATCH($A135,'[1]PNC 2020'!$A$7:$A$434,0)+4,MATCH(AJ$60,'[1]PNC 2020'!$A$3:$AA$3,0))),"")</f>
        <v/>
      </c>
      <c r="AK135" s="87">
        <f t="shared" si="66"/>
        <v>0</v>
      </c>
      <c r="AL135" s="41">
        <f t="shared" si="55"/>
        <v>0</v>
      </c>
      <c r="AM135" s="132" t="s">
        <v>1</v>
      </c>
    </row>
    <row r="136" spans="1:39" x14ac:dyDescent="0.2">
      <c r="A136" s="132" t="str">
        <f t="shared" si="67"/>
        <v>FebreroAngloamericana de Seguros, S. A.</v>
      </c>
      <c r="B136" s="51" t="s">
        <v>78</v>
      </c>
      <c r="C136" s="88">
        <f t="shared" si="53"/>
        <v>0</v>
      </c>
      <c r="D136" s="88">
        <f t="shared" si="54"/>
        <v>0</v>
      </c>
      <c r="E136" s="87" t="str">
        <f>IFERROR(IF(INDEX('[1]PNC 2020'!$A$3:$AA$434,MATCH($A136,'[1]PNC 2020'!$A$7:$A$434,0)+4,MATCH(E$60,'[1]PNC 2020'!$A$3:$AA$3,0))=0,"",INDEX('[1]PNC 2020'!$A$3:$AA$434,MATCH($A136,'[1]PNC 2020'!$A$7:$A$434,0)+4,MATCH(E$60,'[1]PNC 2020'!$A$3:$AA$3,0))),"")</f>
        <v/>
      </c>
      <c r="F136" s="87" t="str">
        <f>IFERROR(IF(INDEX('[1]PNC 2020'!$A$3:$AA$434,MATCH($A136,'[1]PNC 2020'!$A$7:$A$434,0)+4,MATCH(F$60,'[1]PNC 2020'!$A$3:$AA$3,0))=0,"",INDEX('[1]PNC 2020'!$A$3:$AA$434,MATCH($A136,'[1]PNC 2020'!$A$7:$A$434,0)+4,MATCH(F$60,'[1]PNC 2020'!$A$3:$AA$3,0))),"")</f>
        <v/>
      </c>
      <c r="G136" s="87">
        <f t="shared" si="56"/>
        <v>0</v>
      </c>
      <c r="H136" s="87" t="str">
        <f>IFERROR(IF(INDEX('[1]PNC 2020'!$A$3:$AA$434,MATCH($A136,'[1]PNC 2020'!$A$7:$A$434,0)+4,MATCH(H$60,'[1]PNC 2020'!$A$3:$AA$3,0))=0,"",INDEX('[1]PNC 2020'!$A$3:$AA$434,MATCH($A136,'[1]PNC 2020'!$A$7:$A$434,0)+4,MATCH(H$60,'[1]PNC 2020'!$A$3:$AA$3,0))),"")</f>
        <v/>
      </c>
      <c r="I136" s="87" t="str">
        <f>IFERROR(IF(INDEX('[1]PNC 2020'!$A$3:$AA$434,MATCH($A136,'[1]PNC 2020'!$A$7:$A$434,0)+4,MATCH(I$60,'[1]PNC 2020'!$A$3:$AA$3,0))=0,"",INDEX('[1]PNC 2020'!$A$3:$AA$434,MATCH($A136,'[1]PNC 2020'!$A$7:$A$434,0)+4,MATCH(I$60,'[1]PNC 2020'!$A$3:$AA$3,0))),"")</f>
        <v/>
      </c>
      <c r="J136" s="87">
        <f t="shared" si="57"/>
        <v>0</v>
      </c>
      <c r="K136" s="87" t="str">
        <f>IFERROR(IF(INDEX('[1]PNC 2020'!$A$3:$AA$434,MATCH($A136,'[1]PNC 2020'!$A$7:$A$434,0)+4,MATCH(K$60,'[1]PNC 2020'!$A$3:$AA$3,0))=0,"",INDEX('[1]PNC 2020'!$A$3:$AA$434,MATCH($A136,'[1]PNC 2020'!$A$7:$A$434,0)+4,MATCH(K$60,'[1]PNC 2020'!$A$3:$AA$3,0))),"")</f>
        <v/>
      </c>
      <c r="L136" s="87" t="str">
        <f>IFERROR(IF(INDEX('[1]PNC 2020'!$A$3:$AA$434,MATCH($A136,'[1]PNC 2020'!$A$7:$A$434,0)+4,MATCH(L$60,'[1]PNC 2020'!$A$3:$AA$3,0))=0,"",INDEX('[1]PNC 2020'!$A$3:$AA$434,MATCH($A136,'[1]PNC 2020'!$A$7:$A$434,0)+4,MATCH(L$60,'[1]PNC 2020'!$A$3:$AA$3,0))),"")</f>
        <v/>
      </c>
      <c r="M136" s="87">
        <f t="shared" si="58"/>
        <v>0</v>
      </c>
      <c r="N136" s="87" t="str">
        <f>IFERROR(IF(INDEX('[1]PNC 2020'!$A$3:$AA$434,MATCH($A136,'[1]PNC 2020'!$A$7:$A$434,0)+4,MATCH(N$60,'[1]PNC 2020'!$A$3:$AA$3,0))=0,"",INDEX('[1]PNC 2020'!$A$3:$AA$434,MATCH($A136,'[1]PNC 2020'!$A$7:$A$434,0)+4,MATCH(N$60,'[1]PNC 2020'!$A$3:$AA$3,0))),"")</f>
        <v/>
      </c>
      <c r="O136" s="87" t="str">
        <f>IFERROR(IF(INDEX('[1]PNC 2020'!$A$3:$AA$434,MATCH($A136,'[1]PNC 2020'!$A$7:$A$434,0)+4,MATCH(O$60,'[1]PNC 2020'!$A$3:$AA$3,0))=0,"",INDEX('[1]PNC 2020'!$A$3:$AA$434,MATCH($A136,'[1]PNC 2020'!$A$7:$A$434,0)+4,MATCH(O$60,'[1]PNC 2020'!$A$3:$AA$3,0))),"")</f>
        <v/>
      </c>
      <c r="P136" s="87">
        <f t="shared" si="59"/>
        <v>0</v>
      </c>
      <c r="Q136" s="87" t="str">
        <f>IFERROR(IF(INDEX('[1]PNC 2020'!$A$3:$AA$434,MATCH($A136,'[1]PNC 2020'!$A$7:$A$434,0)+4,MATCH(Q$60,'[1]PNC 2020'!$A$3:$AA$3,0))=0,"",INDEX('[1]PNC 2020'!$A$3:$AA$434,MATCH($A136,'[1]PNC 2020'!$A$7:$A$434,0)+4,MATCH(Q$60,'[1]PNC 2020'!$A$3:$AA$3,0))),"")</f>
        <v/>
      </c>
      <c r="R136" s="87" t="str">
        <f>IFERROR(IF(INDEX('[1]PNC 2020'!$A$3:$AA$434,MATCH($A136,'[1]PNC 2020'!$A$7:$A$434,0)+4,MATCH(R$60,'[1]PNC 2020'!$A$3:$AA$3,0))=0,"",INDEX('[1]PNC 2020'!$A$3:$AA$434,MATCH($A136,'[1]PNC 2020'!$A$7:$A$434,0)+4,MATCH(R$60,'[1]PNC 2020'!$A$3:$AA$3,0))),"")</f>
        <v/>
      </c>
      <c r="S136" s="87">
        <f t="shared" si="60"/>
        <v>0</v>
      </c>
      <c r="T136" s="87" t="str">
        <f>IFERROR(IF(INDEX('[1]PNC 2020'!$A$3:$AA$434,MATCH($A136,'[1]PNC 2020'!$A$7:$A$434,0)+4,MATCH(T$60,'[1]PNC 2020'!$A$3:$AA$3,0))=0,"",INDEX('[1]PNC 2020'!$A$3:$AA$434,MATCH($A136,'[1]PNC 2020'!$A$7:$A$434,0)+4,MATCH(T$60,'[1]PNC 2020'!$A$3:$AA$3,0))),"")</f>
        <v/>
      </c>
      <c r="U136" s="87" t="str">
        <f>IFERROR(IF(INDEX('[1]PNC 2020'!$A$3:$AA$434,MATCH($A136,'[1]PNC 2020'!$A$7:$A$434,0)+4,MATCH(U$60,'[1]PNC 2020'!$A$3:$AA$3,0))=0,"",INDEX('[1]PNC 2020'!$A$3:$AA$434,MATCH($A136,'[1]PNC 2020'!$A$7:$A$434,0)+4,MATCH(U$60,'[1]PNC 2020'!$A$3:$AA$3,0))),"")</f>
        <v/>
      </c>
      <c r="V136" s="87">
        <f t="shared" si="61"/>
        <v>0</v>
      </c>
      <c r="W136" s="87" t="str">
        <f>IFERROR(IF(INDEX('[1]PNC 2020'!$A$3:$AA$434,MATCH($A136,'[1]PNC 2020'!$A$7:$A$434,0)+4,MATCH(W$60,'[1]PNC 2020'!$A$3:$AA$3,0))=0,"",INDEX('[1]PNC 2020'!$A$3:$AA$434,MATCH($A136,'[1]PNC 2020'!$A$7:$A$434,0)+4,MATCH(W$60,'[1]PNC 2020'!$A$3:$AA$3,0))),"")</f>
        <v/>
      </c>
      <c r="X136" s="87" t="str">
        <f>IFERROR(IF(INDEX('[1]PNC 2020'!$A$3:$AA$434,MATCH($A136,'[1]PNC 2020'!$A$7:$A$434,0)+4,MATCH(X$60,'[1]PNC 2020'!$A$3:$AA$3,0))=0,"",INDEX('[1]PNC 2020'!$A$3:$AA$434,MATCH($A136,'[1]PNC 2020'!$A$7:$A$434,0)+4,MATCH(X$60,'[1]PNC 2020'!$A$3:$AA$3,0))),"")</f>
        <v/>
      </c>
      <c r="Y136" s="87">
        <f t="shared" si="62"/>
        <v>0</v>
      </c>
      <c r="Z136" s="87" t="str">
        <f>IFERROR(IF(INDEX('[1]PNC 2020'!$A$3:$AA$434,MATCH($A136,'[1]PNC 2020'!$A$7:$A$434,0)+4,MATCH(Z$60,'[1]PNC 2020'!$A$3:$AA$3,0))=0,"",INDEX('[1]PNC 2020'!$A$3:$AA$434,MATCH($A136,'[1]PNC 2020'!$A$7:$A$434,0)+4,MATCH(Z$60,'[1]PNC 2020'!$A$3:$AA$3,0))),"")</f>
        <v/>
      </c>
      <c r="AA136" s="87" t="str">
        <f>IFERROR(IF(INDEX('[1]PNC 2020'!$A$3:$AA$434,MATCH($A136,'[1]PNC 2020'!$A$7:$A$434,0)+4,MATCH(AA$60,'[1]PNC 2020'!$A$3:$AA$3,0))=0,"",INDEX('[1]PNC 2020'!$A$3:$AA$434,MATCH($A136,'[1]PNC 2020'!$A$7:$A$434,0)+4,MATCH(AA$60,'[1]PNC 2020'!$A$3:$AA$3,0))),"")</f>
        <v/>
      </c>
      <c r="AB136" s="87">
        <f t="shared" si="63"/>
        <v>0</v>
      </c>
      <c r="AC136" s="87" t="str">
        <f>IFERROR(IF(INDEX('[1]PNC 2020'!$A$3:$AA$434,MATCH($A136,'[1]PNC 2020'!$A$7:$A$434,0)+4,MATCH(AC$60,'[1]PNC 2020'!$A$3:$AA$3,0))=0,"",INDEX('[1]PNC 2020'!$A$3:$AA$434,MATCH($A136,'[1]PNC 2020'!$A$7:$A$434,0)+4,MATCH(AC$60,'[1]PNC 2020'!$A$3:$AA$3,0))),"")</f>
        <v/>
      </c>
      <c r="AD136" s="87" t="str">
        <f>IFERROR(IF(INDEX('[1]PNC 2020'!$A$3:$AA$434,MATCH($A136,'[1]PNC 2020'!$A$7:$A$434,0)+4,MATCH(AD$60,'[1]PNC 2020'!$A$3:$AA$3,0))=0,"",INDEX('[1]PNC 2020'!$A$3:$AA$434,MATCH($A136,'[1]PNC 2020'!$A$7:$A$434,0)+4,MATCH(AD$60,'[1]PNC 2020'!$A$3:$AA$3,0))),"")</f>
        <v/>
      </c>
      <c r="AE136" s="87">
        <f t="shared" si="64"/>
        <v>0</v>
      </c>
      <c r="AF136" s="87" t="str">
        <f>IFERROR(IF(INDEX('[1]PNC 2020'!$A$3:$AA$434,MATCH($A136,'[1]PNC 2020'!$A$7:$A$434,0)+4,MATCH(AF$60,'[1]PNC 2020'!$A$3:$AA$3,0))=0,"",INDEX('[1]PNC 2020'!$A$3:$AA$434,MATCH($A136,'[1]PNC 2020'!$A$7:$A$434,0)+4,MATCH(AF$60,'[1]PNC 2020'!$A$3:$AA$3,0))),"")</f>
        <v/>
      </c>
      <c r="AG136" s="87" t="str">
        <f>IFERROR(IF(INDEX('[1]PNC 2020'!$A$3:$AA$434,MATCH($A136,'[1]PNC 2020'!$A$7:$A$434,0)+4,MATCH(AG$60,'[1]PNC 2020'!$A$3:$AA$3,0))=0,"",INDEX('[1]PNC 2020'!$A$3:$AA$434,MATCH($A136,'[1]PNC 2020'!$A$7:$A$434,0)+4,MATCH(AG$60,'[1]PNC 2020'!$A$3:$AA$3,0))),"")</f>
        <v/>
      </c>
      <c r="AH136" s="87">
        <f t="shared" si="65"/>
        <v>0</v>
      </c>
      <c r="AI136" s="87" t="str">
        <f>IFERROR(IF(INDEX('[1]PNC 2020'!$A$3:$AA$434,MATCH($A136,'[1]PNC 2020'!$A$7:$A$434,0)+4,MATCH(AI$60,'[1]PNC 2020'!$A$3:$AA$3,0))=0,"",INDEX('[1]PNC 2020'!$A$3:$AA$434,MATCH($A136,'[1]PNC 2020'!$A$7:$A$434,0)+4,MATCH(AI$60,'[1]PNC 2020'!$A$3:$AA$3,0))),"")</f>
        <v/>
      </c>
      <c r="AJ136" s="87" t="str">
        <f>IFERROR(IF(INDEX('[1]PNC 2020'!$A$3:$AA$434,MATCH($A136,'[1]PNC 2020'!$A$7:$A$434,0)+4,MATCH(AJ$60,'[1]PNC 2020'!$A$3:$AA$3,0))=0,"",INDEX('[1]PNC 2020'!$A$3:$AA$434,MATCH($A136,'[1]PNC 2020'!$A$7:$A$434,0)+4,MATCH(AJ$60,'[1]PNC 2020'!$A$3:$AA$3,0))),"")</f>
        <v/>
      </c>
      <c r="AK136" s="87">
        <f t="shared" si="66"/>
        <v>0</v>
      </c>
      <c r="AL136" s="41">
        <f t="shared" si="55"/>
        <v>0</v>
      </c>
      <c r="AM136" s="132" t="s">
        <v>1</v>
      </c>
    </row>
    <row r="137" spans="1:39" x14ac:dyDescent="0.2">
      <c r="A137" s="132" t="str">
        <f t="shared" si="67"/>
        <v>FebreroAtrio Seguros S. A.</v>
      </c>
      <c r="B137" s="51" t="s">
        <v>122</v>
      </c>
      <c r="C137" s="88">
        <f t="shared" si="53"/>
        <v>0</v>
      </c>
      <c r="D137" s="88">
        <f t="shared" si="54"/>
        <v>0</v>
      </c>
      <c r="E137" s="87" t="str">
        <f>IFERROR(IF(INDEX('[1]PNC 2020'!$A$3:$AA$434,MATCH($A137,'[1]PNC 2020'!$A$7:$A$434,0)+4,MATCH(E$60,'[1]PNC 2020'!$A$3:$AA$3,0))=0,"",INDEX('[1]PNC 2020'!$A$3:$AA$434,MATCH($A137,'[1]PNC 2020'!$A$7:$A$434,0)+4,MATCH(E$60,'[1]PNC 2020'!$A$3:$AA$3,0))),"")</f>
        <v/>
      </c>
      <c r="F137" s="87" t="str">
        <f>IFERROR(IF(INDEX('[1]PNC 2020'!$A$3:$AA$434,MATCH($A137,'[1]PNC 2020'!$A$7:$A$434,0)+4,MATCH(F$60,'[1]PNC 2020'!$A$3:$AA$3,0))=0,"",INDEX('[1]PNC 2020'!$A$3:$AA$434,MATCH($A137,'[1]PNC 2020'!$A$7:$A$434,0)+4,MATCH(F$60,'[1]PNC 2020'!$A$3:$AA$3,0))),"")</f>
        <v/>
      </c>
      <c r="G137" s="87">
        <f t="shared" si="56"/>
        <v>0</v>
      </c>
      <c r="H137" s="87" t="str">
        <f>IFERROR(IF(INDEX('[1]PNC 2020'!$A$3:$AA$434,MATCH($A137,'[1]PNC 2020'!$A$7:$A$434,0)+4,MATCH(H$60,'[1]PNC 2020'!$A$3:$AA$3,0))=0,"",INDEX('[1]PNC 2020'!$A$3:$AA$434,MATCH($A137,'[1]PNC 2020'!$A$7:$A$434,0)+4,MATCH(H$60,'[1]PNC 2020'!$A$3:$AA$3,0))),"")</f>
        <v/>
      </c>
      <c r="I137" s="87" t="str">
        <f>IFERROR(IF(INDEX('[1]PNC 2020'!$A$3:$AA$434,MATCH($A137,'[1]PNC 2020'!$A$7:$A$434,0)+4,MATCH(I$60,'[1]PNC 2020'!$A$3:$AA$3,0))=0,"",INDEX('[1]PNC 2020'!$A$3:$AA$434,MATCH($A137,'[1]PNC 2020'!$A$7:$A$434,0)+4,MATCH(I$60,'[1]PNC 2020'!$A$3:$AA$3,0))),"")</f>
        <v/>
      </c>
      <c r="J137" s="87">
        <f t="shared" si="57"/>
        <v>0</v>
      </c>
      <c r="K137" s="87" t="str">
        <f>IFERROR(IF(INDEX('[1]PNC 2020'!$A$3:$AA$434,MATCH($A137,'[1]PNC 2020'!$A$7:$A$434,0)+4,MATCH(K$60,'[1]PNC 2020'!$A$3:$AA$3,0))=0,"",INDEX('[1]PNC 2020'!$A$3:$AA$434,MATCH($A137,'[1]PNC 2020'!$A$7:$A$434,0)+4,MATCH(K$60,'[1]PNC 2020'!$A$3:$AA$3,0))),"")</f>
        <v/>
      </c>
      <c r="L137" s="87" t="str">
        <f>IFERROR(IF(INDEX('[1]PNC 2020'!$A$3:$AA$434,MATCH($A137,'[1]PNC 2020'!$A$7:$A$434,0)+4,MATCH(L$60,'[1]PNC 2020'!$A$3:$AA$3,0))=0,"",INDEX('[1]PNC 2020'!$A$3:$AA$434,MATCH($A137,'[1]PNC 2020'!$A$7:$A$434,0)+4,MATCH(L$60,'[1]PNC 2020'!$A$3:$AA$3,0))),"")</f>
        <v/>
      </c>
      <c r="M137" s="87">
        <f t="shared" si="58"/>
        <v>0</v>
      </c>
      <c r="N137" s="87" t="str">
        <f>IFERROR(IF(INDEX('[1]PNC 2020'!$A$3:$AA$434,MATCH($A137,'[1]PNC 2020'!$A$7:$A$434,0)+4,MATCH(N$60,'[1]PNC 2020'!$A$3:$AA$3,0))=0,"",INDEX('[1]PNC 2020'!$A$3:$AA$434,MATCH($A137,'[1]PNC 2020'!$A$7:$A$434,0)+4,MATCH(N$60,'[1]PNC 2020'!$A$3:$AA$3,0))),"")</f>
        <v/>
      </c>
      <c r="O137" s="87" t="str">
        <f>IFERROR(IF(INDEX('[1]PNC 2020'!$A$3:$AA$434,MATCH($A137,'[1]PNC 2020'!$A$7:$A$434,0)+4,MATCH(O$60,'[1]PNC 2020'!$A$3:$AA$3,0))=0,"",INDEX('[1]PNC 2020'!$A$3:$AA$434,MATCH($A137,'[1]PNC 2020'!$A$7:$A$434,0)+4,MATCH(O$60,'[1]PNC 2020'!$A$3:$AA$3,0))),"")</f>
        <v/>
      </c>
      <c r="P137" s="87">
        <f t="shared" si="59"/>
        <v>0</v>
      </c>
      <c r="Q137" s="87" t="str">
        <f>IFERROR(IF(INDEX('[1]PNC 2020'!$A$3:$AA$434,MATCH($A137,'[1]PNC 2020'!$A$7:$A$434,0)+4,MATCH(Q$60,'[1]PNC 2020'!$A$3:$AA$3,0))=0,"",INDEX('[1]PNC 2020'!$A$3:$AA$434,MATCH($A137,'[1]PNC 2020'!$A$7:$A$434,0)+4,MATCH(Q$60,'[1]PNC 2020'!$A$3:$AA$3,0))),"")</f>
        <v/>
      </c>
      <c r="R137" s="87" t="str">
        <f>IFERROR(IF(INDEX('[1]PNC 2020'!$A$3:$AA$434,MATCH($A137,'[1]PNC 2020'!$A$7:$A$434,0)+4,MATCH(R$60,'[1]PNC 2020'!$A$3:$AA$3,0))=0,"",INDEX('[1]PNC 2020'!$A$3:$AA$434,MATCH($A137,'[1]PNC 2020'!$A$7:$A$434,0)+4,MATCH(R$60,'[1]PNC 2020'!$A$3:$AA$3,0))),"")</f>
        <v/>
      </c>
      <c r="S137" s="87">
        <f t="shared" si="60"/>
        <v>0</v>
      </c>
      <c r="T137" s="87" t="str">
        <f>IFERROR(IF(INDEX('[1]PNC 2020'!$A$3:$AA$434,MATCH($A137,'[1]PNC 2020'!$A$7:$A$434,0)+4,MATCH(T$60,'[1]PNC 2020'!$A$3:$AA$3,0))=0,"",INDEX('[1]PNC 2020'!$A$3:$AA$434,MATCH($A137,'[1]PNC 2020'!$A$7:$A$434,0)+4,MATCH(T$60,'[1]PNC 2020'!$A$3:$AA$3,0))),"")</f>
        <v/>
      </c>
      <c r="U137" s="87" t="str">
        <f>IFERROR(IF(INDEX('[1]PNC 2020'!$A$3:$AA$434,MATCH($A137,'[1]PNC 2020'!$A$7:$A$434,0)+4,MATCH(U$60,'[1]PNC 2020'!$A$3:$AA$3,0))=0,"",INDEX('[1]PNC 2020'!$A$3:$AA$434,MATCH($A137,'[1]PNC 2020'!$A$7:$A$434,0)+4,MATCH(U$60,'[1]PNC 2020'!$A$3:$AA$3,0))),"")</f>
        <v/>
      </c>
      <c r="V137" s="87">
        <f t="shared" si="61"/>
        <v>0</v>
      </c>
      <c r="W137" s="87" t="str">
        <f>IFERROR(IF(INDEX('[1]PNC 2020'!$A$3:$AA$434,MATCH($A137,'[1]PNC 2020'!$A$7:$A$434,0)+4,MATCH(W$60,'[1]PNC 2020'!$A$3:$AA$3,0))=0,"",INDEX('[1]PNC 2020'!$A$3:$AA$434,MATCH($A137,'[1]PNC 2020'!$A$7:$A$434,0)+4,MATCH(W$60,'[1]PNC 2020'!$A$3:$AA$3,0))),"")</f>
        <v/>
      </c>
      <c r="X137" s="87" t="str">
        <f>IFERROR(IF(INDEX('[1]PNC 2020'!$A$3:$AA$434,MATCH($A137,'[1]PNC 2020'!$A$7:$A$434,0)+4,MATCH(X$60,'[1]PNC 2020'!$A$3:$AA$3,0))=0,"",INDEX('[1]PNC 2020'!$A$3:$AA$434,MATCH($A137,'[1]PNC 2020'!$A$7:$A$434,0)+4,MATCH(X$60,'[1]PNC 2020'!$A$3:$AA$3,0))),"")</f>
        <v/>
      </c>
      <c r="Y137" s="87">
        <f t="shared" si="62"/>
        <v>0</v>
      </c>
      <c r="Z137" s="87" t="str">
        <f>IFERROR(IF(INDEX('[1]PNC 2020'!$A$3:$AA$434,MATCH($A137,'[1]PNC 2020'!$A$7:$A$434,0)+4,MATCH(Z$60,'[1]PNC 2020'!$A$3:$AA$3,0))=0,"",INDEX('[1]PNC 2020'!$A$3:$AA$434,MATCH($A137,'[1]PNC 2020'!$A$7:$A$434,0)+4,MATCH(Z$60,'[1]PNC 2020'!$A$3:$AA$3,0))),"")</f>
        <v/>
      </c>
      <c r="AA137" s="87" t="str">
        <f>IFERROR(IF(INDEX('[1]PNC 2020'!$A$3:$AA$434,MATCH($A137,'[1]PNC 2020'!$A$7:$A$434,0)+4,MATCH(AA$60,'[1]PNC 2020'!$A$3:$AA$3,0))=0,"",INDEX('[1]PNC 2020'!$A$3:$AA$434,MATCH($A137,'[1]PNC 2020'!$A$7:$A$434,0)+4,MATCH(AA$60,'[1]PNC 2020'!$A$3:$AA$3,0))),"")</f>
        <v/>
      </c>
      <c r="AB137" s="87">
        <f t="shared" si="63"/>
        <v>0</v>
      </c>
      <c r="AC137" s="87" t="str">
        <f>IFERROR(IF(INDEX('[1]PNC 2020'!$A$3:$AA$434,MATCH($A137,'[1]PNC 2020'!$A$7:$A$434,0)+4,MATCH(AC$60,'[1]PNC 2020'!$A$3:$AA$3,0))=0,"",INDEX('[1]PNC 2020'!$A$3:$AA$434,MATCH($A137,'[1]PNC 2020'!$A$7:$A$434,0)+4,MATCH(AC$60,'[1]PNC 2020'!$A$3:$AA$3,0))),"")</f>
        <v/>
      </c>
      <c r="AD137" s="87" t="str">
        <f>IFERROR(IF(INDEX('[1]PNC 2020'!$A$3:$AA$434,MATCH($A137,'[1]PNC 2020'!$A$7:$A$434,0)+4,MATCH(AD$60,'[1]PNC 2020'!$A$3:$AA$3,0))=0,"",INDEX('[1]PNC 2020'!$A$3:$AA$434,MATCH($A137,'[1]PNC 2020'!$A$7:$A$434,0)+4,MATCH(AD$60,'[1]PNC 2020'!$A$3:$AA$3,0))),"")</f>
        <v/>
      </c>
      <c r="AE137" s="87">
        <f t="shared" si="64"/>
        <v>0</v>
      </c>
      <c r="AF137" s="87" t="str">
        <f>IFERROR(IF(INDEX('[1]PNC 2020'!$A$3:$AA$434,MATCH($A137,'[1]PNC 2020'!$A$7:$A$434,0)+4,MATCH(AF$60,'[1]PNC 2020'!$A$3:$AA$3,0))=0,"",INDEX('[1]PNC 2020'!$A$3:$AA$434,MATCH($A137,'[1]PNC 2020'!$A$7:$A$434,0)+4,MATCH(AF$60,'[1]PNC 2020'!$A$3:$AA$3,0))),"")</f>
        <v/>
      </c>
      <c r="AG137" s="87" t="str">
        <f>IFERROR(IF(INDEX('[1]PNC 2020'!$A$3:$AA$434,MATCH($A137,'[1]PNC 2020'!$A$7:$A$434,0)+4,MATCH(AG$60,'[1]PNC 2020'!$A$3:$AA$3,0))=0,"",INDEX('[1]PNC 2020'!$A$3:$AA$434,MATCH($A137,'[1]PNC 2020'!$A$7:$A$434,0)+4,MATCH(AG$60,'[1]PNC 2020'!$A$3:$AA$3,0))),"")</f>
        <v/>
      </c>
      <c r="AH137" s="87">
        <f t="shared" si="65"/>
        <v>0</v>
      </c>
      <c r="AI137" s="87" t="str">
        <f>IFERROR(IF(INDEX('[1]PNC 2020'!$A$3:$AA$434,MATCH($A137,'[1]PNC 2020'!$A$7:$A$434,0)+4,MATCH(AI$60,'[1]PNC 2020'!$A$3:$AA$3,0))=0,"",INDEX('[1]PNC 2020'!$A$3:$AA$434,MATCH($A137,'[1]PNC 2020'!$A$7:$A$434,0)+4,MATCH(AI$60,'[1]PNC 2020'!$A$3:$AA$3,0))),"")</f>
        <v/>
      </c>
      <c r="AJ137" s="87" t="str">
        <f>IFERROR(IF(INDEX('[1]PNC 2020'!$A$3:$AA$434,MATCH($A137,'[1]PNC 2020'!$A$7:$A$434,0)+4,MATCH(AJ$60,'[1]PNC 2020'!$A$3:$AA$3,0))=0,"",INDEX('[1]PNC 2020'!$A$3:$AA$434,MATCH($A137,'[1]PNC 2020'!$A$7:$A$434,0)+4,MATCH(AJ$60,'[1]PNC 2020'!$A$3:$AA$3,0))),"")</f>
        <v/>
      </c>
      <c r="AK137" s="87">
        <f t="shared" si="66"/>
        <v>0</v>
      </c>
      <c r="AL137" s="41">
        <f t="shared" si="55"/>
        <v>0</v>
      </c>
      <c r="AM137" s="132" t="s">
        <v>1</v>
      </c>
    </row>
    <row r="138" spans="1:39" x14ac:dyDescent="0.2">
      <c r="A138" s="132" t="str">
        <f t="shared" si="67"/>
        <v>FebreroCuna Mutual Insurance Society Dominicana</v>
      </c>
      <c r="B138" s="50" t="s">
        <v>123</v>
      </c>
      <c r="C138" s="88">
        <f t="shared" si="53"/>
        <v>0</v>
      </c>
      <c r="D138" s="88">
        <f t="shared" si="54"/>
        <v>0</v>
      </c>
      <c r="E138" s="87" t="str">
        <f>IFERROR(IF(INDEX('[1]PNC 2020'!$A$3:$AA$434,MATCH($A138,'[1]PNC 2020'!$A$7:$A$434,0)+4,MATCH(E$60,'[1]PNC 2020'!$A$3:$AA$3,0))=0,"",INDEX('[1]PNC 2020'!$A$3:$AA$434,MATCH($A138,'[1]PNC 2020'!$A$7:$A$434,0)+4,MATCH(E$60,'[1]PNC 2020'!$A$3:$AA$3,0))),"")</f>
        <v/>
      </c>
      <c r="F138" s="87" t="str">
        <f>IFERROR(IF(INDEX('[1]PNC 2020'!$A$3:$AA$434,MATCH($A138,'[1]PNC 2020'!$A$7:$A$434,0)+4,MATCH(F$60,'[1]PNC 2020'!$A$3:$AA$3,0))=0,"",INDEX('[1]PNC 2020'!$A$3:$AA$434,MATCH($A138,'[1]PNC 2020'!$A$7:$A$434,0)+4,MATCH(F$60,'[1]PNC 2020'!$A$3:$AA$3,0))),"")</f>
        <v/>
      </c>
      <c r="G138" s="87">
        <f t="shared" si="56"/>
        <v>0</v>
      </c>
      <c r="H138" s="87" t="str">
        <f>IFERROR(IF(INDEX('[1]PNC 2020'!$A$3:$AA$434,MATCH($A138,'[1]PNC 2020'!$A$7:$A$434,0)+4,MATCH(H$60,'[1]PNC 2020'!$A$3:$AA$3,0))=0,"",INDEX('[1]PNC 2020'!$A$3:$AA$434,MATCH($A138,'[1]PNC 2020'!$A$7:$A$434,0)+4,MATCH(H$60,'[1]PNC 2020'!$A$3:$AA$3,0))),"")</f>
        <v/>
      </c>
      <c r="I138" s="87" t="str">
        <f>IFERROR(IF(INDEX('[1]PNC 2020'!$A$3:$AA$434,MATCH($A138,'[1]PNC 2020'!$A$7:$A$434,0)+4,MATCH(I$60,'[1]PNC 2020'!$A$3:$AA$3,0))=0,"",INDEX('[1]PNC 2020'!$A$3:$AA$434,MATCH($A138,'[1]PNC 2020'!$A$7:$A$434,0)+4,MATCH(I$60,'[1]PNC 2020'!$A$3:$AA$3,0))),"")</f>
        <v/>
      </c>
      <c r="J138" s="87">
        <f t="shared" si="57"/>
        <v>0</v>
      </c>
      <c r="K138" s="87" t="str">
        <f>IFERROR(IF(INDEX('[1]PNC 2020'!$A$3:$AA$434,MATCH($A138,'[1]PNC 2020'!$A$7:$A$434,0)+4,MATCH(K$60,'[1]PNC 2020'!$A$3:$AA$3,0))=0,"",INDEX('[1]PNC 2020'!$A$3:$AA$434,MATCH($A138,'[1]PNC 2020'!$A$7:$A$434,0)+4,MATCH(K$60,'[1]PNC 2020'!$A$3:$AA$3,0))),"")</f>
        <v/>
      </c>
      <c r="L138" s="87" t="str">
        <f>IFERROR(IF(INDEX('[1]PNC 2020'!$A$3:$AA$434,MATCH($A138,'[1]PNC 2020'!$A$7:$A$434,0)+4,MATCH(L$60,'[1]PNC 2020'!$A$3:$AA$3,0))=0,"",INDEX('[1]PNC 2020'!$A$3:$AA$434,MATCH($A138,'[1]PNC 2020'!$A$7:$A$434,0)+4,MATCH(L$60,'[1]PNC 2020'!$A$3:$AA$3,0))),"")</f>
        <v/>
      </c>
      <c r="M138" s="87">
        <f t="shared" si="58"/>
        <v>0</v>
      </c>
      <c r="N138" s="87" t="str">
        <f>IFERROR(IF(INDEX('[1]PNC 2020'!$A$3:$AA$434,MATCH($A138,'[1]PNC 2020'!$A$7:$A$434,0)+4,MATCH(N$60,'[1]PNC 2020'!$A$3:$AA$3,0))=0,"",INDEX('[1]PNC 2020'!$A$3:$AA$434,MATCH($A138,'[1]PNC 2020'!$A$7:$A$434,0)+4,MATCH(N$60,'[1]PNC 2020'!$A$3:$AA$3,0))),"")</f>
        <v/>
      </c>
      <c r="O138" s="87" t="str">
        <f>IFERROR(IF(INDEX('[1]PNC 2020'!$A$3:$AA$434,MATCH($A138,'[1]PNC 2020'!$A$7:$A$434,0)+4,MATCH(O$60,'[1]PNC 2020'!$A$3:$AA$3,0))=0,"",INDEX('[1]PNC 2020'!$A$3:$AA$434,MATCH($A138,'[1]PNC 2020'!$A$7:$A$434,0)+4,MATCH(O$60,'[1]PNC 2020'!$A$3:$AA$3,0))),"")</f>
        <v/>
      </c>
      <c r="P138" s="87">
        <f t="shared" si="59"/>
        <v>0</v>
      </c>
      <c r="Q138" s="87" t="str">
        <f>IFERROR(IF(INDEX('[1]PNC 2020'!$A$3:$AA$434,MATCH($A138,'[1]PNC 2020'!$A$7:$A$434,0)+4,MATCH(Q$60,'[1]PNC 2020'!$A$3:$AA$3,0))=0,"",INDEX('[1]PNC 2020'!$A$3:$AA$434,MATCH($A138,'[1]PNC 2020'!$A$7:$A$434,0)+4,MATCH(Q$60,'[1]PNC 2020'!$A$3:$AA$3,0))),"")</f>
        <v/>
      </c>
      <c r="R138" s="87" t="str">
        <f>IFERROR(IF(INDEX('[1]PNC 2020'!$A$3:$AA$434,MATCH($A138,'[1]PNC 2020'!$A$7:$A$434,0)+4,MATCH(R$60,'[1]PNC 2020'!$A$3:$AA$3,0))=0,"",INDEX('[1]PNC 2020'!$A$3:$AA$434,MATCH($A138,'[1]PNC 2020'!$A$7:$A$434,0)+4,MATCH(R$60,'[1]PNC 2020'!$A$3:$AA$3,0))),"")</f>
        <v/>
      </c>
      <c r="S138" s="87">
        <f t="shared" si="60"/>
        <v>0</v>
      </c>
      <c r="T138" s="87" t="str">
        <f>IFERROR(IF(INDEX('[1]PNC 2020'!$A$3:$AA$434,MATCH($A138,'[1]PNC 2020'!$A$7:$A$434,0)+4,MATCH(T$60,'[1]PNC 2020'!$A$3:$AA$3,0))=0,"",INDEX('[1]PNC 2020'!$A$3:$AA$434,MATCH($A138,'[1]PNC 2020'!$A$7:$A$434,0)+4,MATCH(T$60,'[1]PNC 2020'!$A$3:$AA$3,0))),"")</f>
        <v/>
      </c>
      <c r="U138" s="87" t="str">
        <f>IFERROR(IF(INDEX('[1]PNC 2020'!$A$3:$AA$434,MATCH($A138,'[1]PNC 2020'!$A$7:$A$434,0)+4,MATCH(U$60,'[1]PNC 2020'!$A$3:$AA$3,0))=0,"",INDEX('[1]PNC 2020'!$A$3:$AA$434,MATCH($A138,'[1]PNC 2020'!$A$7:$A$434,0)+4,MATCH(U$60,'[1]PNC 2020'!$A$3:$AA$3,0))),"")</f>
        <v/>
      </c>
      <c r="V138" s="87">
        <f t="shared" si="61"/>
        <v>0</v>
      </c>
      <c r="W138" s="87" t="str">
        <f>IFERROR(IF(INDEX('[1]PNC 2020'!$A$3:$AA$434,MATCH($A138,'[1]PNC 2020'!$A$7:$A$434,0)+4,MATCH(W$60,'[1]PNC 2020'!$A$3:$AA$3,0))=0,"",INDEX('[1]PNC 2020'!$A$3:$AA$434,MATCH($A138,'[1]PNC 2020'!$A$7:$A$434,0)+4,MATCH(W$60,'[1]PNC 2020'!$A$3:$AA$3,0))),"")</f>
        <v/>
      </c>
      <c r="X138" s="87" t="str">
        <f>IFERROR(IF(INDEX('[1]PNC 2020'!$A$3:$AA$434,MATCH($A138,'[1]PNC 2020'!$A$7:$A$434,0)+4,MATCH(X$60,'[1]PNC 2020'!$A$3:$AA$3,0))=0,"",INDEX('[1]PNC 2020'!$A$3:$AA$434,MATCH($A138,'[1]PNC 2020'!$A$7:$A$434,0)+4,MATCH(X$60,'[1]PNC 2020'!$A$3:$AA$3,0))),"")</f>
        <v/>
      </c>
      <c r="Y138" s="87">
        <f t="shared" si="62"/>
        <v>0</v>
      </c>
      <c r="Z138" s="87" t="str">
        <f>IFERROR(IF(INDEX('[1]PNC 2020'!$A$3:$AA$434,MATCH($A138,'[1]PNC 2020'!$A$7:$A$434,0)+4,MATCH(Z$60,'[1]PNC 2020'!$A$3:$AA$3,0))=0,"",INDEX('[1]PNC 2020'!$A$3:$AA$434,MATCH($A138,'[1]PNC 2020'!$A$7:$A$434,0)+4,MATCH(Z$60,'[1]PNC 2020'!$A$3:$AA$3,0))),"")</f>
        <v/>
      </c>
      <c r="AA138" s="87" t="str">
        <f>IFERROR(IF(INDEX('[1]PNC 2020'!$A$3:$AA$434,MATCH($A138,'[1]PNC 2020'!$A$7:$A$434,0)+4,MATCH(AA$60,'[1]PNC 2020'!$A$3:$AA$3,0))=0,"",INDEX('[1]PNC 2020'!$A$3:$AA$434,MATCH($A138,'[1]PNC 2020'!$A$7:$A$434,0)+4,MATCH(AA$60,'[1]PNC 2020'!$A$3:$AA$3,0))),"")</f>
        <v/>
      </c>
      <c r="AB138" s="87">
        <f t="shared" si="63"/>
        <v>0</v>
      </c>
      <c r="AC138" s="87" t="str">
        <f>IFERROR(IF(INDEX('[1]PNC 2020'!$A$3:$AA$434,MATCH($A138,'[1]PNC 2020'!$A$7:$A$434,0)+4,MATCH(AC$60,'[1]PNC 2020'!$A$3:$AA$3,0))=0,"",INDEX('[1]PNC 2020'!$A$3:$AA$434,MATCH($A138,'[1]PNC 2020'!$A$7:$A$434,0)+4,MATCH(AC$60,'[1]PNC 2020'!$A$3:$AA$3,0))),"")</f>
        <v/>
      </c>
      <c r="AD138" s="87" t="str">
        <f>IFERROR(IF(INDEX('[1]PNC 2020'!$A$3:$AA$434,MATCH($A138,'[1]PNC 2020'!$A$7:$A$434,0)+4,MATCH(AD$60,'[1]PNC 2020'!$A$3:$AA$3,0))=0,"",INDEX('[1]PNC 2020'!$A$3:$AA$434,MATCH($A138,'[1]PNC 2020'!$A$7:$A$434,0)+4,MATCH(AD$60,'[1]PNC 2020'!$A$3:$AA$3,0))),"")</f>
        <v/>
      </c>
      <c r="AE138" s="87">
        <f t="shared" si="64"/>
        <v>0</v>
      </c>
      <c r="AF138" s="87" t="str">
        <f>IFERROR(IF(INDEX('[1]PNC 2020'!$A$3:$AA$434,MATCH($A138,'[1]PNC 2020'!$A$7:$A$434,0)+4,MATCH(AF$60,'[1]PNC 2020'!$A$3:$AA$3,0))=0,"",INDEX('[1]PNC 2020'!$A$3:$AA$434,MATCH($A138,'[1]PNC 2020'!$A$7:$A$434,0)+4,MATCH(AF$60,'[1]PNC 2020'!$A$3:$AA$3,0))),"")</f>
        <v/>
      </c>
      <c r="AG138" s="87" t="str">
        <f>IFERROR(IF(INDEX('[1]PNC 2020'!$A$3:$AA$434,MATCH($A138,'[1]PNC 2020'!$A$7:$A$434,0)+4,MATCH(AG$60,'[1]PNC 2020'!$A$3:$AA$3,0))=0,"",INDEX('[1]PNC 2020'!$A$3:$AA$434,MATCH($A138,'[1]PNC 2020'!$A$7:$A$434,0)+4,MATCH(AG$60,'[1]PNC 2020'!$A$3:$AA$3,0))),"")</f>
        <v/>
      </c>
      <c r="AH138" s="87">
        <f t="shared" si="65"/>
        <v>0</v>
      </c>
      <c r="AI138" s="87" t="str">
        <f>IFERROR(IF(INDEX('[1]PNC 2020'!$A$3:$AA$434,MATCH($A138,'[1]PNC 2020'!$A$7:$A$434,0)+4,MATCH(AI$60,'[1]PNC 2020'!$A$3:$AA$3,0))=0,"",INDEX('[1]PNC 2020'!$A$3:$AA$434,MATCH($A138,'[1]PNC 2020'!$A$7:$A$434,0)+4,MATCH(AI$60,'[1]PNC 2020'!$A$3:$AA$3,0))),"")</f>
        <v/>
      </c>
      <c r="AJ138" s="87" t="str">
        <f>IFERROR(IF(INDEX('[1]PNC 2020'!$A$3:$AA$434,MATCH($A138,'[1]PNC 2020'!$A$7:$A$434,0)+4,MATCH(AJ$60,'[1]PNC 2020'!$A$3:$AA$3,0))=0,"",INDEX('[1]PNC 2020'!$A$3:$AA$434,MATCH($A138,'[1]PNC 2020'!$A$7:$A$434,0)+4,MATCH(AJ$60,'[1]PNC 2020'!$A$3:$AA$3,0))),"")</f>
        <v/>
      </c>
      <c r="AK138" s="87">
        <f t="shared" si="66"/>
        <v>0</v>
      </c>
      <c r="AL138" s="41">
        <f t="shared" si="55"/>
        <v>0</v>
      </c>
      <c r="AM138" s="132" t="s">
        <v>1</v>
      </c>
    </row>
    <row r="139" spans="1:39" x14ac:dyDescent="0.2">
      <c r="A139" s="132" t="str">
        <f t="shared" si="67"/>
        <v>FebreroBMI Compañía de Seguros, S. A.</v>
      </c>
      <c r="B139" s="51" t="s">
        <v>87</v>
      </c>
      <c r="C139" s="88">
        <f t="shared" si="53"/>
        <v>0</v>
      </c>
      <c r="D139" s="88">
        <f t="shared" si="54"/>
        <v>0</v>
      </c>
      <c r="E139" s="87" t="str">
        <f>IFERROR(IF(INDEX('[1]PNC 2020'!$A$3:$AA$434,MATCH($A139,'[1]PNC 2020'!$A$7:$A$434,0)+4,MATCH(E$60,'[1]PNC 2020'!$A$3:$AA$3,0))=0,"",INDEX('[1]PNC 2020'!$A$3:$AA$434,MATCH($A139,'[1]PNC 2020'!$A$7:$A$434,0)+4,MATCH(E$60,'[1]PNC 2020'!$A$3:$AA$3,0))),"")</f>
        <v/>
      </c>
      <c r="F139" s="87" t="str">
        <f>IFERROR(IF(INDEX('[1]PNC 2020'!$A$3:$AA$434,MATCH($A139,'[1]PNC 2020'!$A$7:$A$434,0)+4,MATCH(F$60,'[1]PNC 2020'!$A$3:$AA$3,0))=0,"",INDEX('[1]PNC 2020'!$A$3:$AA$434,MATCH($A139,'[1]PNC 2020'!$A$7:$A$434,0)+4,MATCH(F$60,'[1]PNC 2020'!$A$3:$AA$3,0))),"")</f>
        <v/>
      </c>
      <c r="G139" s="87">
        <f t="shared" si="56"/>
        <v>0</v>
      </c>
      <c r="H139" s="87" t="str">
        <f>IFERROR(IF(INDEX('[1]PNC 2020'!$A$3:$AA$434,MATCH($A139,'[1]PNC 2020'!$A$7:$A$434,0)+4,MATCH(H$60,'[1]PNC 2020'!$A$3:$AA$3,0))=0,"",INDEX('[1]PNC 2020'!$A$3:$AA$434,MATCH($A139,'[1]PNC 2020'!$A$7:$A$434,0)+4,MATCH(H$60,'[1]PNC 2020'!$A$3:$AA$3,0))),"")</f>
        <v/>
      </c>
      <c r="I139" s="87" t="str">
        <f>IFERROR(IF(INDEX('[1]PNC 2020'!$A$3:$AA$434,MATCH($A139,'[1]PNC 2020'!$A$7:$A$434,0)+4,MATCH(I$60,'[1]PNC 2020'!$A$3:$AA$3,0))=0,"",INDEX('[1]PNC 2020'!$A$3:$AA$434,MATCH($A139,'[1]PNC 2020'!$A$7:$A$434,0)+4,MATCH(I$60,'[1]PNC 2020'!$A$3:$AA$3,0))),"")</f>
        <v/>
      </c>
      <c r="J139" s="87">
        <f t="shared" si="57"/>
        <v>0</v>
      </c>
      <c r="K139" s="87" t="str">
        <f>IFERROR(IF(INDEX('[1]PNC 2020'!$A$3:$AA$434,MATCH($A139,'[1]PNC 2020'!$A$7:$A$434,0)+4,MATCH(K$60,'[1]PNC 2020'!$A$3:$AA$3,0))=0,"",INDEX('[1]PNC 2020'!$A$3:$AA$434,MATCH($A139,'[1]PNC 2020'!$A$7:$A$434,0)+4,MATCH(K$60,'[1]PNC 2020'!$A$3:$AA$3,0))),"")</f>
        <v/>
      </c>
      <c r="L139" s="87" t="str">
        <f>IFERROR(IF(INDEX('[1]PNC 2020'!$A$3:$AA$434,MATCH($A139,'[1]PNC 2020'!$A$7:$A$434,0)+4,MATCH(L$60,'[1]PNC 2020'!$A$3:$AA$3,0))=0,"",INDEX('[1]PNC 2020'!$A$3:$AA$434,MATCH($A139,'[1]PNC 2020'!$A$7:$A$434,0)+4,MATCH(L$60,'[1]PNC 2020'!$A$3:$AA$3,0))),"")</f>
        <v/>
      </c>
      <c r="M139" s="87">
        <f t="shared" si="58"/>
        <v>0</v>
      </c>
      <c r="N139" s="87" t="str">
        <f>IFERROR(IF(INDEX('[1]PNC 2020'!$A$3:$AA$434,MATCH($A139,'[1]PNC 2020'!$A$7:$A$434,0)+4,MATCH(N$60,'[1]PNC 2020'!$A$3:$AA$3,0))=0,"",INDEX('[1]PNC 2020'!$A$3:$AA$434,MATCH($A139,'[1]PNC 2020'!$A$7:$A$434,0)+4,MATCH(N$60,'[1]PNC 2020'!$A$3:$AA$3,0))),"")</f>
        <v/>
      </c>
      <c r="O139" s="87" t="str">
        <f>IFERROR(IF(INDEX('[1]PNC 2020'!$A$3:$AA$434,MATCH($A139,'[1]PNC 2020'!$A$7:$A$434,0)+4,MATCH(O$60,'[1]PNC 2020'!$A$3:$AA$3,0))=0,"",INDEX('[1]PNC 2020'!$A$3:$AA$434,MATCH($A139,'[1]PNC 2020'!$A$7:$A$434,0)+4,MATCH(O$60,'[1]PNC 2020'!$A$3:$AA$3,0))),"")</f>
        <v/>
      </c>
      <c r="P139" s="87">
        <f t="shared" si="59"/>
        <v>0</v>
      </c>
      <c r="Q139" s="87" t="str">
        <f>IFERROR(IF(INDEX('[1]PNC 2020'!$A$3:$AA$434,MATCH($A139,'[1]PNC 2020'!$A$7:$A$434,0)+4,MATCH(Q$60,'[1]PNC 2020'!$A$3:$AA$3,0))=0,"",INDEX('[1]PNC 2020'!$A$3:$AA$434,MATCH($A139,'[1]PNC 2020'!$A$7:$A$434,0)+4,MATCH(Q$60,'[1]PNC 2020'!$A$3:$AA$3,0))),"")</f>
        <v/>
      </c>
      <c r="R139" s="87" t="str">
        <f>IFERROR(IF(INDEX('[1]PNC 2020'!$A$3:$AA$434,MATCH($A139,'[1]PNC 2020'!$A$7:$A$434,0)+4,MATCH(R$60,'[1]PNC 2020'!$A$3:$AA$3,0))=0,"",INDEX('[1]PNC 2020'!$A$3:$AA$434,MATCH($A139,'[1]PNC 2020'!$A$7:$A$434,0)+4,MATCH(R$60,'[1]PNC 2020'!$A$3:$AA$3,0))),"")</f>
        <v/>
      </c>
      <c r="S139" s="87">
        <f t="shared" si="60"/>
        <v>0</v>
      </c>
      <c r="T139" s="87" t="str">
        <f>IFERROR(IF(INDEX('[1]PNC 2020'!$A$3:$AA$434,MATCH($A139,'[1]PNC 2020'!$A$7:$A$434,0)+4,MATCH(T$60,'[1]PNC 2020'!$A$3:$AA$3,0))=0,"",INDEX('[1]PNC 2020'!$A$3:$AA$434,MATCH($A139,'[1]PNC 2020'!$A$7:$A$434,0)+4,MATCH(T$60,'[1]PNC 2020'!$A$3:$AA$3,0))),"")</f>
        <v/>
      </c>
      <c r="U139" s="87" t="str">
        <f>IFERROR(IF(INDEX('[1]PNC 2020'!$A$3:$AA$434,MATCH($A139,'[1]PNC 2020'!$A$7:$A$434,0)+4,MATCH(U$60,'[1]PNC 2020'!$A$3:$AA$3,0))=0,"",INDEX('[1]PNC 2020'!$A$3:$AA$434,MATCH($A139,'[1]PNC 2020'!$A$7:$A$434,0)+4,MATCH(U$60,'[1]PNC 2020'!$A$3:$AA$3,0))),"")</f>
        <v/>
      </c>
      <c r="V139" s="87">
        <f t="shared" si="61"/>
        <v>0</v>
      </c>
      <c r="W139" s="87" t="str">
        <f>IFERROR(IF(INDEX('[1]PNC 2020'!$A$3:$AA$434,MATCH($A139,'[1]PNC 2020'!$A$7:$A$434,0)+4,MATCH(W$60,'[1]PNC 2020'!$A$3:$AA$3,0))=0,"",INDEX('[1]PNC 2020'!$A$3:$AA$434,MATCH($A139,'[1]PNC 2020'!$A$7:$A$434,0)+4,MATCH(W$60,'[1]PNC 2020'!$A$3:$AA$3,0))),"")</f>
        <v/>
      </c>
      <c r="X139" s="87" t="str">
        <f>IFERROR(IF(INDEX('[1]PNC 2020'!$A$3:$AA$434,MATCH($A139,'[1]PNC 2020'!$A$7:$A$434,0)+4,MATCH(X$60,'[1]PNC 2020'!$A$3:$AA$3,0))=0,"",INDEX('[1]PNC 2020'!$A$3:$AA$434,MATCH($A139,'[1]PNC 2020'!$A$7:$A$434,0)+4,MATCH(X$60,'[1]PNC 2020'!$A$3:$AA$3,0))),"")</f>
        <v/>
      </c>
      <c r="Y139" s="87">
        <f t="shared" si="62"/>
        <v>0</v>
      </c>
      <c r="Z139" s="87" t="str">
        <f>IFERROR(IF(INDEX('[1]PNC 2020'!$A$3:$AA$434,MATCH($A139,'[1]PNC 2020'!$A$7:$A$434,0)+4,MATCH(Z$60,'[1]PNC 2020'!$A$3:$AA$3,0))=0,"",INDEX('[1]PNC 2020'!$A$3:$AA$434,MATCH($A139,'[1]PNC 2020'!$A$7:$A$434,0)+4,MATCH(Z$60,'[1]PNC 2020'!$A$3:$AA$3,0))),"")</f>
        <v/>
      </c>
      <c r="AA139" s="87" t="str">
        <f>IFERROR(IF(INDEX('[1]PNC 2020'!$A$3:$AA$434,MATCH($A139,'[1]PNC 2020'!$A$7:$A$434,0)+4,MATCH(AA$60,'[1]PNC 2020'!$A$3:$AA$3,0))=0,"",INDEX('[1]PNC 2020'!$A$3:$AA$434,MATCH($A139,'[1]PNC 2020'!$A$7:$A$434,0)+4,MATCH(AA$60,'[1]PNC 2020'!$A$3:$AA$3,0))),"")</f>
        <v/>
      </c>
      <c r="AB139" s="87">
        <f t="shared" si="63"/>
        <v>0</v>
      </c>
      <c r="AC139" s="87" t="str">
        <f>IFERROR(IF(INDEX('[1]PNC 2020'!$A$3:$AA$434,MATCH($A139,'[1]PNC 2020'!$A$7:$A$434,0)+4,MATCH(AC$60,'[1]PNC 2020'!$A$3:$AA$3,0))=0,"",INDEX('[1]PNC 2020'!$A$3:$AA$434,MATCH($A139,'[1]PNC 2020'!$A$7:$A$434,0)+4,MATCH(AC$60,'[1]PNC 2020'!$A$3:$AA$3,0))),"")</f>
        <v/>
      </c>
      <c r="AD139" s="87" t="str">
        <f>IFERROR(IF(INDEX('[1]PNC 2020'!$A$3:$AA$434,MATCH($A139,'[1]PNC 2020'!$A$7:$A$434,0)+4,MATCH(AD$60,'[1]PNC 2020'!$A$3:$AA$3,0))=0,"",INDEX('[1]PNC 2020'!$A$3:$AA$434,MATCH($A139,'[1]PNC 2020'!$A$7:$A$434,0)+4,MATCH(AD$60,'[1]PNC 2020'!$A$3:$AA$3,0))),"")</f>
        <v/>
      </c>
      <c r="AE139" s="87">
        <f t="shared" si="64"/>
        <v>0</v>
      </c>
      <c r="AF139" s="87" t="str">
        <f>IFERROR(IF(INDEX('[1]PNC 2020'!$A$3:$AA$434,MATCH($A139,'[1]PNC 2020'!$A$7:$A$434,0)+4,MATCH(AF$60,'[1]PNC 2020'!$A$3:$AA$3,0))=0,"",INDEX('[1]PNC 2020'!$A$3:$AA$434,MATCH($A139,'[1]PNC 2020'!$A$7:$A$434,0)+4,MATCH(AF$60,'[1]PNC 2020'!$A$3:$AA$3,0))),"")</f>
        <v/>
      </c>
      <c r="AG139" s="87" t="str">
        <f>IFERROR(IF(INDEX('[1]PNC 2020'!$A$3:$AA$434,MATCH($A139,'[1]PNC 2020'!$A$7:$A$434,0)+4,MATCH(AG$60,'[1]PNC 2020'!$A$3:$AA$3,0))=0,"",INDEX('[1]PNC 2020'!$A$3:$AA$434,MATCH($A139,'[1]PNC 2020'!$A$7:$A$434,0)+4,MATCH(AG$60,'[1]PNC 2020'!$A$3:$AA$3,0))),"")</f>
        <v/>
      </c>
      <c r="AH139" s="87">
        <f t="shared" si="65"/>
        <v>0</v>
      </c>
      <c r="AI139" s="87" t="str">
        <f>IFERROR(IF(INDEX('[1]PNC 2020'!$A$3:$AA$434,MATCH($A139,'[1]PNC 2020'!$A$7:$A$434,0)+4,MATCH(AI$60,'[1]PNC 2020'!$A$3:$AA$3,0))=0,"",INDEX('[1]PNC 2020'!$A$3:$AA$434,MATCH($A139,'[1]PNC 2020'!$A$7:$A$434,0)+4,MATCH(AI$60,'[1]PNC 2020'!$A$3:$AA$3,0))),"")</f>
        <v/>
      </c>
      <c r="AJ139" s="87" t="str">
        <f>IFERROR(IF(INDEX('[1]PNC 2020'!$A$3:$AA$434,MATCH($A139,'[1]PNC 2020'!$A$7:$A$434,0)+4,MATCH(AJ$60,'[1]PNC 2020'!$A$3:$AA$3,0))=0,"",INDEX('[1]PNC 2020'!$A$3:$AA$434,MATCH($A139,'[1]PNC 2020'!$A$7:$A$434,0)+4,MATCH(AJ$60,'[1]PNC 2020'!$A$3:$AA$3,0))),"")</f>
        <v/>
      </c>
      <c r="AK139" s="87">
        <f t="shared" si="66"/>
        <v>0</v>
      </c>
      <c r="AL139" s="41">
        <f t="shared" si="55"/>
        <v>0</v>
      </c>
      <c r="AM139" s="132" t="s">
        <v>1</v>
      </c>
    </row>
    <row r="140" spans="1:39" x14ac:dyDescent="0.2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0</v>
      </c>
      <c r="E140" s="87" t="str">
        <f>IFERROR(IF(INDEX('[1]PNC 2020'!$A$3:$AA$434,MATCH($A140,'[1]PNC 2020'!$A$7:$A$434,0)+4,MATCH(E$60,'[1]PNC 2020'!$A$3:$AA$3,0))=0,"",INDEX('[1]PNC 2020'!$A$3:$AA$434,MATCH($A140,'[1]PNC 2020'!$A$7:$A$434,0)+4,MATCH(E$60,'[1]PNC 2020'!$A$3:$AA$3,0))),"")</f>
        <v/>
      </c>
      <c r="F140" s="87" t="str">
        <f>IFERROR(IF(INDEX('[1]PNC 2020'!$A$3:$AA$434,MATCH($A140,'[1]PNC 2020'!$A$7:$A$434,0)+4,MATCH(F$60,'[1]PNC 2020'!$A$3:$AA$3,0))=0,"",INDEX('[1]PNC 2020'!$A$3:$AA$434,MATCH($A140,'[1]PNC 2020'!$A$7:$A$434,0)+4,MATCH(F$60,'[1]PNC 2020'!$A$3:$AA$3,0))),"")</f>
        <v/>
      </c>
      <c r="G140" s="87">
        <f t="shared" si="56"/>
        <v>0</v>
      </c>
      <c r="H140" s="87" t="str">
        <f>IFERROR(IF(INDEX('[1]PNC 2020'!$A$3:$AA$434,MATCH($A140,'[1]PNC 2020'!$A$7:$A$434,0)+4,MATCH(H$60,'[1]PNC 2020'!$A$3:$AA$3,0))=0,"",INDEX('[1]PNC 2020'!$A$3:$AA$434,MATCH($A140,'[1]PNC 2020'!$A$7:$A$434,0)+4,MATCH(H$60,'[1]PNC 2020'!$A$3:$AA$3,0))),"")</f>
        <v/>
      </c>
      <c r="I140" s="87" t="str">
        <f>IFERROR(IF(INDEX('[1]PNC 2020'!$A$3:$AA$434,MATCH($A140,'[1]PNC 2020'!$A$7:$A$434,0)+4,MATCH(I$60,'[1]PNC 2020'!$A$3:$AA$3,0))=0,"",INDEX('[1]PNC 2020'!$A$3:$AA$434,MATCH($A140,'[1]PNC 2020'!$A$7:$A$434,0)+4,MATCH(I$60,'[1]PNC 2020'!$A$3:$AA$3,0))),"")</f>
        <v/>
      </c>
      <c r="J140" s="87">
        <f t="shared" si="57"/>
        <v>0</v>
      </c>
      <c r="K140" s="87" t="str">
        <f>IFERROR(IF(INDEX('[1]PNC 2020'!$A$3:$AA$434,MATCH($A140,'[1]PNC 2020'!$A$7:$A$434,0)+4,MATCH(K$60,'[1]PNC 2020'!$A$3:$AA$3,0))=0,"",INDEX('[1]PNC 2020'!$A$3:$AA$434,MATCH($A140,'[1]PNC 2020'!$A$7:$A$434,0)+4,MATCH(K$60,'[1]PNC 2020'!$A$3:$AA$3,0))),"")</f>
        <v/>
      </c>
      <c r="L140" s="87" t="str">
        <f>IFERROR(IF(INDEX('[1]PNC 2020'!$A$3:$AA$434,MATCH($A140,'[1]PNC 2020'!$A$7:$A$434,0)+4,MATCH(L$60,'[1]PNC 2020'!$A$3:$AA$3,0))=0,"",INDEX('[1]PNC 2020'!$A$3:$AA$434,MATCH($A140,'[1]PNC 2020'!$A$7:$A$434,0)+4,MATCH(L$60,'[1]PNC 2020'!$A$3:$AA$3,0))),"")</f>
        <v/>
      </c>
      <c r="M140" s="87">
        <f t="shared" si="58"/>
        <v>0</v>
      </c>
      <c r="N140" s="87" t="str">
        <f>IFERROR(IF(INDEX('[1]PNC 2020'!$A$3:$AA$434,MATCH($A140,'[1]PNC 2020'!$A$7:$A$434,0)+4,MATCH(N$60,'[1]PNC 2020'!$A$3:$AA$3,0))=0,"",INDEX('[1]PNC 2020'!$A$3:$AA$434,MATCH($A140,'[1]PNC 2020'!$A$7:$A$434,0)+4,MATCH(N$60,'[1]PNC 2020'!$A$3:$AA$3,0))),"")</f>
        <v/>
      </c>
      <c r="O140" s="87" t="str">
        <f>IFERROR(IF(INDEX('[1]PNC 2020'!$A$3:$AA$434,MATCH($A140,'[1]PNC 2020'!$A$7:$A$434,0)+4,MATCH(O$60,'[1]PNC 2020'!$A$3:$AA$3,0))=0,"",INDEX('[1]PNC 2020'!$A$3:$AA$434,MATCH($A140,'[1]PNC 2020'!$A$7:$A$434,0)+4,MATCH(O$60,'[1]PNC 2020'!$A$3:$AA$3,0))),"")</f>
        <v/>
      </c>
      <c r="P140" s="87">
        <f t="shared" si="59"/>
        <v>0</v>
      </c>
      <c r="Q140" s="87" t="str">
        <f>IFERROR(IF(INDEX('[1]PNC 2020'!$A$3:$AA$434,MATCH($A140,'[1]PNC 2020'!$A$7:$A$434,0)+4,MATCH(Q$60,'[1]PNC 2020'!$A$3:$AA$3,0))=0,"",INDEX('[1]PNC 2020'!$A$3:$AA$434,MATCH($A140,'[1]PNC 2020'!$A$7:$A$434,0)+4,MATCH(Q$60,'[1]PNC 2020'!$A$3:$AA$3,0))),"")</f>
        <v/>
      </c>
      <c r="R140" s="87" t="str">
        <f>IFERROR(IF(INDEX('[1]PNC 2020'!$A$3:$AA$434,MATCH($A140,'[1]PNC 2020'!$A$7:$A$434,0)+4,MATCH(R$60,'[1]PNC 2020'!$A$3:$AA$3,0))=0,"",INDEX('[1]PNC 2020'!$A$3:$AA$434,MATCH($A140,'[1]PNC 2020'!$A$7:$A$434,0)+4,MATCH(R$60,'[1]PNC 2020'!$A$3:$AA$3,0))),"")</f>
        <v/>
      </c>
      <c r="S140" s="87">
        <f t="shared" si="60"/>
        <v>0</v>
      </c>
      <c r="T140" s="87" t="str">
        <f>IFERROR(IF(INDEX('[1]PNC 2020'!$A$3:$AA$434,MATCH($A140,'[1]PNC 2020'!$A$7:$A$434,0)+4,MATCH(T$60,'[1]PNC 2020'!$A$3:$AA$3,0))=0,"",INDEX('[1]PNC 2020'!$A$3:$AA$434,MATCH($A140,'[1]PNC 2020'!$A$7:$A$434,0)+4,MATCH(T$60,'[1]PNC 2020'!$A$3:$AA$3,0))),"")</f>
        <v/>
      </c>
      <c r="U140" s="87" t="str">
        <f>IFERROR(IF(INDEX('[1]PNC 2020'!$A$3:$AA$434,MATCH($A140,'[1]PNC 2020'!$A$7:$A$434,0)+4,MATCH(U$60,'[1]PNC 2020'!$A$3:$AA$3,0))=0,"",INDEX('[1]PNC 2020'!$A$3:$AA$434,MATCH($A140,'[1]PNC 2020'!$A$7:$A$434,0)+4,MATCH(U$60,'[1]PNC 2020'!$A$3:$AA$3,0))),"")</f>
        <v/>
      </c>
      <c r="V140" s="87">
        <f t="shared" si="61"/>
        <v>0</v>
      </c>
      <c r="W140" s="87" t="str">
        <f>IFERROR(IF(INDEX('[1]PNC 2020'!$A$3:$AA$434,MATCH($A140,'[1]PNC 2020'!$A$7:$A$434,0)+4,MATCH(W$60,'[1]PNC 2020'!$A$3:$AA$3,0))=0,"",INDEX('[1]PNC 2020'!$A$3:$AA$434,MATCH($A140,'[1]PNC 2020'!$A$7:$A$434,0)+4,MATCH(W$60,'[1]PNC 2020'!$A$3:$AA$3,0))),"")</f>
        <v/>
      </c>
      <c r="X140" s="87" t="str">
        <f>IFERROR(IF(INDEX('[1]PNC 2020'!$A$3:$AA$434,MATCH($A140,'[1]PNC 2020'!$A$7:$A$434,0)+4,MATCH(X$60,'[1]PNC 2020'!$A$3:$AA$3,0))=0,"",INDEX('[1]PNC 2020'!$A$3:$AA$434,MATCH($A140,'[1]PNC 2020'!$A$7:$A$434,0)+4,MATCH(X$60,'[1]PNC 2020'!$A$3:$AA$3,0))),"")</f>
        <v/>
      </c>
      <c r="Y140" s="87">
        <f t="shared" si="62"/>
        <v>0</v>
      </c>
      <c r="Z140" s="87" t="str">
        <f>IFERROR(IF(INDEX('[1]PNC 2020'!$A$3:$AA$434,MATCH($A140,'[1]PNC 2020'!$A$7:$A$434,0)+4,MATCH(Z$60,'[1]PNC 2020'!$A$3:$AA$3,0))=0,"",INDEX('[1]PNC 2020'!$A$3:$AA$434,MATCH($A140,'[1]PNC 2020'!$A$7:$A$434,0)+4,MATCH(Z$60,'[1]PNC 2020'!$A$3:$AA$3,0))),"")</f>
        <v/>
      </c>
      <c r="AA140" s="87" t="str">
        <f>IFERROR(IF(INDEX('[1]PNC 2020'!$A$3:$AA$434,MATCH($A140,'[1]PNC 2020'!$A$7:$A$434,0)+4,MATCH(AA$60,'[1]PNC 2020'!$A$3:$AA$3,0))=0,"",INDEX('[1]PNC 2020'!$A$3:$AA$434,MATCH($A140,'[1]PNC 2020'!$A$7:$A$434,0)+4,MATCH(AA$60,'[1]PNC 2020'!$A$3:$AA$3,0))),"")</f>
        <v/>
      </c>
      <c r="AB140" s="87">
        <f t="shared" si="63"/>
        <v>0</v>
      </c>
      <c r="AC140" s="87" t="str">
        <f>IFERROR(IF(INDEX('[1]PNC 2020'!$A$3:$AA$434,MATCH($A140,'[1]PNC 2020'!$A$7:$A$434,0)+4,MATCH(AC$60,'[1]PNC 2020'!$A$3:$AA$3,0))=0,"",INDEX('[1]PNC 2020'!$A$3:$AA$434,MATCH($A140,'[1]PNC 2020'!$A$7:$A$434,0)+4,MATCH(AC$60,'[1]PNC 2020'!$A$3:$AA$3,0))),"")</f>
        <v/>
      </c>
      <c r="AD140" s="87" t="str">
        <f>IFERROR(IF(INDEX('[1]PNC 2020'!$A$3:$AA$434,MATCH($A140,'[1]PNC 2020'!$A$7:$A$434,0)+4,MATCH(AD$60,'[1]PNC 2020'!$A$3:$AA$3,0))=0,"",INDEX('[1]PNC 2020'!$A$3:$AA$434,MATCH($A140,'[1]PNC 2020'!$A$7:$A$434,0)+4,MATCH(AD$60,'[1]PNC 2020'!$A$3:$AA$3,0))),"")</f>
        <v/>
      </c>
      <c r="AE140" s="87">
        <f t="shared" si="64"/>
        <v>0</v>
      </c>
      <c r="AF140" s="87" t="str">
        <f>IFERROR(IF(INDEX('[1]PNC 2020'!$A$3:$AA$434,MATCH($A140,'[1]PNC 2020'!$A$7:$A$434,0)+4,MATCH(AF$60,'[1]PNC 2020'!$A$3:$AA$3,0))=0,"",INDEX('[1]PNC 2020'!$A$3:$AA$434,MATCH($A140,'[1]PNC 2020'!$A$7:$A$434,0)+4,MATCH(AF$60,'[1]PNC 2020'!$A$3:$AA$3,0))),"")</f>
        <v/>
      </c>
      <c r="AG140" s="87" t="str">
        <f>IFERROR(IF(INDEX('[1]PNC 2020'!$A$3:$AA$434,MATCH($A140,'[1]PNC 2020'!$A$7:$A$434,0)+4,MATCH(AG$60,'[1]PNC 2020'!$A$3:$AA$3,0))=0,"",INDEX('[1]PNC 2020'!$A$3:$AA$434,MATCH($A140,'[1]PNC 2020'!$A$7:$A$434,0)+4,MATCH(AG$60,'[1]PNC 2020'!$A$3:$AA$3,0))),"")</f>
        <v/>
      </c>
      <c r="AH140" s="87">
        <f t="shared" si="65"/>
        <v>0</v>
      </c>
      <c r="AI140" s="87" t="str">
        <f>IFERROR(IF(INDEX('[1]PNC 2020'!$A$3:$AA$434,MATCH($A140,'[1]PNC 2020'!$A$7:$A$434,0)+4,MATCH(AI$60,'[1]PNC 2020'!$A$3:$AA$3,0))=0,"",INDEX('[1]PNC 2020'!$A$3:$AA$434,MATCH($A140,'[1]PNC 2020'!$A$7:$A$434,0)+4,MATCH(AI$60,'[1]PNC 2020'!$A$3:$AA$3,0))),"")</f>
        <v/>
      </c>
      <c r="AJ140" s="87" t="str">
        <f>IFERROR(IF(INDEX('[1]PNC 2020'!$A$3:$AA$434,MATCH($A140,'[1]PNC 2020'!$A$7:$A$434,0)+4,MATCH(AJ$60,'[1]PNC 2020'!$A$3:$AA$3,0))=0,"",INDEX('[1]PNC 2020'!$A$3:$AA$434,MATCH($A140,'[1]PNC 2020'!$A$7:$A$434,0)+4,MATCH(AJ$60,'[1]PNC 2020'!$A$3:$AA$3,0))),"")</f>
        <v/>
      </c>
      <c r="AK140" s="87">
        <f t="shared" si="66"/>
        <v>0</v>
      </c>
      <c r="AL140" s="41">
        <f t="shared" si="55"/>
        <v>0</v>
      </c>
      <c r="AM140" s="132" t="s">
        <v>1</v>
      </c>
    </row>
    <row r="141" spans="1:39" x14ac:dyDescent="0.2">
      <c r="A141" s="132" t="str">
        <f t="shared" si="67"/>
        <v>FebreroSeguros APS, S.R.L.</v>
      </c>
      <c r="B141" s="51" t="s">
        <v>125</v>
      </c>
      <c r="C141" s="88">
        <f t="shared" si="53"/>
        <v>0</v>
      </c>
      <c r="D141" s="88">
        <f t="shared" si="54"/>
        <v>0</v>
      </c>
      <c r="E141" s="87" t="str">
        <f>IFERROR(IF(INDEX('[1]PNC 2020'!$A$3:$AA$434,MATCH($A141,'[1]PNC 2020'!$A$7:$A$434,0)+4,MATCH(E$60,'[1]PNC 2020'!$A$3:$AA$3,0))=0,"",INDEX('[1]PNC 2020'!$A$3:$AA$434,MATCH($A141,'[1]PNC 2020'!$A$7:$A$434,0)+4,MATCH(E$60,'[1]PNC 2020'!$A$3:$AA$3,0))),"")</f>
        <v/>
      </c>
      <c r="F141" s="87" t="str">
        <f>IFERROR(IF(INDEX('[1]PNC 2020'!$A$3:$AA$434,MATCH($A141,'[1]PNC 2020'!$A$7:$A$434,0)+4,MATCH(F$60,'[1]PNC 2020'!$A$3:$AA$3,0))=0,"",INDEX('[1]PNC 2020'!$A$3:$AA$434,MATCH($A141,'[1]PNC 2020'!$A$7:$A$434,0)+4,MATCH(F$60,'[1]PNC 2020'!$A$3:$AA$3,0))),"")</f>
        <v/>
      </c>
      <c r="G141" s="87">
        <f t="shared" si="56"/>
        <v>0</v>
      </c>
      <c r="H141" s="87" t="str">
        <f>IFERROR(IF(INDEX('[1]PNC 2020'!$A$3:$AA$434,MATCH($A141,'[1]PNC 2020'!$A$7:$A$434,0)+4,MATCH(H$60,'[1]PNC 2020'!$A$3:$AA$3,0))=0,"",INDEX('[1]PNC 2020'!$A$3:$AA$434,MATCH($A141,'[1]PNC 2020'!$A$7:$A$434,0)+4,MATCH(H$60,'[1]PNC 2020'!$A$3:$AA$3,0))),"")</f>
        <v/>
      </c>
      <c r="I141" s="87" t="str">
        <f>IFERROR(IF(INDEX('[1]PNC 2020'!$A$3:$AA$434,MATCH($A141,'[1]PNC 2020'!$A$7:$A$434,0)+4,MATCH(I$60,'[1]PNC 2020'!$A$3:$AA$3,0))=0,"",INDEX('[1]PNC 2020'!$A$3:$AA$434,MATCH($A141,'[1]PNC 2020'!$A$7:$A$434,0)+4,MATCH(I$60,'[1]PNC 2020'!$A$3:$AA$3,0))),"")</f>
        <v/>
      </c>
      <c r="J141" s="87">
        <f t="shared" si="57"/>
        <v>0</v>
      </c>
      <c r="K141" s="87" t="str">
        <f>IFERROR(IF(INDEX('[1]PNC 2020'!$A$3:$AA$434,MATCH($A141,'[1]PNC 2020'!$A$7:$A$434,0)+4,MATCH(K$60,'[1]PNC 2020'!$A$3:$AA$3,0))=0,"",INDEX('[1]PNC 2020'!$A$3:$AA$434,MATCH($A141,'[1]PNC 2020'!$A$7:$A$434,0)+4,MATCH(K$60,'[1]PNC 2020'!$A$3:$AA$3,0))),"")</f>
        <v/>
      </c>
      <c r="L141" s="87" t="str">
        <f>IFERROR(IF(INDEX('[1]PNC 2020'!$A$3:$AA$434,MATCH($A141,'[1]PNC 2020'!$A$7:$A$434,0)+4,MATCH(L$60,'[1]PNC 2020'!$A$3:$AA$3,0))=0,"",INDEX('[1]PNC 2020'!$A$3:$AA$434,MATCH($A141,'[1]PNC 2020'!$A$7:$A$434,0)+4,MATCH(L$60,'[1]PNC 2020'!$A$3:$AA$3,0))),"")</f>
        <v/>
      </c>
      <c r="M141" s="87">
        <f t="shared" si="58"/>
        <v>0</v>
      </c>
      <c r="N141" s="87" t="str">
        <f>IFERROR(IF(INDEX('[1]PNC 2020'!$A$3:$AA$434,MATCH($A141,'[1]PNC 2020'!$A$7:$A$434,0)+4,MATCH(N$60,'[1]PNC 2020'!$A$3:$AA$3,0))=0,"",INDEX('[1]PNC 2020'!$A$3:$AA$434,MATCH($A141,'[1]PNC 2020'!$A$7:$A$434,0)+4,MATCH(N$60,'[1]PNC 2020'!$A$3:$AA$3,0))),"")</f>
        <v/>
      </c>
      <c r="O141" s="87" t="str">
        <f>IFERROR(IF(INDEX('[1]PNC 2020'!$A$3:$AA$434,MATCH($A141,'[1]PNC 2020'!$A$7:$A$434,0)+4,MATCH(O$60,'[1]PNC 2020'!$A$3:$AA$3,0))=0,"",INDEX('[1]PNC 2020'!$A$3:$AA$434,MATCH($A141,'[1]PNC 2020'!$A$7:$A$434,0)+4,MATCH(O$60,'[1]PNC 2020'!$A$3:$AA$3,0))),"")</f>
        <v/>
      </c>
      <c r="P141" s="87">
        <f t="shared" si="59"/>
        <v>0</v>
      </c>
      <c r="Q141" s="87" t="str">
        <f>IFERROR(IF(INDEX('[1]PNC 2020'!$A$3:$AA$434,MATCH($A141,'[1]PNC 2020'!$A$7:$A$434,0)+4,MATCH(Q$60,'[1]PNC 2020'!$A$3:$AA$3,0))=0,"",INDEX('[1]PNC 2020'!$A$3:$AA$434,MATCH($A141,'[1]PNC 2020'!$A$7:$A$434,0)+4,MATCH(Q$60,'[1]PNC 2020'!$A$3:$AA$3,0))),"")</f>
        <v/>
      </c>
      <c r="R141" s="87" t="str">
        <f>IFERROR(IF(INDEX('[1]PNC 2020'!$A$3:$AA$434,MATCH($A141,'[1]PNC 2020'!$A$7:$A$434,0)+4,MATCH(R$60,'[1]PNC 2020'!$A$3:$AA$3,0))=0,"",INDEX('[1]PNC 2020'!$A$3:$AA$434,MATCH($A141,'[1]PNC 2020'!$A$7:$A$434,0)+4,MATCH(R$60,'[1]PNC 2020'!$A$3:$AA$3,0))),"")</f>
        <v/>
      </c>
      <c r="S141" s="87">
        <f t="shared" si="60"/>
        <v>0</v>
      </c>
      <c r="T141" s="87" t="str">
        <f>IFERROR(IF(INDEX('[1]PNC 2020'!$A$3:$AA$434,MATCH($A141,'[1]PNC 2020'!$A$7:$A$434,0)+4,MATCH(T$60,'[1]PNC 2020'!$A$3:$AA$3,0))=0,"",INDEX('[1]PNC 2020'!$A$3:$AA$434,MATCH($A141,'[1]PNC 2020'!$A$7:$A$434,0)+4,MATCH(T$60,'[1]PNC 2020'!$A$3:$AA$3,0))),"")</f>
        <v/>
      </c>
      <c r="U141" s="87" t="str">
        <f>IFERROR(IF(INDEX('[1]PNC 2020'!$A$3:$AA$434,MATCH($A141,'[1]PNC 2020'!$A$7:$A$434,0)+4,MATCH(U$60,'[1]PNC 2020'!$A$3:$AA$3,0))=0,"",INDEX('[1]PNC 2020'!$A$3:$AA$434,MATCH($A141,'[1]PNC 2020'!$A$7:$A$434,0)+4,MATCH(U$60,'[1]PNC 2020'!$A$3:$AA$3,0))),"")</f>
        <v/>
      </c>
      <c r="V141" s="87">
        <f t="shared" si="61"/>
        <v>0</v>
      </c>
      <c r="W141" s="87" t="str">
        <f>IFERROR(IF(INDEX('[1]PNC 2020'!$A$3:$AA$434,MATCH($A141,'[1]PNC 2020'!$A$7:$A$434,0)+4,MATCH(W$60,'[1]PNC 2020'!$A$3:$AA$3,0))=0,"",INDEX('[1]PNC 2020'!$A$3:$AA$434,MATCH($A141,'[1]PNC 2020'!$A$7:$A$434,0)+4,MATCH(W$60,'[1]PNC 2020'!$A$3:$AA$3,0))),"")</f>
        <v/>
      </c>
      <c r="X141" s="87" t="str">
        <f>IFERROR(IF(INDEX('[1]PNC 2020'!$A$3:$AA$434,MATCH($A141,'[1]PNC 2020'!$A$7:$A$434,0)+4,MATCH(X$60,'[1]PNC 2020'!$A$3:$AA$3,0))=0,"",INDEX('[1]PNC 2020'!$A$3:$AA$434,MATCH($A141,'[1]PNC 2020'!$A$7:$A$434,0)+4,MATCH(X$60,'[1]PNC 2020'!$A$3:$AA$3,0))),"")</f>
        <v/>
      </c>
      <c r="Y141" s="87">
        <f t="shared" si="62"/>
        <v>0</v>
      </c>
      <c r="Z141" s="87" t="str">
        <f>IFERROR(IF(INDEX('[1]PNC 2020'!$A$3:$AA$434,MATCH($A141,'[1]PNC 2020'!$A$7:$A$434,0)+4,MATCH(Z$60,'[1]PNC 2020'!$A$3:$AA$3,0))=0,"",INDEX('[1]PNC 2020'!$A$3:$AA$434,MATCH($A141,'[1]PNC 2020'!$A$7:$A$434,0)+4,MATCH(Z$60,'[1]PNC 2020'!$A$3:$AA$3,0))),"")</f>
        <v/>
      </c>
      <c r="AA141" s="87" t="str">
        <f>IFERROR(IF(INDEX('[1]PNC 2020'!$A$3:$AA$434,MATCH($A141,'[1]PNC 2020'!$A$7:$A$434,0)+4,MATCH(AA$60,'[1]PNC 2020'!$A$3:$AA$3,0))=0,"",INDEX('[1]PNC 2020'!$A$3:$AA$434,MATCH($A141,'[1]PNC 2020'!$A$7:$A$434,0)+4,MATCH(AA$60,'[1]PNC 2020'!$A$3:$AA$3,0))),"")</f>
        <v/>
      </c>
      <c r="AB141" s="87">
        <f t="shared" si="63"/>
        <v>0</v>
      </c>
      <c r="AC141" s="87" t="str">
        <f>IFERROR(IF(INDEX('[1]PNC 2020'!$A$3:$AA$434,MATCH($A141,'[1]PNC 2020'!$A$7:$A$434,0)+4,MATCH(AC$60,'[1]PNC 2020'!$A$3:$AA$3,0))=0,"",INDEX('[1]PNC 2020'!$A$3:$AA$434,MATCH($A141,'[1]PNC 2020'!$A$7:$A$434,0)+4,MATCH(AC$60,'[1]PNC 2020'!$A$3:$AA$3,0))),"")</f>
        <v/>
      </c>
      <c r="AD141" s="87" t="str">
        <f>IFERROR(IF(INDEX('[1]PNC 2020'!$A$3:$AA$434,MATCH($A141,'[1]PNC 2020'!$A$7:$A$434,0)+4,MATCH(AD$60,'[1]PNC 2020'!$A$3:$AA$3,0))=0,"",INDEX('[1]PNC 2020'!$A$3:$AA$434,MATCH($A141,'[1]PNC 2020'!$A$7:$A$434,0)+4,MATCH(AD$60,'[1]PNC 2020'!$A$3:$AA$3,0))),"")</f>
        <v/>
      </c>
      <c r="AE141" s="87">
        <f t="shared" si="64"/>
        <v>0</v>
      </c>
      <c r="AF141" s="87" t="str">
        <f>IFERROR(IF(INDEX('[1]PNC 2020'!$A$3:$AA$434,MATCH($A141,'[1]PNC 2020'!$A$7:$A$434,0)+4,MATCH(AF$60,'[1]PNC 2020'!$A$3:$AA$3,0))=0,"",INDEX('[1]PNC 2020'!$A$3:$AA$434,MATCH($A141,'[1]PNC 2020'!$A$7:$A$434,0)+4,MATCH(AF$60,'[1]PNC 2020'!$A$3:$AA$3,0))),"")</f>
        <v/>
      </c>
      <c r="AG141" s="87" t="str">
        <f>IFERROR(IF(INDEX('[1]PNC 2020'!$A$3:$AA$434,MATCH($A141,'[1]PNC 2020'!$A$7:$A$434,0)+4,MATCH(AG$60,'[1]PNC 2020'!$A$3:$AA$3,0))=0,"",INDEX('[1]PNC 2020'!$A$3:$AA$434,MATCH($A141,'[1]PNC 2020'!$A$7:$A$434,0)+4,MATCH(AG$60,'[1]PNC 2020'!$A$3:$AA$3,0))),"")</f>
        <v/>
      </c>
      <c r="AH141" s="87">
        <f t="shared" si="65"/>
        <v>0</v>
      </c>
      <c r="AI141" s="87" t="str">
        <f>IFERROR(IF(INDEX('[1]PNC 2020'!$A$3:$AA$434,MATCH($A141,'[1]PNC 2020'!$A$7:$A$434,0)+4,MATCH(AI$60,'[1]PNC 2020'!$A$3:$AA$3,0))=0,"",INDEX('[1]PNC 2020'!$A$3:$AA$434,MATCH($A141,'[1]PNC 2020'!$A$7:$A$434,0)+4,MATCH(AI$60,'[1]PNC 2020'!$A$3:$AA$3,0))),"")</f>
        <v/>
      </c>
      <c r="AJ141" s="87" t="str">
        <f>IFERROR(IF(INDEX('[1]PNC 2020'!$A$3:$AA$434,MATCH($A141,'[1]PNC 2020'!$A$7:$A$434,0)+4,MATCH(AJ$60,'[1]PNC 2020'!$A$3:$AA$3,0))=0,"",INDEX('[1]PNC 2020'!$A$3:$AA$434,MATCH($A141,'[1]PNC 2020'!$A$7:$A$434,0)+4,MATCH(AJ$60,'[1]PNC 2020'!$A$3:$AA$3,0))),"")</f>
        <v/>
      </c>
      <c r="AK141" s="87">
        <f t="shared" si="66"/>
        <v>0</v>
      </c>
      <c r="AL141" s="41">
        <f t="shared" si="55"/>
        <v>0</v>
      </c>
      <c r="AM141" s="132" t="s">
        <v>1</v>
      </c>
    </row>
    <row r="142" spans="1:39" x14ac:dyDescent="0.2">
      <c r="A142" s="132" t="str">
        <f t="shared" si="67"/>
        <v>FebreroMultiseguros Su, S.A.</v>
      </c>
      <c r="B142" s="51" t="s">
        <v>126</v>
      </c>
      <c r="C142" s="88">
        <f t="shared" si="53"/>
        <v>0</v>
      </c>
      <c r="D142" s="88">
        <f t="shared" si="54"/>
        <v>0</v>
      </c>
      <c r="E142" s="87" t="str">
        <f>IFERROR(IF(INDEX('[1]PNC 2020'!$A$3:$AA$434,MATCH($A142,'[1]PNC 2020'!$A$7:$A$434,0)+4,MATCH(E$60,'[1]PNC 2020'!$A$3:$AA$3,0))=0,"",INDEX('[1]PNC 2020'!$A$3:$AA$434,MATCH($A142,'[1]PNC 2020'!$A$7:$A$434,0)+4,MATCH(E$60,'[1]PNC 2020'!$A$3:$AA$3,0))),"")</f>
        <v/>
      </c>
      <c r="F142" s="87" t="str">
        <f>IFERROR(IF(INDEX('[1]PNC 2020'!$A$3:$AA$434,MATCH($A142,'[1]PNC 2020'!$A$7:$A$434,0)+4,MATCH(F$60,'[1]PNC 2020'!$A$3:$AA$3,0))=0,"",INDEX('[1]PNC 2020'!$A$3:$AA$434,MATCH($A142,'[1]PNC 2020'!$A$7:$A$434,0)+4,MATCH(F$60,'[1]PNC 2020'!$A$3:$AA$3,0))),"")</f>
        <v/>
      </c>
      <c r="G142" s="87">
        <f t="shared" si="56"/>
        <v>0</v>
      </c>
      <c r="H142" s="87" t="str">
        <f>IFERROR(IF(INDEX('[1]PNC 2020'!$A$3:$AA$434,MATCH($A142,'[1]PNC 2020'!$A$7:$A$434,0)+4,MATCH(H$60,'[1]PNC 2020'!$A$3:$AA$3,0))=0,"",INDEX('[1]PNC 2020'!$A$3:$AA$434,MATCH($A142,'[1]PNC 2020'!$A$7:$A$434,0)+4,MATCH(H$60,'[1]PNC 2020'!$A$3:$AA$3,0))),"")</f>
        <v/>
      </c>
      <c r="I142" s="87" t="str">
        <f>IFERROR(IF(INDEX('[1]PNC 2020'!$A$3:$AA$434,MATCH($A142,'[1]PNC 2020'!$A$7:$A$434,0)+4,MATCH(I$60,'[1]PNC 2020'!$A$3:$AA$3,0))=0,"",INDEX('[1]PNC 2020'!$A$3:$AA$434,MATCH($A142,'[1]PNC 2020'!$A$7:$A$434,0)+4,MATCH(I$60,'[1]PNC 2020'!$A$3:$AA$3,0))),"")</f>
        <v/>
      </c>
      <c r="J142" s="87">
        <f t="shared" si="57"/>
        <v>0</v>
      </c>
      <c r="K142" s="87" t="str">
        <f>IFERROR(IF(INDEX('[1]PNC 2020'!$A$3:$AA$434,MATCH($A142,'[1]PNC 2020'!$A$7:$A$434,0)+4,MATCH(K$60,'[1]PNC 2020'!$A$3:$AA$3,0))=0,"",INDEX('[1]PNC 2020'!$A$3:$AA$434,MATCH($A142,'[1]PNC 2020'!$A$7:$A$434,0)+4,MATCH(K$60,'[1]PNC 2020'!$A$3:$AA$3,0))),"")</f>
        <v/>
      </c>
      <c r="L142" s="87" t="str">
        <f>IFERROR(IF(INDEX('[1]PNC 2020'!$A$3:$AA$434,MATCH($A142,'[1]PNC 2020'!$A$7:$A$434,0)+4,MATCH(L$60,'[1]PNC 2020'!$A$3:$AA$3,0))=0,"",INDEX('[1]PNC 2020'!$A$3:$AA$434,MATCH($A142,'[1]PNC 2020'!$A$7:$A$434,0)+4,MATCH(L$60,'[1]PNC 2020'!$A$3:$AA$3,0))),"")</f>
        <v/>
      </c>
      <c r="M142" s="87">
        <f t="shared" si="58"/>
        <v>0</v>
      </c>
      <c r="N142" s="87" t="str">
        <f>IFERROR(IF(INDEX('[1]PNC 2020'!$A$3:$AA$434,MATCH($A142,'[1]PNC 2020'!$A$7:$A$434,0)+4,MATCH(N$60,'[1]PNC 2020'!$A$3:$AA$3,0))=0,"",INDEX('[1]PNC 2020'!$A$3:$AA$434,MATCH($A142,'[1]PNC 2020'!$A$7:$A$434,0)+4,MATCH(N$60,'[1]PNC 2020'!$A$3:$AA$3,0))),"")</f>
        <v/>
      </c>
      <c r="O142" s="87" t="str">
        <f>IFERROR(IF(INDEX('[1]PNC 2020'!$A$3:$AA$434,MATCH($A142,'[1]PNC 2020'!$A$7:$A$434,0)+4,MATCH(O$60,'[1]PNC 2020'!$A$3:$AA$3,0))=0,"",INDEX('[1]PNC 2020'!$A$3:$AA$434,MATCH($A142,'[1]PNC 2020'!$A$7:$A$434,0)+4,MATCH(O$60,'[1]PNC 2020'!$A$3:$AA$3,0))),"")</f>
        <v/>
      </c>
      <c r="P142" s="87">
        <f t="shared" si="59"/>
        <v>0</v>
      </c>
      <c r="Q142" s="87" t="str">
        <f>IFERROR(IF(INDEX('[1]PNC 2020'!$A$3:$AA$434,MATCH($A142,'[1]PNC 2020'!$A$7:$A$434,0)+4,MATCH(Q$60,'[1]PNC 2020'!$A$3:$AA$3,0))=0,"",INDEX('[1]PNC 2020'!$A$3:$AA$434,MATCH($A142,'[1]PNC 2020'!$A$7:$A$434,0)+4,MATCH(Q$60,'[1]PNC 2020'!$A$3:$AA$3,0))),"")</f>
        <v/>
      </c>
      <c r="R142" s="87" t="str">
        <f>IFERROR(IF(INDEX('[1]PNC 2020'!$A$3:$AA$434,MATCH($A142,'[1]PNC 2020'!$A$7:$A$434,0)+4,MATCH(R$60,'[1]PNC 2020'!$A$3:$AA$3,0))=0,"",INDEX('[1]PNC 2020'!$A$3:$AA$434,MATCH($A142,'[1]PNC 2020'!$A$7:$A$434,0)+4,MATCH(R$60,'[1]PNC 2020'!$A$3:$AA$3,0))),"")</f>
        <v/>
      </c>
      <c r="S142" s="87">
        <f t="shared" si="60"/>
        <v>0</v>
      </c>
      <c r="T142" s="87" t="str">
        <f>IFERROR(IF(INDEX('[1]PNC 2020'!$A$3:$AA$434,MATCH($A142,'[1]PNC 2020'!$A$7:$A$434,0)+4,MATCH(T$60,'[1]PNC 2020'!$A$3:$AA$3,0))=0,"",INDEX('[1]PNC 2020'!$A$3:$AA$434,MATCH($A142,'[1]PNC 2020'!$A$7:$A$434,0)+4,MATCH(T$60,'[1]PNC 2020'!$A$3:$AA$3,0))),"")</f>
        <v/>
      </c>
      <c r="U142" s="87" t="str">
        <f>IFERROR(IF(INDEX('[1]PNC 2020'!$A$3:$AA$434,MATCH($A142,'[1]PNC 2020'!$A$7:$A$434,0)+4,MATCH(U$60,'[1]PNC 2020'!$A$3:$AA$3,0))=0,"",INDEX('[1]PNC 2020'!$A$3:$AA$434,MATCH($A142,'[1]PNC 2020'!$A$7:$A$434,0)+4,MATCH(U$60,'[1]PNC 2020'!$A$3:$AA$3,0))),"")</f>
        <v/>
      </c>
      <c r="V142" s="87">
        <f t="shared" si="61"/>
        <v>0</v>
      </c>
      <c r="W142" s="87" t="str">
        <f>IFERROR(IF(INDEX('[1]PNC 2020'!$A$3:$AA$434,MATCH($A142,'[1]PNC 2020'!$A$7:$A$434,0)+4,MATCH(W$60,'[1]PNC 2020'!$A$3:$AA$3,0))=0,"",INDEX('[1]PNC 2020'!$A$3:$AA$434,MATCH($A142,'[1]PNC 2020'!$A$7:$A$434,0)+4,MATCH(W$60,'[1]PNC 2020'!$A$3:$AA$3,0))),"")</f>
        <v/>
      </c>
      <c r="X142" s="87" t="str">
        <f>IFERROR(IF(INDEX('[1]PNC 2020'!$A$3:$AA$434,MATCH($A142,'[1]PNC 2020'!$A$7:$A$434,0)+4,MATCH(X$60,'[1]PNC 2020'!$A$3:$AA$3,0))=0,"",INDEX('[1]PNC 2020'!$A$3:$AA$434,MATCH($A142,'[1]PNC 2020'!$A$7:$A$434,0)+4,MATCH(X$60,'[1]PNC 2020'!$A$3:$AA$3,0))),"")</f>
        <v/>
      </c>
      <c r="Y142" s="87">
        <f t="shared" si="62"/>
        <v>0</v>
      </c>
      <c r="Z142" s="87" t="str">
        <f>IFERROR(IF(INDEX('[1]PNC 2020'!$A$3:$AA$434,MATCH($A142,'[1]PNC 2020'!$A$7:$A$434,0)+4,MATCH(Z$60,'[1]PNC 2020'!$A$3:$AA$3,0))=0,"",INDEX('[1]PNC 2020'!$A$3:$AA$434,MATCH($A142,'[1]PNC 2020'!$A$7:$A$434,0)+4,MATCH(Z$60,'[1]PNC 2020'!$A$3:$AA$3,0))),"")</f>
        <v/>
      </c>
      <c r="AA142" s="87" t="str">
        <f>IFERROR(IF(INDEX('[1]PNC 2020'!$A$3:$AA$434,MATCH($A142,'[1]PNC 2020'!$A$7:$A$434,0)+4,MATCH(AA$60,'[1]PNC 2020'!$A$3:$AA$3,0))=0,"",INDEX('[1]PNC 2020'!$A$3:$AA$434,MATCH($A142,'[1]PNC 2020'!$A$7:$A$434,0)+4,MATCH(AA$60,'[1]PNC 2020'!$A$3:$AA$3,0))),"")</f>
        <v/>
      </c>
      <c r="AB142" s="87">
        <f t="shared" si="63"/>
        <v>0</v>
      </c>
      <c r="AC142" s="87" t="str">
        <f>IFERROR(IF(INDEX('[1]PNC 2020'!$A$3:$AA$434,MATCH($A142,'[1]PNC 2020'!$A$7:$A$434,0)+4,MATCH(AC$60,'[1]PNC 2020'!$A$3:$AA$3,0))=0,"",INDEX('[1]PNC 2020'!$A$3:$AA$434,MATCH($A142,'[1]PNC 2020'!$A$7:$A$434,0)+4,MATCH(AC$60,'[1]PNC 2020'!$A$3:$AA$3,0))),"")</f>
        <v/>
      </c>
      <c r="AD142" s="87" t="str">
        <f>IFERROR(IF(INDEX('[1]PNC 2020'!$A$3:$AA$434,MATCH($A142,'[1]PNC 2020'!$A$7:$A$434,0)+4,MATCH(AD$60,'[1]PNC 2020'!$A$3:$AA$3,0))=0,"",INDEX('[1]PNC 2020'!$A$3:$AA$434,MATCH($A142,'[1]PNC 2020'!$A$7:$A$434,0)+4,MATCH(AD$60,'[1]PNC 2020'!$A$3:$AA$3,0))),"")</f>
        <v/>
      </c>
      <c r="AE142" s="87">
        <f t="shared" si="64"/>
        <v>0</v>
      </c>
      <c r="AF142" s="87" t="str">
        <f>IFERROR(IF(INDEX('[1]PNC 2020'!$A$3:$AA$434,MATCH($A142,'[1]PNC 2020'!$A$7:$A$434,0)+4,MATCH(AF$60,'[1]PNC 2020'!$A$3:$AA$3,0))=0,"",INDEX('[1]PNC 2020'!$A$3:$AA$434,MATCH($A142,'[1]PNC 2020'!$A$7:$A$434,0)+4,MATCH(AF$60,'[1]PNC 2020'!$A$3:$AA$3,0))),"")</f>
        <v/>
      </c>
      <c r="AG142" s="87" t="str">
        <f>IFERROR(IF(INDEX('[1]PNC 2020'!$A$3:$AA$434,MATCH($A142,'[1]PNC 2020'!$A$7:$A$434,0)+4,MATCH(AG$60,'[1]PNC 2020'!$A$3:$AA$3,0))=0,"",INDEX('[1]PNC 2020'!$A$3:$AA$434,MATCH($A142,'[1]PNC 2020'!$A$7:$A$434,0)+4,MATCH(AG$60,'[1]PNC 2020'!$A$3:$AA$3,0))),"")</f>
        <v/>
      </c>
      <c r="AH142" s="87">
        <f t="shared" si="65"/>
        <v>0</v>
      </c>
      <c r="AI142" s="87" t="str">
        <f>IFERROR(IF(INDEX('[1]PNC 2020'!$A$3:$AA$434,MATCH($A142,'[1]PNC 2020'!$A$7:$A$434,0)+4,MATCH(AI$60,'[1]PNC 2020'!$A$3:$AA$3,0))=0,"",INDEX('[1]PNC 2020'!$A$3:$AA$434,MATCH($A142,'[1]PNC 2020'!$A$7:$A$434,0)+4,MATCH(AI$60,'[1]PNC 2020'!$A$3:$AA$3,0))),"")</f>
        <v/>
      </c>
      <c r="AJ142" s="87" t="str">
        <f>IFERROR(IF(INDEX('[1]PNC 2020'!$A$3:$AA$434,MATCH($A142,'[1]PNC 2020'!$A$7:$A$434,0)+4,MATCH(AJ$60,'[1]PNC 2020'!$A$3:$AA$3,0))=0,"",INDEX('[1]PNC 2020'!$A$3:$AA$434,MATCH($A142,'[1]PNC 2020'!$A$7:$A$434,0)+4,MATCH(AJ$60,'[1]PNC 2020'!$A$3:$AA$3,0))),"")</f>
        <v/>
      </c>
      <c r="AK142" s="87">
        <f t="shared" si="66"/>
        <v>0</v>
      </c>
      <c r="AL142" s="41">
        <f t="shared" si="55"/>
        <v>0</v>
      </c>
      <c r="AM142" s="132" t="s">
        <v>1</v>
      </c>
    </row>
    <row r="143" spans="1:39" x14ac:dyDescent="0.2">
      <c r="A143" s="132" t="str">
        <f t="shared" si="67"/>
        <v>FebreroSeguros Ademi, S.A.</v>
      </c>
      <c r="B143" s="51" t="s">
        <v>127</v>
      </c>
      <c r="C143" s="88">
        <f t="shared" si="53"/>
        <v>0</v>
      </c>
      <c r="D143" s="88">
        <f t="shared" si="54"/>
        <v>0</v>
      </c>
      <c r="E143" s="87" t="str">
        <f>IFERROR(IF(INDEX('[1]PNC 2020'!$A$3:$AA$434,MATCH($A143,'[1]PNC 2020'!$A$7:$A$434,0)+4,MATCH(E$60,'[1]PNC 2020'!$A$3:$AA$3,0))=0,"",INDEX('[1]PNC 2020'!$A$3:$AA$434,MATCH($A143,'[1]PNC 2020'!$A$7:$A$434,0)+4,MATCH(E$60,'[1]PNC 2020'!$A$3:$AA$3,0))),"")</f>
        <v/>
      </c>
      <c r="F143" s="87" t="str">
        <f>IFERROR(IF(INDEX('[1]PNC 2020'!$A$3:$AA$434,MATCH($A143,'[1]PNC 2020'!$A$7:$A$434,0)+4,MATCH(F$60,'[1]PNC 2020'!$A$3:$AA$3,0))=0,"",INDEX('[1]PNC 2020'!$A$3:$AA$434,MATCH($A143,'[1]PNC 2020'!$A$7:$A$434,0)+4,MATCH(F$60,'[1]PNC 2020'!$A$3:$AA$3,0))),"")</f>
        <v/>
      </c>
      <c r="G143" s="87">
        <f t="shared" si="56"/>
        <v>0</v>
      </c>
      <c r="H143" s="87" t="str">
        <f>IFERROR(IF(INDEX('[1]PNC 2020'!$A$3:$AA$434,MATCH($A143,'[1]PNC 2020'!$A$7:$A$434,0)+4,MATCH(H$60,'[1]PNC 2020'!$A$3:$AA$3,0))=0,"",INDEX('[1]PNC 2020'!$A$3:$AA$434,MATCH($A143,'[1]PNC 2020'!$A$7:$A$434,0)+4,MATCH(H$60,'[1]PNC 2020'!$A$3:$AA$3,0))),"")</f>
        <v/>
      </c>
      <c r="I143" s="87" t="str">
        <f>IFERROR(IF(INDEX('[1]PNC 2020'!$A$3:$AA$434,MATCH($A143,'[1]PNC 2020'!$A$7:$A$434,0)+4,MATCH(I$60,'[1]PNC 2020'!$A$3:$AA$3,0))=0,"",INDEX('[1]PNC 2020'!$A$3:$AA$434,MATCH($A143,'[1]PNC 2020'!$A$7:$A$434,0)+4,MATCH(I$60,'[1]PNC 2020'!$A$3:$AA$3,0))),"")</f>
        <v/>
      </c>
      <c r="J143" s="87">
        <f t="shared" si="57"/>
        <v>0</v>
      </c>
      <c r="K143" s="87" t="str">
        <f>IFERROR(IF(INDEX('[1]PNC 2020'!$A$3:$AA$434,MATCH($A143,'[1]PNC 2020'!$A$7:$A$434,0)+4,MATCH(K$60,'[1]PNC 2020'!$A$3:$AA$3,0))=0,"",INDEX('[1]PNC 2020'!$A$3:$AA$434,MATCH($A143,'[1]PNC 2020'!$A$7:$A$434,0)+4,MATCH(K$60,'[1]PNC 2020'!$A$3:$AA$3,0))),"")</f>
        <v/>
      </c>
      <c r="L143" s="87" t="str">
        <f>IFERROR(IF(INDEX('[1]PNC 2020'!$A$3:$AA$434,MATCH($A143,'[1]PNC 2020'!$A$7:$A$434,0)+4,MATCH(L$60,'[1]PNC 2020'!$A$3:$AA$3,0))=0,"",INDEX('[1]PNC 2020'!$A$3:$AA$434,MATCH($A143,'[1]PNC 2020'!$A$7:$A$434,0)+4,MATCH(L$60,'[1]PNC 2020'!$A$3:$AA$3,0))),"")</f>
        <v/>
      </c>
      <c r="M143" s="87">
        <f t="shared" si="58"/>
        <v>0</v>
      </c>
      <c r="N143" s="87" t="str">
        <f>IFERROR(IF(INDEX('[1]PNC 2020'!$A$3:$AA$434,MATCH($A143,'[1]PNC 2020'!$A$7:$A$434,0)+4,MATCH(N$60,'[1]PNC 2020'!$A$3:$AA$3,0))=0,"",INDEX('[1]PNC 2020'!$A$3:$AA$434,MATCH($A143,'[1]PNC 2020'!$A$7:$A$434,0)+4,MATCH(N$60,'[1]PNC 2020'!$A$3:$AA$3,0))),"")</f>
        <v/>
      </c>
      <c r="O143" s="87" t="str">
        <f>IFERROR(IF(INDEX('[1]PNC 2020'!$A$3:$AA$434,MATCH($A143,'[1]PNC 2020'!$A$7:$A$434,0)+4,MATCH(O$60,'[1]PNC 2020'!$A$3:$AA$3,0))=0,"",INDEX('[1]PNC 2020'!$A$3:$AA$434,MATCH($A143,'[1]PNC 2020'!$A$7:$A$434,0)+4,MATCH(O$60,'[1]PNC 2020'!$A$3:$AA$3,0))),"")</f>
        <v/>
      </c>
      <c r="P143" s="87">
        <f t="shared" si="59"/>
        <v>0</v>
      </c>
      <c r="Q143" s="87" t="str">
        <f>IFERROR(IF(INDEX('[1]PNC 2020'!$A$3:$AA$434,MATCH($A143,'[1]PNC 2020'!$A$7:$A$434,0)+4,MATCH(Q$60,'[1]PNC 2020'!$A$3:$AA$3,0))=0,"",INDEX('[1]PNC 2020'!$A$3:$AA$434,MATCH($A143,'[1]PNC 2020'!$A$7:$A$434,0)+4,MATCH(Q$60,'[1]PNC 2020'!$A$3:$AA$3,0))),"")</f>
        <v/>
      </c>
      <c r="R143" s="87" t="str">
        <f>IFERROR(IF(INDEX('[1]PNC 2020'!$A$3:$AA$434,MATCH($A143,'[1]PNC 2020'!$A$7:$A$434,0)+4,MATCH(R$60,'[1]PNC 2020'!$A$3:$AA$3,0))=0,"",INDEX('[1]PNC 2020'!$A$3:$AA$434,MATCH($A143,'[1]PNC 2020'!$A$7:$A$434,0)+4,MATCH(R$60,'[1]PNC 2020'!$A$3:$AA$3,0))),"")</f>
        <v/>
      </c>
      <c r="S143" s="87">
        <f t="shared" si="60"/>
        <v>0</v>
      </c>
      <c r="T143" s="87" t="str">
        <f>IFERROR(IF(INDEX('[1]PNC 2020'!$A$3:$AA$434,MATCH($A143,'[1]PNC 2020'!$A$7:$A$434,0)+4,MATCH(T$60,'[1]PNC 2020'!$A$3:$AA$3,0))=0,"",INDEX('[1]PNC 2020'!$A$3:$AA$434,MATCH($A143,'[1]PNC 2020'!$A$7:$A$434,0)+4,MATCH(T$60,'[1]PNC 2020'!$A$3:$AA$3,0))),"")</f>
        <v/>
      </c>
      <c r="U143" s="87" t="str">
        <f>IFERROR(IF(INDEX('[1]PNC 2020'!$A$3:$AA$434,MATCH($A143,'[1]PNC 2020'!$A$7:$A$434,0)+4,MATCH(U$60,'[1]PNC 2020'!$A$3:$AA$3,0))=0,"",INDEX('[1]PNC 2020'!$A$3:$AA$434,MATCH($A143,'[1]PNC 2020'!$A$7:$A$434,0)+4,MATCH(U$60,'[1]PNC 2020'!$A$3:$AA$3,0))),"")</f>
        <v/>
      </c>
      <c r="V143" s="87">
        <f t="shared" si="61"/>
        <v>0</v>
      </c>
      <c r="W143" s="87" t="str">
        <f>IFERROR(IF(INDEX('[1]PNC 2020'!$A$3:$AA$434,MATCH($A143,'[1]PNC 2020'!$A$7:$A$434,0)+4,MATCH(W$60,'[1]PNC 2020'!$A$3:$AA$3,0))=0,"",INDEX('[1]PNC 2020'!$A$3:$AA$434,MATCH($A143,'[1]PNC 2020'!$A$7:$A$434,0)+4,MATCH(W$60,'[1]PNC 2020'!$A$3:$AA$3,0))),"")</f>
        <v/>
      </c>
      <c r="X143" s="87" t="str">
        <f>IFERROR(IF(INDEX('[1]PNC 2020'!$A$3:$AA$434,MATCH($A143,'[1]PNC 2020'!$A$7:$A$434,0)+4,MATCH(X$60,'[1]PNC 2020'!$A$3:$AA$3,0))=0,"",INDEX('[1]PNC 2020'!$A$3:$AA$434,MATCH($A143,'[1]PNC 2020'!$A$7:$A$434,0)+4,MATCH(X$60,'[1]PNC 2020'!$A$3:$AA$3,0))),"")</f>
        <v/>
      </c>
      <c r="Y143" s="87">
        <f t="shared" si="62"/>
        <v>0</v>
      </c>
      <c r="Z143" s="87" t="str">
        <f>IFERROR(IF(INDEX('[1]PNC 2020'!$A$3:$AA$434,MATCH($A143,'[1]PNC 2020'!$A$7:$A$434,0)+4,MATCH(Z$60,'[1]PNC 2020'!$A$3:$AA$3,0))=0,"",INDEX('[1]PNC 2020'!$A$3:$AA$434,MATCH($A143,'[1]PNC 2020'!$A$7:$A$434,0)+4,MATCH(Z$60,'[1]PNC 2020'!$A$3:$AA$3,0))),"")</f>
        <v/>
      </c>
      <c r="AA143" s="87" t="str">
        <f>IFERROR(IF(INDEX('[1]PNC 2020'!$A$3:$AA$434,MATCH($A143,'[1]PNC 2020'!$A$7:$A$434,0)+4,MATCH(AA$60,'[1]PNC 2020'!$A$3:$AA$3,0))=0,"",INDEX('[1]PNC 2020'!$A$3:$AA$434,MATCH($A143,'[1]PNC 2020'!$A$7:$A$434,0)+4,MATCH(AA$60,'[1]PNC 2020'!$A$3:$AA$3,0))),"")</f>
        <v/>
      </c>
      <c r="AB143" s="87">
        <f t="shared" si="63"/>
        <v>0</v>
      </c>
      <c r="AC143" s="87" t="str">
        <f>IFERROR(IF(INDEX('[1]PNC 2020'!$A$3:$AA$434,MATCH($A143,'[1]PNC 2020'!$A$7:$A$434,0)+4,MATCH(AC$60,'[1]PNC 2020'!$A$3:$AA$3,0))=0,"",INDEX('[1]PNC 2020'!$A$3:$AA$434,MATCH($A143,'[1]PNC 2020'!$A$7:$A$434,0)+4,MATCH(AC$60,'[1]PNC 2020'!$A$3:$AA$3,0))),"")</f>
        <v/>
      </c>
      <c r="AD143" s="87" t="str">
        <f>IFERROR(IF(INDEX('[1]PNC 2020'!$A$3:$AA$434,MATCH($A143,'[1]PNC 2020'!$A$7:$A$434,0)+4,MATCH(AD$60,'[1]PNC 2020'!$A$3:$AA$3,0))=0,"",INDEX('[1]PNC 2020'!$A$3:$AA$434,MATCH($A143,'[1]PNC 2020'!$A$7:$A$434,0)+4,MATCH(AD$60,'[1]PNC 2020'!$A$3:$AA$3,0))),"")</f>
        <v/>
      </c>
      <c r="AE143" s="87">
        <f t="shared" si="64"/>
        <v>0</v>
      </c>
      <c r="AF143" s="87" t="str">
        <f>IFERROR(IF(INDEX('[1]PNC 2020'!$A$3:$AA$434,MATCH($A143,'[1]PNC 2020'!$A$7:$A$434,0)+4,MATCH(AF$60,'[1]PNC 2020'!$A$3:$AA$3,0))=0,"",INDEX('[1]PNC 2020'!$A$3:$AA$434,MATCH($A143,'[1]PNC 2020'!$A$7:$A$434,0)+4,MATCH(AF$60,'[1]PNC 2020'!$A$3:$AA$3,0))),"")</f>
        <v/>
      </c>
      <c r="AG143" s="87" t="str">
        <f>IFERROR(IF(INDEX('[1]PNC 2020'!$A$3:$AA$434,MATCH($A143,'[1]PNC 2020'!$A$7:$A$434,0)+4,MATCH(AG$60,'[1]PNC 2020'!$A$3:$AA$3,0))=0,"",INDEX('[1]PNC 2020'!$A$3:$AA$434,MATCH($A143,'[1]PNC 2020'!$A$7:$A$434,0)+4,MATCH(AG$60,'[1]PNC 2020'!$A$3:$AA$3,0))),"")</f>
        <v/>
      </c>
      <c r="AH143" s="87">
        <f t="shared" si="65"/>
        <v>0</v>
      </c>
      <c r="AI143" s="87" t="str">
        <f>IFERROR(IF(INDEX('[1]PNC 2020'!$A$3:$AA$434,MATCH($A143,'[1]PNC 2020'!$A$7:$A$434,0)+4,MATCH(AI$60,'[1]PNC 2020'!$A$3:$AA$3,0))=0,"",INDEX('[1]PNC 2020'!$A$3:$AA$434,MATCH($A143,'[1]PNC 2020'!$A$7:$A$434,0)+4,MATCH(AI$60,'[1]PNC 2020'!$A$3:$AA$3,0))),"")</f>
        <v/>
      </c>
      <c r="AJ143" s="87" t="str">
        <f>IFERROR(IF(INDEX('[1]PNC 2020'!$A$3:$AA$434,MATCH($A143,'[1]PNC 2020'!$A$7:$A$434,0)+4,MATCH(AJ$60,'[1]PNC 2020'!$A$3:$AA$3,0))=0,"",INDEX('[1]PNC 2020'!$A$3:$AA$434,MATCH($A143,'[1]PNC 2020'!$A$7:$A$434,0)+4,MATCH(AJ$60,'[1]PNC 2020'!$A$3:$AA$3,0))),"")</f>
        <v/>
      </c>
      <c r="AK143" s="87">
        <f t="shared" si="66"/>
        <v>0</v>
      </c>
      <c r="AL143" s="41">
        <f t="shared" si="55"/>
        <v>0</v>
      </c>
      <c r="AM143" s="132" t="s">
        <v>1</v>
      </c>
    </row>
    <row r="144" spans="1:39" x14ac:dyDescent="0.2">
      <c r="A144" s="132" t="str">
        <f t="shared" si="67"/>
        <v>FebreroFuturo Seguros</v>
      </c>
      <c r="B144" s="50" t="s">
        <v>110</v>
      </c>
      <c r="C144" s="88">
        <f t="shared" si="53"/>
        <v>0</v>
      </c>
      <c r="D144" s="88">
        <f t="shared" si="54"/>
        <v>0</v>
      </c>
      <c r="E144" s="87" t="str">
        <f>IFERROR(IF(INDEX('[1]PNC 2020'!$A$3:$AA$434,MATCH($A144,'[1]PNC 2020'!$A$7:$A$434,0)+4,MATCH(E$60,'[1]PNC 2020'!$A$3:$AA$3,0))=0,"",INDEX('[1]PNC 2020'!$A$3:$AA$434,MATCH($A144,'[1]PNC 2020'!$A$7:$A$434,0)+4,MATCH(E$60,'[1]PNC 2020'!$A$3:$AA$3,0))),"")</f>
        <v/>
      </c>
      <c r="F144" s="87" t="str">
        <f>IFERROR(IF(INDEX('[1]PNC 2020'!$A$3:$AA$434,MATCH($A144,'[1]PNC 2020'!$A$7:$A$434,0)+4,MATCH(F$60,'[1]PNC 2020'!$A$3:$AA$3,0))=0,"",INDEX('[1]PNC 2020'!$A$3:$AA$434,MATCH($A144,'[1]PNC 2020'!$A$7:$A$434,0)+4,MATCH(F$60,'[1]PNC 2020'!$A$3:$AA$3,0))),"")</f>
        <v/>
      </c>
      <c r="G144" s="87">
        <f t="shared" si="56"/>
        <v>0</v>
      </c>
      <c r="H144" s="87" t="str">
        <f>IFERROR(IF(INDEX('[1]PNC 2020'!$A$3:$AA$434,MATCH($A144,'[1]PNC 2020'!$A$7:$A$434,0)+4,MATCH(H$60,'[1]PNC 2020'!$A$3:$AA$3,0))=0,"",INDEX('[1]PNC 2020'!$A$3:$AA$434,MATCH($A144,'[1]PNC 2020'!$A$7:$A$434,0)+4,MATCH(H$60,'[1]PNC 2020'!$A$3:$AA$3,0))),"")</f>
        <v/>
      </c>
      <c r="I144" s="87" t="str">
        <f>IFERROR(IF(INDEX('[1]PNC 2020'!$A$3:$AA$434,MATCH($A144,'[1]PNC 2020'!$A$7:$A$434,0)+4,MATCH(I$60,'[1]PNC 2020'!$A$3:$AA$3,0))=0,"",INDEX('[1]PNC 2020'!$A$3:$AA$434,MATCH($A144,'[1]PNC 2020'!$A$7:$A$434,0)+4,MATCH(I$60,'[1]PNC 2020'!$A$3:$AA$3,0))),"")</f>
        <v/>
      </c>
      <c r="J144" s="87">
        <f t="shared" si="57"/>
        <v>0</v>
      </c>
      <c r="K144" s="87" t="str">
        <f>IFERROR(IF(INDEX('[1]PNC 2020'!$A$3:$AA$434,MATCH($A144,'[1]PNC 2020'!$A$7:$A$434,0)+4,MATCH(K$60,'[1]PNC 2020'!$A$3:$AA$3,0))=0,"",INDEX('[1]PNC 2020'!$A$3:$AA$434,MATCH($A144,'[1]PNC 2020'!$A$7:$A$434,0)+4,MATCH(K$60,'[1]PNC 2020'!$A$3:$AA$3,0))),"")</f>
        <v/>
      </c>
      <c r="L144" s="87" t="str">
        <f>IFERROR(IF(INDEX('[1]PNC 2020'!$A$3:$AA$434,MATCH($A144,'[1]PNC 2020'!$A$7:$A$434,0)+4,MATCH(L$60,'[1]PNC 2020'!$A$3:$AA$3,0))=0,"",INDEX('[1]PNC 2020'!$A$3:$AA$434,MATCH($A144,'[1]PNC 2020'!$A$7:$A$434,0)+4,MATCH(L$60,'[1]PNC 2020'!$A$3:$AA$3,0))),"")</f>
        <v/>
      </c>
      <c r="M144" s="87">
        <f t="shared" si="58"/>
        <v>0</v>
      </c>
      <c r="N144" s="87" t="str">
        <f>IFERROR(IF(INDEX('[1]PNC 2020'!$A$3:$AA$434,MATCH($A144,'[1]PNC 2020'!$A$7:$A$434,0)+4,MATCH(N$60,'[1]PNC 2020'!$A$3:$AA$3,0))=0,"",INDEX('[1]PNC 2020'!$A$3:$AA$434,MATCH($A144,'[1]PNC 2020'!$A$7:$A$434,0)+4,MATCH(N$60,'[1]PNC 2020'!$A$3:$AA$3,0))),"")</f>
        <v/>
      </c>
      <c r="O144" s="87" t="str">
        <f>IFERROR(IF(INDEX('[1]PNC 2020'!$A$3:$AA$434,MATCH($A144,'[1]PNC 2020'!$A$7:$A$434,0)+4,MATCH(O$60,'[1]PNC 2020'!$A$3:$AA$3,0))=0,"",INDEX('[1]PNC 2020'!$A$3:$AA$434,MATCH($A144,'[1]PNC 2020'!$A$7:$A$434,0)+4,MATCH(O$60,'[1]PNC 2020'!$A$3:$AA$3,0))),"")</f>
        <v/>
      </c>
      <c r="P144" s="87">
        <f t="shared" si="59"/>
        <v>0</v>
      </c>
      <c r="Q144" s="87" t="str">
        <f>IFERROR(IF(INDEX('[1]PNC 2020'!$A$3:$AA$434,MATCH($A144,'[1]PNC 2020'!$A$7:$A$434,0)+4,MATCH(Q$60,'[1]PNC 2020'!$A$3:$AA$3,0))=0,"",INDEX('[1]PNC 2020'!$A$3:$AA$434,MATCH($A144,'[1]PNC 2020'!$A$7:$A$434,0)+4,MATCH(Q$60,'[1]PNC 2020'!$A$3:$AA$3,0))),"")</f>
        <v/>
      </c>
      <c r="R144" s="87" t="str">
        <f>IFERROR(IF(INDEX('[1]PNC 2020'!$A$3:$AA$434,MATCH($A144,'[1]PNC 2020'!$A$7:$A$434,0)+4,MATCH(R$60,'[1]PNC 2020'!$A$3:$AA$3,0))=0,"",INDEX('[1]PNC 2020'!$A$3:$AA$434,MATCH($A144,'[1]PNC 2020'!$A$7:$A$434,0)+4,MATCH(R$60,'[1]PNC 2020'!$A$3:$AA$3,0))),"")</f>
        <v/>
      </c>
      <c r="S144" s="87">
        <f t="shared" si="60"/>
        <v>0</v>
      </c>
      <c r="T144" s="87" t="str">
        <f>IFERROR(IF(INDEX('[1]PNC 2020'!$A$3:$AA$434,MATCH($A144,'[1]PNC 2020'!$A$7:$A$434,0)+4,MATCH(T$60,'[1]PNC 2020'!$A$3:$AA$3,0))=0,"",INDEX('[1]PNC 2020'!$A$3:$AA$434,MATCH($A144,'[1]PNC 2020'!$A$7:$A$434,0)+4,MATCH(T$60,'[1]PNC 2020'!$A$3:$AA$3,0))),"")</f>
        <v/>
      </c>
      <c r="U144" s="87" t="str">
        <f>IFERROR(IF(INDEX('[1]PNC 2020'!$A$3:$AA$434,MATCH($A144,'[1]PNC 2020'!$A$7:$A$434,0)+4,MATCH(U$60,'[1]PNC 2020'!$A$3:$AA$3,0))=0,"",INDEX('[1]PNC 2020'!$A$3:$AA$434,MATCH($A144,'[1]PNC 2020'!$A$7:$A$434,0)+4,MATCH(U$60,'[1]PNC 2020'!$A$3:$AA$3,0))),"")</f>
        <v/>
      </c>
      <c r="V144" s="87">
        <f t="shared" si="61"/>
        <v>0</v>
      </c>
      <c r="W144" s="87" t="str">
        <f>IFERROR(IF(INDEX('[1]PNC 2020'!$A$3:$AA$434,MATCH($A144,'[1]PNC 2020'!$A$7:$A$434,0)+4,MATCH(W$60,'[1]PNC 2020'!$A$3:$AA$3,0))=0,"",INDEX('[1]PNC 2020'!$A$3:$AA$434,MATCH($A144,'[1]PNC 2020'!$A$7:$A$434,0)+4,MATCH(W$60,'[1]PNC 2020'!$A$3:$AA$3,0))),"")</f>
        <v/>
      </c>
      <c r="X144" s="87" t="str">
        <f>IFERROR(IF(INDEX('[1]PNC 2020'!$A$3:$AA$434,MATCH($A144,'[1]PNC 2020'!$A$7:$A$434,0)+4,MATCH(X$60,'[1]PNC 2020'!$A$3:$AA$3,0))=0,"",INDEX('[1]PNC 2020'!$A$3:$AA$434,MATCH($A144,'[1]PNC 2020'!$A$7:$A$434,0)+4,MATCH(X$60,'[1]PNC 2020'!$A$3:$AA$3,0))),"")</f>
        <v/>
      </c>
      <c r="Y144" s="87">
        <f t="shared" si="62"/>
        <v>0</v>
      </c>
      <c r="Z144" s="87" t="str">
        <f>IFERROR(IF(INDEX('[1]PNC 2020'!$A$3:$AA$434,MATCH($A144,'[1]PNC 2020'!$A$7:$A$434,0)+4,MATCH(Z$60,'[1]PNC 2020'!$A$3:$AA$3,0))=0,"",INDEX('[1]PNC 2020'!$A$3:$AA$434,MATCH($A144,'[1]PNC 2020'!$A$7:$A$434,0)+4,MATCH(Z$60,'[1]PNC 2020'!$A$3:$AA$3,0))),"")</f>
        <v/>
      </c>
      <c r="AA144" s="87" t="str">
        <f>IFERROR(IF(INDEX('[1]PNC 2020'!$A$3:$AA$434,MATCH($A144,'[1]PNC 2020'!$A$7:$A$434,0)+4,MATCH(AA$60,'[1]PNC 2020'!$A$3:$AA$3,0))=0,"",INDEX('[1]PNC 2020'!$A$3:$AA$434,MATCH($A144,'[1]PNC 2020'!$A$7:$A$434,0)+4,MATCH(AA$60,'[1]PNC 2020'!$A$3:$AA$3,0))),"")</f>
        <v/>
      </c>
      <c r="AB144" s="87">
        <f t="shared" si="63"/>
        <v>0</v>
      </c>
      <c r="AC144" s="87" t="str">
        <f>IFERROR(IF(INDEX('[1]PNC 2020'!$A$3:$AA$434,MATCH($A144,'[1]PNC 2020'!$A$7:$A$434,0)+4,MATCH(AC$60,'[1]PNC 2020'!$A$3:$AA$3,0))=0,"",INDEX('[1]PNC 2020'!$A$3:$AA$434,MATCH($A144,'[1]PNC 2020'!$A$7:$A$434,0)+4,MATCH(AC$60,'[1]PNC 2020'!$A$3:$AA$3,0))),"")</f>
        <v/>
      </c>
      <c r="AD144" s="87" t="str">
        <f>IFERROR(IF(INDEX('[1]PNC 2020'!$A$3:$AA$434,MATCH($A144,'[1]PNC 2020'!$A$7:$A$434,0)+4,MATCH(AD$60,'[1]PNC 2020'!$A$3:$AA$3,0))=0,"",INDEX('[1]PNC 2020'!$A$3:$AA$434,MATCH($A144,'[1]PNC 2020'!$A$7:$A$434,0)+4,MATCH(AD$60,'[1]PNC 2020'!$A$3:$AA$3,0))),"")</f>
        <v/>
      </c>
      <c r="AE144" s="87">
        <f t="shared" si="64"/>
        <v>0</v>
      </c>
      <c r="AF144" s="87" t="str">
        <f>IFERROR(IF(INDEX('[1]PNC 2020'!$A$3:$AA$434,MATCH($A144,'[1]PNC 2020'!$A$7:$A$434,0)+4,MATCH(AF$60,'[1]PNC 2020'!$A$3:$AA$3,0))=0,"",INDEX('[1]PNC 2020'!$A$3:$AA$434,MATCH($A144,'[1]PNC 2020'!$A$7:$A$434,0)+4,MATCH(AF$60,'[1]PNC 2020'!$A$3:$AA$3,0))),"")</f>
        <v/>
      </c>
      <c r="AG144" s="87" t="str">
        <f>IFERROR(IF(INDEX('[1]PNC 2020'!$A$3:$AA$434,MATCH($A144,'[1]PNC 2020'!$A$7:$A$434,0)+4,MATCH(AG$60,'[1]PNC 2020'!$A$3:$AA$3,0))=0,"",INDEX('[1]PNC 2020'!$A$3:$AA$434,MATCH($A144,'[1]PNC 2020'!$A$7:$A$434,0)+4,MATCH(AG$60,'[1]PNC 2020'!$A$3:$AA$3,0))),"")</f>
        <v/>
      </c>
      <c r="AH144" s="87">
        <f t="shared" si="65"/>
        <v>0</v>
      </c>
      <c r="AI144" s="87" t="str">
        <f>IFERROR(IF(INDEX('[1]PNC 2020'!$A$3:$AA$434,MATCH($A144,'[1]PNC 2020'!$A$7:$A$434,0)+4,MATCH(AI$60,'[1]PNC 2020'!$A$3:$AA$3,0))=0,"",INDEX('[1]PNC 2020'!$A$3:$AA$434,MATCH($A144,'[1]PNC 2020'!$A$7:$A$434,0)+4,MATCH(AI$60,'[1]PNC 2020'!$A$3:$AA$3,0))),"")</f>
        <v/>
      </c>
      <c r="AJ144" s="87" t="str">
        <f>IFERROR(IF(INDEX('[1]PNC 2020'!$A$3:$AA$434,MATCH($A144,'[1]PNC 2020'!$A$7:$A$434,0)+4,MATCH(AJ$60,'[1]PNC 2020'!$A$3:$AA$3,0))=0,"",INDEX('[1]PNC 2020'!$A$3:$AA$434,MATCH($A144,'[1]PNC 2020'!$A$7:$A$434,0)+4,MATCH(AJ$60,'[1]PNC 2020'!$A$3:$AA$3,0))),"")</f>
        <v/>
      </c>
      <c r="AK144" s="87">
        <f t="shared" si="66"/>
        <v>0</v>
      </c>
      <c r="AL144" s="41">
        <f t="shared" si="55"/>
        <v>0</v>
      </c>
      <c r="AM144" s="132" t="s">
        <v>1</v>
      </c>
    </row>
    <row r="145" spans="1:40" x14ac:dyDescent="0.2">
      <c r="A145" s="132" t="str">
        <f t="shared" si="67"/>
        <v>FebreroConfederación del Canadá Dominicana, S. A.</v>
      </c>
      <c r="B145" s="51" t="s">
        <v>128</v>
      </c>
      <c r="C145" s="88">
        <f t="shared" si="53"/>
        <v>0</v>
      </c>
      <c r="D145" s="88">
        <f t="shared" si="54"/>
        <v>0</v>
      </c>
      <c r="E145" s="87" t="str">
        <f>IFERROR(IF(INDEX('[1]PNC 2020'!$A$3:$AA$434,MATCH($A145,'[1]PNC 2020'!$A$7:$A$434,0)+4,MATCH(E$60,'[1]PNC 2020'!$A$3:$AA$3,0))=0,"",INDEX('[1]PNC 2020'!$A$3:$AA$434,MATCH($A145,'[1]PNC 2020'!$A$7:$A$434,0)+4,MATCH(E$60,'[1]PNC 2020'!$A$3:$AA$3,0))),"")</f>
        <v/>
      </c>
      <c r="F145" s="87" t="str">
        <f>IFERROR(IF(INDEX('[1]PNC 2020'!$A$3:$AA$434,MATCH($A145,'[1]PNC 2020'!$A$7:$A$434,0)+4,MATCH(F$60,'[1]PNC 2020'!$A$3:$AA$3,0))=0,"",INDEX('[1]PNC 2020'!$A$3:$AA$434,MATCH($A145,'[1]PNC 2020'!$A$7:$A$434,0)+4,MATCH(F$60,'[1]PNC 2020'!$A$3:$AA$3,0))),"")</f>
        <v/>
      </c>
      <c r="G145" s="87">
        <f t="shared" si="56"/>
        <v>0</v>
      </c>
      <c r="H145" s="87" t="str">
        <f>IFERROR(IF(INDEX('[1]PNC 2020'!$A$3:$AA$434,MATCH($A145,'[1]PNC 2020'!$A$7:$A$434,0)+4,MATCH(H$60,'[1]PNC 2020'!$A$3:$AA$3,0))=0,"",INDEX('[1]PNC 2020'!$A$3:$AA$434,MATCH($A145,'[1]PNC 2020'!$A$7:$A$434,0)+4,MATCH(H$60,'[1]PNC 2020'!$A$3:$AA$3,0))),"")</f>
        <v/>
      </c>
      <c r="I145" s="87" t="str">
        <f>IFERROR(IF(INDEX('[1]PNC 2020'!$A$3:$AA$434,MATCH($A145,'[1]PNC 2020'!$A$7:$A$434,0)+4,MATCH(I$60,'[1]PNC 2020'!$A$3:$AA$3,0))=0,"",INDEX('[1]PNC 2020'!$A$3:$AA$434,MATCH($A145,'[1]PNC 2020'!$A$7:$A$434,0)+4,MATCH(I$60,'[1]PNC 2020'!$A$3:$AA$3,0))),"")</f>
        <v/>
      </c>
      <c r="J145" s="87">
        <f t="shared" si="57"/>
        <v>0</v>
      </c>
      <c r="K145" s="87" t="str">
        <f>IFERROR(IF(INDEX('[1]PNC 2020'!$A$3:$AA$434,MATCH($A145,'[1]PNC 2020'!$A$7:$A$434,0)+4,MATCH(K$60,'[1]PNC 2020'!$A$3:$AA$3,0))=0,"",INDEX('[1]PNC 2020'!$A$3:$AA$434,MATCH($A145,'[1]PNC 2020'!$A$7:$A$434,0)+4,MATCH(K$60,'[1]PNC 2020'!$A$3:$AA$3,0))),"")</f>
        <v/>
      </c>
      <c r="L145" s="87" t="str">
        <f>IFERROR(IF(INDEX('[1]PNC 2020'!$A$3:$AA$434,MATCH($A145,'[1]PNC 2020'!$A$7:$A$434,0)+4,MATCH(L$60,'[1]PNC 2020'!$A$3:$AA$3,0))=0,"",INDEX('[1]PNC 2020'!$A$3:$AA$434,MATCH($A145,'[1]PNC 2020'!$A$7:$A$434,0)+4,MATCH(L$60,'[1]PNC 2020'!$A$3:$AA$3,0))),"")</f>
        <v/>
      </c>
      <c r="M145" s="87">
        <f t="shared" si="58"/>
        <v>0</v>
      </c>
      <c r="N145" s="87" t="str">
        <f>IFERROR(IF(INDEX('[1]PNC 2020'!$A$3:$AA$434,MATCH($A145,'[1]PNC 2020'!$A$7:$A$434,0)+4,MATCH(N$60,'[1]PNC 2020'!$A$3:$AA$3,0))=0,"",INDEX('[1]PNC 2020'!$A$3:$AA$434,MATCH($A145,'[1]PNC 2020'!$A$7:$A$434,0)+4,MATCH(N$60,'[1]PNC 2020'!$A$3:$AA$3,0))),"")</f>
        <v/>
      </c>
      <c r="O145" s="87" t="str">
        <f>IFERROR(IF(INDEX('[1]PNC 2020'!$A$3:$AA$434,MATCH($A145,'[1]PNC 2020'!$A$7:$A$434,0)+4,MATCH(O$60,'[1]PNC 2020'!$A$3:$AA$3,0))=0,"",INDEX('[1]PNC 2020'!$A$3:$AA$434,MATCH($A145,'[1]PNC 2020'!$A$7:$A$434,0)+4,MATCH(O$60,'[1]PNC 2020'!$A$3:$AA$3,0))),"")</f>
        <v/>
      </c>
      <c r="P145" s="87">
        <f t="shared" si="59"/>
        <v>0</v>
      </c>
      <c r="Q145" s="87" t="str">
        <f>IFERROR(IF(INDEX('[1]PNC 2020'!$A$3:$AA$434,MATCH($A145,'[1]PNC 2020'!$A$7:$A$434,0)+4,MATCH(Q$60,'[1]PNC 2020'!$A$3:$AA$3,0))=0,"",INDEX('[1]PNC 2020'!$A$3:$AA$434,MATCH($A145,'[1]PNC 2020'!$A$7:$A$434,0)+4,MATCH(Q$60,'[1]PNC 2020'!$A$3:$AA$3,0))),"")</f>
        <v/>
      </c>
      <c r="R145" s="87" t="str">
        <f>IFERROR(IF(INDEX('[1]PNC 2020'!$A$3:$AA$434,MATCH($A145,'[1]PNC 2020'!$A$7:$A$434,0)+4,MATCH(R$60,'[1]PNC 2020'!$A$3:$AA$3,0))=0,"",INDEX('[1]PNC 2020'!$A$3:$AA$434,MATCH($A145,'[1]PNC 2020'!$A$7:$A$434,0)+4,MATCH(R$60,'[1]PNC 2020'!$A$3:$AA$3,0))),"")</f>
        <v/>
      </c>
      <c r="S145" s="87">
        <f t="shared" si="60"/>
        <v>0</v>
      </c>
      <c r="T145" s="87" t="str">
        <f>IFERROR(IF(INDEX('[1]PNC 2020'!$A$3:$AA$434,MATCH($A145,'[1]PNC 2020'!$A$7:$A$434,0)+4,MATCH(T$60,'[1]PNC 2020'!$A$3:$AA$3,0))=0,"",INDEX('[1]PNC 2020'!$A$3:$AA$434,MATCH($A145,'[1]PNC 2020'!$A$7:$A$434,0)+4,MATCH(T$60,'[1]PNC 2020'!$A$3:$AA$3,0))),"")</f>
        <v/>
      </c>
      <c r="U145" s="87" t="str">
        <f>IFERROR(IF(INDEX('[1]PNC 2020'!$A$3:$AA$434,MATCH($A145,'[1]PNC 2020'!$A$7:$A$434,0)+4,MATCH(U$60,'[1]PNC 2020'!$A$3:$AA$3,0))=0,"",INDEX('[1]PNC 2020'!$A$3:$AA$434,MATCH($A145,'[1]PNC 2020'!$A$7:$A$434,0)+4,MATCH(U$60,'[1]PNC 2020'!$A$3:$AA$3,0))),"")</f>
        <v/>
      </c>
      <c r="V145" s="87">
        <f t="shared" si="61"/>
        <v>0</v>
      </c>
      <c r="W145" s="87" t="str">
        <f>IFERROR(IF(INDEX('[1]PNC 2020'!$A$3:$AA$434,MATCH($A145,'[1]PNC 2020'!$A$7:$A$434,0)+4,MATCH(W$60,'[1]PNC 2020'!$A$3:$AA$3,0))=0,"",INDEX('[1]PNC 2020'!$A$3:$AA$434,MATCH($A145,'[1]PNC 2020'!$A$7:$A$434,0)+4,MATCH(W$60,'[1]PNC 2020'!$A$3:$AA$3,0))),"")</f>
        <v/>
      </c>
      <c r="X145" s="87" t="str">
        <f>IFERROR(IF(INDEX('[1]PNC 2020'!$A$3:$AA$434,MATCH($A145,'[1]PNC 2020'!$A$7:$A$434,0)+4,MATCH(X$60,'[1]PNC 2020'!$A$3:$AA$3,0))=0,"",INDEX('[1]PNC 2020'!$A$3:$AA$434,MATCH($A145,'[1]PNC 2020'!$A$7:$A$434,0)+4,MATCH(X$60,'[1]PNC 2020'!$A$3:$AA$3,0))),"")</f>
        <v/>
      </c>
      <c r="Y145" s="87">
        <f t="shared" si="62"/>
        <v>0</v>
      </c>
      <c r="Z145" s="87" t="str">
        <f>IFERROR(IF(INDEX('[1]PNC 2020'!$A$3:$AA$434,MATCH($A145,'[1]PNC 2020'!$A$7:$A$434,0)+4,MATCH(Z$60,'[1]PNC 2020'!$A$3:$AA$3,0))=0,"",INDEX('[1]PNC 2020'!$A$3:$AA$434,MATCH($A145,'[1]PNC 2020'!$A$7:$A$434,0)+4,MATCH(Z$60,'[1]PNC 2020'!$A$3:$AA$3,0))),"")</f>
        <v/>
      </c>
      <c r="AA145" s="87" t="str">
        <f>IFERROR(IF(INDEX('[1]PNC 2020'!$A$3:$AA$434,MATCH($A145,'[1]PNC 2020'!$A$7:$A$434,0)+4,MATCH(AA$60,'[1]PNC 2020'!$A$3:$AA$3,0))=0,"",INDEX('[1]PNC 2020'!$A$3:$AA$434,MATCH($A145,'[1]PNC 2020'!$A$7:$A$434,0)+4,MATCH(AA$60,'[1]PNC 2020'!$A$3:$AA$3,0))),"")</f>
        <v/>
      </c>
      <c r="AB145" s="87">
        <f t="shared" si="63"/>
        <v>0</v>
      </c>
      <c r="AC145" s="87" t="str">
        <f>IFERROR(IF(INDEX('[1]PNC 2020'!$A$3:$AA$434,MATCH($A145,'[1]PNC 2020'!$A$7:$A$434,0)+4,MATCH(AC$60,'[1]PNC 2020'!$A$3:$AA$3,0))=0,"",INDEX('[1]PNC 2020'!$A$3:$AA$434,MATCH($A145,'[1]PNC 2020'!$A$7:$A$434,0)+4,MATCH(AC$60,'[1]PNC 2020'!$A$3:$AA$3,0))),"")</f>
        <v/>
      </c>
      <c r="AD145" s="87" t="str">
        <f>IFERROR(IF(INDEX('[1]PNC 2020'!$A$3:$AA$434,MATCH($A145,'[1]PNC 2020'!$A$7:$A$434,0)+4,MATCH(AD$60,'[1]PNC 2020'!$A$3:$AA$3,0))=0,"",INDEX('[1]PNC 2020'!$A$3:$AA$434,MATCH($A145,'[1]PNC 2020'!$A$7:$A$434,0)+4,MATCH(AD$60,'[1]PNC 2020'!$A$3:$AA$3,0))),"")</f>
        <v/>
      </c>
      <c r="AE145" s="87">
        <f t="shared" si="64"/>
        <v>0</v>
      </c>
      <c r="AF145" s="87" t="str">
        <f>IFERROR(IF(INDEX('[1]PNC 2020'!$A$3:$AA$434,MATCH($A145,'[1]PNC 2020'!$A$7:$A$434,0)+4,MATCH(AF$60,'[1]PNC 2020'!$A$3:$AA$3,0))=0,"",INDEX('[1]PNC 2020'!$A$3:$AA$434,MATCH($A145,'[1]PNC 2020'!$A$7:$A$434,0)+4,MATCH(AF$60,'[1]PNC 2020'!$A$3:$AA$3,0))),"")</f>
        <v/>
      </c>
      <c r="AG145" s="87" t="str">
        <f>IFERROR(IF(INDEX('[1]PNC 2020'!$A$3:$AA$434,MATCH($A145,'[1]PNC 2020'!$A$7:$A$434,0)+4,MATCH(AG$60,'[1]PNC 2020'!$A$3:$AA$3,0))=0,"",INDEX('[1]PNC 2020'!$A$3:$AA$434,MATCH($A145,'[1]PNC 2020'!$A$7:$A$434,0)+4,MATCH(AG$60,'[1]PNC 2020'!$A$3:$AA$3,0))),"")</f>
        <v/>
      </c>
      <c r="AH145" s="87">
        <f t="shared" si="65"/>
        <v>0</v>
      </c>
      <c r="AI145" s="87" t="str">
        <f>IFERROR(IF(INDEX('[1]PNC 2020'!$A$3:$AA$434,MATCH($A145,'[1]PNC 2020'!$A$7:$A$434,0)+4,MATCH(AI$60,'[1]PNC 2020'!$A$3:$AA$3,0))=0,"",INDEX('[1]PNC 2020'!$A$3:$AA$434,MATCH($A145,'[1]PNC 2020'!$A$7:$A$434,0)+4,MATCH(AI$60,'[1]PNC 2020'!$A$3:$AA$3,0))),"")</f>
        <v/>
      </c>
      <c r="AJ145" s="87" t="str">
        <f>IFERROR(IF(INDEX('[1]PNC 2020'!$A$3:$AA$434,MATCH($A145,'[1]PNC 2020'!$A$7:$A$434,0)+4,MATCH(AJ$60,'[1]PNC 2020'!$A$3:$AA$3,0))=0,"",INDEX('[1]PNC 2020'!$A$3:$AA$434,MATCH($A145,'[1]PNC 2020'!$A$7:$A$434,0)+4,MATCH(AJ$60,'[1]PNC 2020'!$A$3:$AA$3,0))),"")</f>
        <v/>
      </c>
      <c r="AK145" s="87">
        <f t="shared" si="66"/>
        <v>0</v>
      </c>
      <c r="AL145" s="41">
        <f t="shared" si="55"/>
        <v>0</v>
      </c>
      <c r="AM145" s="132" t="s">
        <v>1</v>
      </c>
    </row>
    <row r="146" spans="1:40" x14ac:dyDescent="0.2">
      <c r="A146" s="132" t="str">
        <f t="shared" si="67"/>
        <v>FebreroAutoseguro, S. A.</v>
      </c>
      <c r="B146" s="51" t="s">
        <v>79</v>
      </c>
      <c r="C146" s="88">
        <f t="shared" si="53"/>
        <v>0</v>
      </c>
      <c r="D146" s="88">
        <f t="shared" si="54"/>
        <v>0</v>
      </c>
      <c r="E146" s="87" t="str">
        <f>IFERROR(IF(INDEX('[1]PNC 2020'!$A$3:$AA$434,MATCH($A146,'[1]PNC 2020'!$A$7:$A$434,0)+4,MATCH(E$60,'[1]PNC 2020'!$A$3:$AA$3,0))=0,"",INDEX('[1]PNC 2020'!$A$3:$AA$434,MATCH($A146,'[1]PNC 2020'!$A$7:$A$434,0)+4,MATCH(E$60,'[1]PNC 2020'!$A$3:$AA$3,0))),"")</f>
        <v/>
      </c>
      <c r="F146" s="87" t="str">
        <f>IFERROR(IF(INDEX('[1]PNC 2020'!$A$3:$AA$434,MATCH($A146,'[1]PNC 2020'!$A$7:$A$434,0)+4,MATCH(F$60,'[1]PNC 2020'!$A$3:$AA$3,0))=0,"",INDEX('[1]PNC 2020'!$A$3:$AA$434,MATCH($A146,'[1]PNC 2020'!$A$7:$A$434,0)+4,MATCH(F$60,'[1]PNC 2020'!$A$3:$AA$3,0))),"")</f>
        <v/>
      </c>
      <c r="G146" s="87">
        <f t="shared" si="56"/>
        <v>0</v>
      </c>
      <c r="H146" s="87" t="str">
        <f>IFERROR(IF(INDEX('[1]PNC 2020'!$A$3:$AA$434,MATCH($A146,'[1]PNC 2020'!$A$7:$A$434,0)+4,MATCH(H$60,'[1]PNC 2020'!$A$3:$AA$3,0))=0,"",INDEX('[1]PNC 2020'!$A$3:$AA$434,MATCH($A146,'[1]PNC 2020'!$A$7:$A$434,0)+4,MATCH(H$60,'[1]PNC 2020'!$A$3:$AA$3,0))),"")</f>
        <v/>
      </c>
      <c r="I146" s="87" t="str">
        <f>IFERROR(IF(INDEX('[1]PNC 2020'!$A$3:$AA$434,MATCH($A146,'[1]PNC 2020'!$A$7:$A$434,0)+4,MATCH(I$60,'[1]PNC 2020'!$A$3:$AA$3,0))=0,"",INDEX('[1]PNC 2020'!$A$3:$AA$434,MATCH($A146,'[1]PNC 2020'!$A$7:$A$434,0)+4,MATCH(I$60,'[1]PNC 2020'!$A$3:$AA$3,0))),"")</f>
        <v/>
      </c>
      <c r="J146" s="87">
        <f t="shared" si="57"/>
        <v>0</v>
      </c>
      <c r="K146" s="87" t="str">
        <f>IFERROR(IF(INDEX('[1]PNC 2020'!$A$3:$AA$434,MATCH($A146,'[1]PNC 2020'!$A$7:$A$434,0)+4,MATCH(K$60,'[1]PNC 2020'!$A$3:$AA$3,0))=0,"",INDEX('[1]PNC 2020'!$A$3:$AA$434,MATCH($A146,'[1]PNC 2020'!$A$7:$A$434,0)+4,MATCH(K$60,'[1]PNC 2020'!$A$3:$AA$3,0))),"")</f>
        <v/>
      </c>
      <c r="L146" s="87" t="str">
        <f>IFERROR(IF(INDEX('[1]PNC 2020'!$A$3:$AA$434,MATCH($A146,'[1]PNC 2020'!$A$7:$A$434,0)+4,MATCH(L$60,'[1]PNC 2020'!$A$3:$AA$3,0))=0,"",INDEX('[1]PNC 2020'!$A$3:$AA$434,MATCH($A146,'[1]PNC 2020'!$A$7:$A$434,0)+4,MATCH(L$60,'[1]PNC 2020'!$A$3:$AA$3,0))),"")</f>
        <v/>
      </c>
      <c r="M146" s="87">
        <f t="shared" si="58"/>
        <v>0</v>
      </c>
      <c r="N146" s="87" t="str">
        <f>IFERROR(IF(INDEX('[1]PNC 2020'!$A$3:$AA$434,MATCH($A146,'[1]PNC 2020'!$A$7:$A$434,0)+4,MATCH(N$60,'[1]PNC 2020'!$A$3:$AA$3,0))=0,"",INDEX('[1]PNC 2020'!$A$3:$AA$434,MATCH($A146,'[1]PNC 2020'!$A$7:$A$434,0)+4,MATCH(N$60,'[1]PNC 2020'!$A$3:$AA$3,0))),"")</f>
        <v/>
      </c>
      <c r="O146" s="87" t="str">
        <f>IFERROR(IF(INDEX('[1]PNC 2020'!$A$3:$AA$434,MATCH($A146,'[1]PNC 2020'!$A$7:$A$434,0)+4,MATCH(O$60,'[1]PNC 2020'!$A$3:$AA$3,0))=0,"",INDEX('[1]PNC 2020'!$A$3:$AA$434,MATCH($A146,'[1]PNC 2020'!$A$7:$A$434,0)+4,MATCH(O$60,'[1]PNC 2020'!$A$3:$AA$3,0))),"")</f>
        <v/>
      </c>
      <c r="P146" s="87">
        <f t="shared" si="59"/>
        <v>0</v>
      </c>
      <c r="Q146" s="87" t="str">
        <f>IFERROR(IF(INDEX('[1]PNC 2020'!$A$3:$AA$434,MATCH($A146,'[1]PNC 2020'!$A$7:$A$434,0)+4,MATCH(Q$60,'[1]PNC 2020'!$A$3:$AA$3,0))=0,"",INDEX('[1]PNC 2020'!$A$3:$AA$434,MATCH($A146,'[1]PNC 2020'!$A$7:$A$434,0)+4,MATCH(Q$60,'[1]PNC 2020'!$A$3:$AA$3,0))),"")</f>
        <v/>
      </c>
      <c r="R146" s="87" t="str">
        <f>IFERROR(IF(INDEX('[1]PNC 2020'!$A$3:$AA$434,MATCH($A146,'[1]PNC 2020'!$A$7:$A$434,0)+4,MATCH(R$60,'[1]PNC 2020'!$A$3:$AA$3,0))=0,"",INDEX('[1]PNC 2020'!$A$3:$AA$434,MATCH($A146,'[1]PNC 2020'!$A$7:$A$434,0)+4,MATCH(R$60,'[1]PNC 2020'!$A$3:$AA$3,0))),"")</f>
        <v/>
      </c>
      <c r="S146" s="87">
        <f t="shared" si="60"/>
        <v>0</v>
      </c>
      <c r="T146" s="87" t="str">
        <f>IFERROR(IF(INDEX('[1]PNC 2020'!$A$3:$AA$434,MATCH($A146,'[1]PNC 2020'!$A$7:$A$434,0)+4,MATCH(T$60,'[1]PNC 2020'!$A$3:$AA$3,0))=0,"",INDEX('[1]PNC 2020'!$A$3:$AA$434,MATCH($A146,'[1]PNC 2020'!$A$7:$A$434,0)+4,MATCH(T$60,'[1]PNC 2020'!$A$3:$AA$3,0))),"")</f>
        <v/>
      </c>
      <c r="U146" s="87" t="str">
        <f>IFERROR(IF(INDEX('[1]PNC 2020'!$A$3:$AA$434,MATCH($A146,'[1]PNC 2020'!$A$7:$A$434,0)+4,MATCH(U$60,'[1]PNC 2020'!$A$3:$AA$3,0))=0,"",INDEX('[1]PNC 2020'!$A$3:$AA$434,MATCH($A146,'[1]PNC 2020'!$A$7:$A$434,0)+4,MATCH(U$60,'[1]PNC 2020'!$A$3:$AA$3,0))),"")</f>
        <v/>
      </c>
      <c r="V146" s="87">
        <f t="shared" si="61"/>
        <v>0</v>
      </c>
      <c r="W146" s="87" t="str">
        <f>IFERROR(IF(INDEX('[1]PNC 2020'!$A$3:$AA$434,MATCH($A146,'[1]PNC 2020'!$A$7:$A$434,0)+4,MATCH(W$60,'[1]PNC 2020'!$A$3:$AA$3,0))=0,"",INDEX('[1]PNC 2020'!$A$3:$AA$434,MATCH($A146,'[1]PNC 2020'!$A$7:$A$434,0)+4,MATCH(W$60,'[1]PNC 2020'!$A$3:$AA$3,0))),"")</f>
        <v/>
      </c>
      <c r="X146" s="87" t="str">
        <f>IFERROR(IF(INDEX('[1]PNC 2020'!$A$3:$AA$434,MATCH($A146,'[1]PNC 2020'!$A$7:$A$434,0)+4,MATCH(X$60,'[1]PNC 2020'!$A$3:$AA$3,0))=0,"",INDEX('[1]PNC 2020'!$A$3:$AA$434,MATCH($A146,'[1]PNC 2020'!$A$7:$A$434,0)+4,MATCH(X$60,'[1]PNC 2020'!$A$3:$AA$3,0))),"")</f>
        <v/>
      </c>
      <c r="Y146" s="87">
        <f t="shared" si="62"/>
        <v>0</v>
      </c>
      <c r="Z146" s="87" t="str">
        <f>IFERROR(IF(INDEX('[1]PNC 2020'!$A$3:$AA$434,MATCH($A146,'[1]PNC 2020'!$A$7:$A$434,0)+4,MATCH(Z$60,'[1]PNC 2020'!$A$3:$AA$3,0))=0,"",INDEX('[1]PNC 2020'!$A$3:$AA$434,MATCH($A146,'[1]PNC 2020'!$A$7:$A$434,0)+4,MATCH(Z$60,'[1]PNC 2020'!$A$3:$AA$3,0))),"")</f>
        <v/>
      </c>
      <c r="AA146" s="87" t="str">
        <f>IFERROR(IF(INDEX('[1]PNC 2020'!$A$3:$AA$434,MATCH($A146,'[1]PNC 2020'!$A$7:$A$434,0)+4,MATCH(AA$60,'[1]PNC 2020'!$A$3:$AA$3,0))=0,"",INDEX('[1]PNC 2020'!$A$3:$AA$434,MATCH($A146,'[1]PNC 2020'!$A$7:$A$434,0)+4,MATCH(AA$60,'[1]PNC 2020'!$A$3:$AA$3,0))),"")</f>
        <v/>
      </c>
      <c r="AB146" s="87">
        <f t="shared" si="63"/>
        <v>0</v>
      </c>
      <c r="AC146" s="87" t="str">
        <f>IFERROR(IF(INDEX('[1]PNC 2020'!$A$3:$AA$434,MATCH($A146,'[1]PNC 2020'!$A$7:$A$434,0)+4,MATCH(AC$60,'[1]PNC 2020'!$A$3:$AA$3,0))=0,"",INDEX('[1]PNC 2020'!$A$3:$AA$434,MATCH($A146,'[1]PNC 2020'!$A$7:$A$434,0)+4,MATCH(AC$60,'[1]PNC 2020'!$A$3:$AA$3,0))),"")</f>
        <v/>
      </c>
      <c r="AD146" s="87" t="str">
        <f>IFERROR(IF(INDEX('[1]PNC 2020'!$A$3:$AA$434,MATCH($A146,'[1]PNC 2020'!$A$7:$A$434,0)+4,MATCH(AD$60,'[1]PNC 2020'!$A$3:$AA$3,0))=0,"",INDEX('[1]PNC 2020'!$A$3:$AA$434,MATCH($A146,'[1]PNC 2020'!$A$7:$A$434,0)+4,MATCH(AD$60,'[1]PNC 2020'!$A$3:$AA$3,0))),"")</f>
        <v/>
      </c>
      <c r="AE146" s="87">
        <f t="shared" si="64"/>
        <v>0</v>
      </c>
      <c r="AF146" s="87" t="str">
        <f>IFERROR(IF(INDEX('[1]PNC 2020'!$A$3:$AA$434,MATCH($A146,'[1]PNC 2020'!$A$7:$A$434,0)+4,MATCH(AF$60,'[1]PNC 2020'!$A$3:$AA$3,0))=0,"",INDEX('[1]PNC 2020'!$A$3:$AA$434,MATCH($A146,'[1]PNC 2020'!$A$7:$A$434,0)+4,MATCH(AF$60,'[1]PNC 2020'!$A$3:$AA$3,0))),"")</f>
        <v/>
      </c>
      <c r="AG146" s="87" t="str">
        <f>IFERROR(IF(INDEX('[1]PNC 2020'!$A$3:$AA$434,MATCH($A146,'[1]PNC 2020'!$A$7:$A$434,0)+4,MATCH(AG$60,'[1]PNC 2020'!$A$3:$AA$3,0))=0,"",INDEX('[1]PNC 2020'!$A$3:$AA$434,MATCH($A146,'[1]PNC 2020'!$A$7:$A$434,0)+4,MATCH(AG$60,'[1]PNC 2020'!$A$3:$AA$3,0))),"")</f>
        <v/>
      </c>
      <c r="AH146" s="87">
        <f t="shared" si="65"/>
        <v>0</v>
      </c>
      <c r="AI146" s="87" t="str">
        <f>IFERROR(IF(INDEX('[1]PNC 2020'!$A$3:$AA$434,MATCH($A146,'[1]PNC 2020'!$A$7:$A$434,0)+4,MATCH(AI$60,'[1]PNC 2020'!$A$3:$AA$3,0))=0,"",INDEX('[1]PNC 2020'!$A$3:$AA$434,MATCH($A146,'[1]PNC 2020'!$A$7:$A$434,0)+4,MATCH(AI$60,'[1]PNC 2020'!$A$3:$AA$3,0))),"")</f>
        <v/>
      </c>
      <c r="AJ146" s="87" t="str">
        <f>IFERROR(IF(INDEX('[1]PNC 2020'!$A$3:$AA$434,MATCH($A146,'[1]PNC 2020'!$A$7:$A$434,0)+4,MATCH(AJ$60,'[1]PNC 2020'!$A$3:$AA$3,0))=0,"",INDEX('[1]PNC 2020'!$A$3:$AA$434,MATCH($A146,'[1]PNC 2020'!$A$7:$A$434,0)+4,MATCH(AJ$60,'[1]PNC 2020'!$A$3:$AA$3,0))),"")</f>
        <v/>
      </c>
      <c r="AK146" s="87">
        <f t="shared" si="66"/>
        <v>0</v>
      </c>
      <c r="AL146" s="41">
        <f t="shared" si="55"/>
        <v>0</v>
      </c>
      <c r="AM146" s="132" t="s">
        <v>1</v>
      </c>
    </row>
    <row r="147" spans="1:40" x14ac:dyDescent="0.2">
      <c r="A147" s="132" t="str">
        <f t="shared" si="67"/>
        <v>FebreroSeguros Yunen, S.A.</v>
      </c>
      <c r="B147" s="51" t="s">
        <v>129</v>
      </c>
      <c r="C147" s="88">
        <f t="shared" si="53"/>
        <v>0</v>
      </c>
      <c r="D147" s="88">
        <f t="shared" si="54"/>
        <v>0</v>
      </c>
      <c r="E147" s="87" t="str">
        <f>IFERROR(IF(INDEX('[1]PNC 2020'!$A$3:$AA$434,MATCH($A147,'[1]PNC 2020'!$A$7:$A$434,0)+4,MATCH(E$60,'[1]PNC 2020'!$A$3:$AA$3,0))=0,"",INDEX('[1]PNC 2020'!$A$3:$AA$434,MATCH($A147,'[1]PNC 2020'!$A$7:$A$434,0)+4,MATCH(E$60,'[1]PNC 2020'!$A$3:$AA$3,0))),"")</f>
        <v/>
      </c>
      <c r="F147" s="87" t="str">
        <f>IFERROR(IF(INDEX('[1]PNC 2020'!$A$3:$AA$434,MATCH($A147,'[1]PNC 2020'!$A$7:$A$434,0)+4,MATCH(F$60,'[1]PNC 2020'!$A$3:$AA$3,0))=0,"",INDEX('[1]PNC 2020'!$A$3:$AA$434,MATCH($A147,'[1]PNC 2020'!$A$7:$A$434,0)+4,MATCH(F$60,'[1]PNC 2020'!$A$3:$AA$3,0))),"")</f>
        <v/>
      </c>
      <c r="G147" s="87">
        <f t="shared" si="56"/>
        <v>0</v>
      </c>
      <c r="H147" s="87" t="str">
        <f>IFERROR(IF(INDEX('[1]PNC 2020'!$A$3:$AA$434,MATCH($A147,'[1]PNC 2020'!$A$7:$A$434,0)+4,MATCH(H$60,'[1]PNC 2020'!$A$3:$AA$3,0))=0,"",INDEX('[1]PNC 2020'!$A$3:$AA$434,MATCH($A147,'[1]PNC 2020'!$A$7:$A$434,0)+4,MATCH(H$60,'[1]PNC 2020'!$A$3:$AA$3,0))),"")</f>
        <v/>
      </c>
      <c r="I147" s="87" t="str">
        <f>IFERROR(IF(INDEX('[1]PNC 2020'!$A$3:$AA$434,MATCH($A147,'[1]PNC 2020'!$A$7:$A$434,0)+4,MATCH(I$60,'[1]PNC 2020'!$A$3:$AA$3,0))=0,"",INDEX('[1]PNC 2020'!$A$3:$AA$434,MATCH($A147,'[1]PNC 2020'!$A$7:$A$434,0)+4,MATCH(I$60,'[1]PNC 2020'!$A$3:$AA$3,0))),"")</f>
        <v/>
      </c>
      <c r="J147" s="87">
        <f t="shared" si="57"/>
        <v>0</v>
      </c>
      <c r="K147" s="87" t="str">
        <f>IFERROR(IF(INDEX('[1]PNC 2020'!$A$3:$AA$434,MATCH($A147,'[1]PNC 2020'!$A$7:$A$434,0)+4,MATCH(K$60,'[1]PNC 2020'!$A$3:$AA$3,0))=0,"",INDEX('[1]PNC 2020'!$A$3:$AA$434,MATCH($A147,'[1]PNC 2020'!$A$7:$A$434,0)+4,MATCH(K$60,'[1]PNC 2020'!$A$3:$AA$3,0))),"")</f>
        <v/>
      </c>
      <c r="L147" s="87" t="str">
        <f>IFERROR(IF(INDEX('[1]PNC 2020'!$A$3:$AA$434,MATCH($A147,'[1]PNC 2020'!$A$7:$A$434,0)+4,MATCH(L$60,'[1]PNC 2020'!$A$3:$AA$3,0))=0,"",INDEX('[1]PNC 2020'!$A$3:$AA$434,MATCH($A147,'[1]PNC 2020'!$A$7:$A$434,0)+4,MATCH(L$60,'[1]PNC 2020'!$A$3:$AA$3,0))),"")</f>
        <v/>
      </c>
      <c r="M147" s="87">
        <f t="shared" si="58"/>
        <v>0</v>
      </c>
      <c r="N147" s="87" t="str">
        <f>IFERROR(IF(INDEX('[1]PNC 2020'!$A$3:$AA$434,MATCH($A147,'[1]PNC 2020'!$A$7:$A$434,0)+4,MATCH(N$60,'[1]PNC 2020'!$A$3:$AA$3,0))=0,"",INDEX('[1]PNC 2020'!$A$3:$AA$434,MATCH($A147,'[1]PNC 2020'!$A$7:$A$434,0)+4,MATCH(N$60,'[1]PNC 2020'!$A$3:$AA$3,0))),"")</f>
        <v/>
      </c>
      <c r="O147" s="87" t="str">
        <f>IFERROR(IF(INDEX('[1]PNC 2020'!$A$3:$AA$434,MATCH($A147,'[1]PNC 2020'!$A$7:$A$434,0)+4,MATCH(O$60,'[1]PNC 2020'!$A$3:$AA$3,0))=0,"",INDEX('[1]PNC 2020'!$A$3:$AA$434,MATCH($A147,'[1]PNC 2020'!$A$7:$A$434,0)+4,MATCH(O$60,'[1]PNC 2020'!$A$3:$AA$3,0))),"")</f>
        <v/>
      </c>
      <c r="P147" s="87">
        <f t="shared" si="59"/>
        <v>0</v>
      </c>
      <c r="Q147" s="87" t="str">
        <f>IFERROR(IF(INDEX('[1]PNC 2020'!$A$3:$AA$434,MATCH($A147,'[1]PNC 2020'!$A$7:$A$434,0)+4,MATCH(Q$60,'[1]PNC 2020'!$A$3:$AA$3,0))=0,"",INDEX('[1]PNC 2020'!$A$3:$AA$434,MATCH($A147,'[1]PNC 2020'!$A$7:$A$434,0)+4,MATCH(Q$60,'[1]PNC 2020'!$A$3:$AA$3,0))),"")</f>
        <v/>
      </c>
      <c r="R147" s="87" t="str">
        <f>IFERROR(IF(INDEX('[1]PNC 2020'!$A$3:$AA$434,MATCH($A147,'[1]PNC 2020'!$A$7:$A$434,0)+4,MATCH(R$60,'[1]PNC 2020'!$A$3:$AA$3,0))=0,"",INDEX('[1]PNC 2020'!$A$3:$AA$434,MATCH($A147,'[1]PNC 2020'!$A$7:$A$434,0)+4,MATCH(R$60,'[1]PNC 2020'!$A$3:$AA$3,0))),"")</f>
        <v/>
      </c>
      <c r="S147" s="87">
        <f t="shared" si="60"/>
        <v>0</v>
      </c>
      <c r="T147" s="87" t="str">
        <f>IFERROR(IF(INDEX('[1]PNC 2020'!$A$3:$AA$434,MATCH($A147,'[1]PNC 2020'!$A$7:$A$434,0)+4,MATCH(T$60,'[1]PNC 2020'!$A$3:$AA$3,0))=0,"",INDEX('[1]PNC 2020'!$A$3:$AA$434,MATCH($A147,'[1]PNC 2020'!$A$7:$A$434,0)+4,MATCH(T$60,'[1]PNC 2020'!$A$3:$AA$3,0))),"")</f>
        <v/>
      </c>
      <c r="U147" s="87" t="str">
        <f>IFERROR(IF(INDEX('[1]PNC 2020'!$A$3:$AA$434,MATCH($A147,'[1]PNC 2020'!$A$7:$A$434,0)+4,MATCH(U$60,'[1]PNC 2020'!$A$3:$AA$3,0))=0,"",INDEX('[1]PNC 2020'!$A$3:$AA$434,MATCH($A147,'[1]PNC 2020'!$A$7:$A$434,0)+4,MATCH(U$60,'[1]PNC 2020'!$A$3:$AA$3,0))),"")</f>
        <v/>
      </c>
      <c r="V147" s="87">
        <f t="shared" si="61"/>
        <v>0</v>
      </c>
      <c r="W147" s="87" t="str">
        <f>IFERROR(IF(INDEX('[1]PNC 2020'!$A$3:$AA$434,MATCH($A147,'[1]PNC 2020'!$A$7:$A$434,0)+4,MATCH(W$60,'[1]PNC 2020'!$A$3:$AA$3,0))=0,"",INDEX('[1]PNC 2020'!$A$3:$AA$434,MATCH($A147,'[1]PNC 2020'!$A$7:$A$434,0)+4,MATCH(W$60,'[1]PNC 2020'!$A$3:$AA$3,0))),"")</f>
        <v/>
      </c>
      <c r="X147" s="87" t="str">
        <f>IFERROR(IF(INDEX('[1]PNC 2020'!$A$3:$AA$434,MATCH($A147,'[1]PNC 2020'!$A$7:$A$434,0)+4,MATCH(X$60,'[1]PNC 2020'!$A$3:$AA$3,0))=0,"",INDEX('[1]PNC 2020'!$A$3:$AA$434,MATCH($A147,'[1]PNC 2020'!$A$7:$A$434,0)+4,MATCH(X$60,'[1]PNC 2020'!$A$3:$AA$3,0))),"")</f>
        <v/>
      </c>
      <c r="Y147" s="87">
        <f t="shared" si="62"/>
        <v>0</v>
      </c>
      <c r="Z147" s="87" t="str">
        <f>IFERROR(IF(INDEX('[1]PNC 2020'!$A$3:$AA$434,MATCH($A147,'[1]PNC 2020'!$A$7:$A$434,0)+4,MATCH(Z$60,'[1]PNC 2020'!$A$3:$AA$3,0))=0,"",INDEX('[1]PNC 2020'!$A$3:$AA$434,MATCH($A147,'[1]PNC 2020'!$A$7:$A$434,0)+4,MATCH(Z$60,'[1]PNC 2020'!$A$3:$AA$3,0))),"")</f>
        <v/>
      </c>
      <c r="AA147" s="87" t="str">
        <f>IFERROR(IF(INDEX('[1]PNC 2020'!$A$3:$AA$434,MATCH($A147,'[1]PNC 2020'!$A$7:$A$434,0)+4,MATCH(AA$60,'[1]PNC 2020'!$A$3:$AA$3,0))=0,"",INDEX('[1]PNC 2020'!$A$3:$AA$434,MATCH($A147,'[1]PNC 2020'!$A$7:$A$434,0)+4,MATCH(AA$60,'[1]PNC 2020'!$A$3:$AA$3,0))),"")</f>
        <v/>
      </c>
      <c r="AB147" s="87">
        <f t="shared" si="63"/>
        <v>0</v>
      </c>
      <c r="AC147" s="87" t="str">
        <f>IFERROR(IF(INDEX('[1]PNC 2020'!$A$3:$AA$434,MATCH($A147,'[1]PNC 2020'!$A$7:$A$434,0)+4,MATCH(AC$60,'[1]PNC 2020'!$A$3:$AA$3,0))=0,"",INDEX('[1]PNC 2020'!$A$3:$AA$434,MATCH($A147,'[1]PNC 2020'!$A$7:$A$434,0)+4,MATCH(AC$60,'[1]PNC 2020'!$A$3:$AA$3,0))),"")</f>
        <v/>
      </c>
      <c r="AD147" s="87" t="str">
        <f>IFERROR(IF(INDEX('[1]PNC 2020'!$A$3:$AA$434,MATCH($A147,'[1]PNC 2020'!$A$7:$A$434,0)+4,MATCH(AD$60,'[1]PNC 2020'!$A$3:$AA$3,0))=0,"",INDEX('[1]PNC 2020'!$A$3:$AA$434,MATCH($A147,'[1]PNC 2020'!$A$7:$A$434,0)+4,MATCH(AD$60,'[1]PNC 2020'!$A$3:$AA$3,0))),"")</f>
        <v/>
      </c>
      <c r="AE147" s="87">
        <f t="shared" si="64"/>
        <v>0</v>
      </c>
      <c r="AF147" s="87" t="str">
        <f>IFERROR(IF(INDEX('[1]PNC 2020'!$A$3:$AA$434,MATCH($A147,'[1]PNC 2020'!$A$7:$A$434,0)+4,MATCH(AF$60,'[1]PNC 2020'!$A$3:$AA$3,0))=0,"",INDEX('[1]PNC 2020'!$A$3:$AA$434,MATCH($A147,'[1]PNC 2020'!$A$7:$A$434,0)+4,MATCH(AF$60,'[1]PNC 2020'!$A$3:$AA$3,0))),"")</f>
        <v/>
      </c>
      <c r="AG147" s="87" t="str">
        <f>IFERROR(IF(INDEX('[1]PNC 2020'!$A$3:$AA$434,MATCH($A147,'[1]PNC 2020'!$A$7:$A$434,0)+4,MATCH(AG$60,'[1]PNC 2020'!$A$3:$AA$3,0))=0,"",INDEX('[1]PNC 2020'!$A$3:$AA$434,MATCH($A147,'[1]PNC 2020'!$A$7:$A$434,0)+4,MATCH(AG$60,'[1]PNC 2020'!$A$3:$AA$3,0))),"")</f>
        <v/>
      </c>
      <c r="AH147" s="87">
        <f t="shared" si="65"/>
        <v>0</v>
      </c>
      <c r="AI147" s="87" t="str">
        <f>IFERROR(IF(INDEX('[1]PNC 2020'!$A$3:$AA$434,MATCH($A147,'[1]PNC 2020'!$A$7:$A$434,0)+4,MATCH(AI$60,'[1]PNC 2020'!$A$3:$AA$3,0))=0,"",INDEX('[1]PNC 2020'!$A$3:$AA$434,MATCH($A147,'[1]PNC 2020'!$A$7:$A$434,0)+4,MATCH(AI$60,'[1]PNC 2020'!$A$3:$AA$3,0))),"")</f>
        <v/>
      </c>
      <c r="AJ147" s="87" t="str">
        <f>IFERROR(IF(INDEX('[1]PNC 2020'!$A$3:$AA$434,MATCH($A147,'[1]PNC 2020'!$A$7:$A$434,0)+4,MATCH(AJ$60,'[1]PNC 2020'!$A$3:$AA$3,0))=0,"",INDEX('[1]PNC 2020'!$A$3:$AA$434,MATCH($A147,'[1]PNC 2020'!$A$7:$A$434,0)+4,MATCH(AJ$60,'[1]PNC 2020'!$A$3:$AA$3,0))),"")</f>
        <v/>
      </c>
      <c r="AK147" s="87">
        <f t="shared" si="66"/>
        <v>0</v>
      </c>
      <c r="AL147" s="41">
        <f t="shared" si="55"/>
        <v>0</v>
      </c>
      <c r="AM147" s="132" t="s">
        <v>1</v>
      </c>
    </row>
    <row r="148" spans="1:40" x14ac:dyDescent="0.2">
      <c r="A148" s="132" t="str">
        <f t="shared" si="67"/>
        <v>FebreroHylseg Seguros S.A</v>
      </c>
      <c r="B148" s="51" t="s">
        <v>130</v>
      </c>
      <c r="C148" s="88">
        <f t="shared" si="53"/>
        <v>0</v>
      </c>
      <c r="D148" s="88">
        <f t="shared" si="54"/>
        <v>0</v>
      </c>
      <c r="E148" s="87" t="str">
        <f>IFERROR(IF(INDEX('[1]PNC 2020'!$A$3:$AA$434,MATCH($A148,'[1]PNC 2020'!$A$7:$A$434,0)+4,MATCH(E$60,'[1]PNC 2020'!$A$3:$AA$3,0))=0,"",INDEX('[1]PNC 2020'!$A$3:$AA$434,MATCH($A148,'[1]PNC 2020'!$A$7:$A$434,0)+4,MATCH(E$60,'[1]PNC 2020'!$A$3:$AA$3,0))),"")</f>
        <v/>
      </c>
      <c r="F148" s="87" t="str">
        <f>IFERROR(IF(INDEX('[1]PNC 2020'!$A$3:$AA$434,MATCH($A148,'[1]PNC 2020'!$A$7:$A$434,0)+4,MATCH(F$60,'[1]PNC 2020'!$A$3:$AA$3,0))=0,"",INDEX('[1]PNC 2020'!$A$3:$AA$434,MATCH($A148,'[1]PNC 2020'!$A$7:$A$434,0)+4,MATCH(F$60,'[1]PNC 2020'!$A$3:$AA$3,0))),"")</f>
        <v/>
      </c>
      <c r="G148" s="87">
        <f t="shared" si="56"/>
        <v>0</v>
      </c>
      <c r="H148" s="87" t="str">
        <f>IFERROR(IF(INDEX('[1]PNC 2020'!$A$3:$AA$434,MATCH($A148,'[1]PNC 2020'!$A$7:$A$434,0)+4,MATCH(H$60,'[1]PNC 2020'!$A$3:$AA$3,0))=0,"",INDEX('[1]PNC 2020'!$A$3:$AA$434,MATCH($A148,'[1]PNC 2020'!$A$7:$A$434,0)+4,MATCH(H$60,'[1]PNC 2020'!$A$3:$AA$3,0))),"")</f>
        <v/>
      </c>
      <c r="I148" s="87" t="str">
        <f>IFERROR(IF(INDEX('[1]PNC 2020'!$A$3:$AA$434,MATCH($A148,'[1]PNC 2020'!$A$7:$A$434,0)+4,MATCH(I$60,'[1]PNC 2020'!$A$3:$AA$3,0))=0,"",INDEX('[1]PNC 2020'!$A$3:$AA$434,MATCH($A148,'[1]PNC 2020'!$A$7:$A$434,0)+4,MATCH(I$60,'[1]PNC 2020'!$A$3:$AA$3,0))),"")</f>
        <v/>
      </c>
      <c r="J148" s="87">
        <f t="shared" si="57"/>
        <v>0</v>
      </c>
      <c r="K148" s="87" t="str">
        <f>IFERROR(IF(INDEX('[1]PNC 2020'!$A$3:$AA$434,MATCH($A148,'[1]PNC 2020'!$A$7:$A$434,0)+4,MATCH(K$60,'[1]PNC 2020'!$A$3:$AA$3,0))=0,"",INDEX('[1]PNC 2020'!$A$3:$AA$434,MATCH($A148,'[1]PNC 2020'!$A$7:$A$434,0)+4,MATCH(K$60,'[1]PNC 2020'!$A$3:$AA$3,0))),"")</f>
        <v/>
      </c>
      <c r="L148" s="87" t="str">
        <f>IFERROR(IF(INDEX('[1]PNC 2020'!$A$3:$AA$434,MATCH($A148,'[1]PNC 2020'!$A$7:$A$434,0)+4,MATCH(L$60,'[1]PNC 2020'!$A$3:$AA$3,0))=0,"",INDEX('[1]PNC 2020'!$A$3:$AA$434,MATCH($A148,'[1]PNC 2020'!$A$7:$A$434,0)+4,MATCH(L$60,'[1]PNC 2020'!$A$3:$AA$3,0))),"")</f>
        <v/>
      </c>
      <c r="M148" s="87">
        <f t="shared" si="58"/>
        <v>0</v>
      </c>
      <c r="N148" s="87" t="str">
        <f>IFERROR(IF(INDEX('[1]PNC 2020'!$A$3:$AA$434,MATCH($A148,'[1]PNC 2020'!$A$7:$A$434,0)+4,MATCH(N$60,'[1]PNC 2020'!$A$3:$AA$3,0))=0,"",INDEX('[1]PNC 2020'!$A$3:$AA$434,MATCH($A148,'[1]PNC 2020'!$A$7:$A$434,0)+4,MATCH(N$60,'[1]PNC 2020'!$A$3:$AA$3,0))),"")</f>
        <v/>
      </c>
      <c r="O148" s="87" t="str">
        <f>IFERROR(IF(INDEX('[1]PNC 2020'!$A$3:$AA$434,MATCH($A148,'[1]PNC 2020'!$A$7:$A$434,0)+4,MATCH(O$60,'[1]PNC 2020'!$A$3:$AA$3,0))=0,"",INDEX('[1]PNC 2020'!$A$3:$AA$434,MATCH($A148,'[1]PNC 2020'!$A$7:$A$434,0)+4,MATCH(O$60,'[1]PNC 2020'!$A$3:$AA$3,0))),"")</f>
        <v/>
      </c>
      <c r="P148" s="87">
        <f t="shared" si="59"/>
        <v>0</v>
      </c>
      <c r="Q148" s="87" t="str">
        <f>IFERROR(IF(INDEX('[1]PNC 2020'!$A$3:$AA$434,MATCH($A148,'[1]PNC 2020'!$A$7:$A$434,0)+4,MATCH(Q$60,'[1]PNC 2020'!$A$3:$AA$3,0))=0,"",INDEX('[1]PNC 2020'!$A$3:$AA$434,MATCH($A148,'[1]PNC 2020'!$A$7:$A$434,0)+4,MATCH(Q$60,'[1]PNC 2020'!$A$3:$AA$3,0))),"")</f>
        <v/>
      </c>
      <c r="R148" s="87" t="str">
        <f>IFERROR(IF(INDEX('[1]PNC 2020'!$A$3:$AA$434,MATCH($A148,'[1]PNC 2020'!$A$7:$A$434,0)+4,MATCH(R$60,'[1]PNC 2020'!$A$3:$AA$3,0))=0,"",INDEX('[1]PNC 2020'!$A$3:$AA$434,MATCH($A148,'[1]PNC 2020'!$A$7:$A$434,0)+4,MATCH(R$60,'[1]PNC 2020'!$A$3:$AA$3,0))),"")</f>
        <v/>
      </c>
      <c r="S148" s="87">
        <f t="shared" si="60"/>
        <v>0</v>
      </c>
      <c r="T148" s="87" t="str">
        <f>IFERROR(IF(INDEX('[1]PNC 2020'!$A$3:$AA$434,MATCH($A148,'[1]PNC 2020'!$A$7:$A$434,0)+4,MATCH(T$60,'[1]PNC 2020'!$A$3:$AA$3,0))=0,"",INDEX('[1]PNC 2020'!$A$3:$AA$434,MATCH($A148,'[1]PNC 2020'!$A$7:$A$434,0)+4,MATCH(T$60,'[1]PNC 2020'!$A$3:$AA$3,0))),"")</f>
        <v/>
      </c>
      <c r="U148" s="87" t="str">
        <f>IFERROR(IF(INDEX('[1]PNC 2020'!$A$3:$AA$434,MATCH($A148,'[1]PNC 2020'!$A$7:$A$434,0)+4,MATCH(U$60,'[1]PNC 2020'!$A$3:$AA$3,0))=0,"",INDEX('[1]PNC 2020'!$A$3:$AA$434,MATCH($A148,'[1]PNC 2020'!$A$7:$A$434,0)+4,MATCH(U$60,'[1]PNC 2020'!$A$3:$AA$3,0))),"")</f>
        <v/>
      </c>
      <c r="V148" s="87">
        <f t="shared" si="61"/>
        <v>0</v>
      </c>
      <c r="W148" s="87" t="str">
        <f>IFERROR(IF(INDEX('[1]PNC 2020'!$A$3:$AA$434,MATCH($A148,'[1]PNC 2020'!$A$7:$A$434,0)+4,MATCH(W$60,'[1]PNC 2020'!$A$3:$AA$3,0))=0,"",INDEX('[1]PNC 2020'!$A$3:$AA$434,MATCH($A148,'[1]PNC 2020'!$A$7:$A$434,0)+4,MATCH(W$60,'[1]PNC 2020'!$A$3:$AA$3,0))),"")</f>
        <v/>
      </c>
      <c r="X148" s="87" t="str">
        <f>IFERROR(IF(INDEX('[1]PNC 2020'!$A$3:$AA$434,MATCH($A148,'[1]PNC 2020'!$A$7:$A$434,0)+4,MATCH(X$60,'[1]PNC 2020'!$A$3:$AA$3,0))=0,"",INDEX('[1]PNC 2020'!$A$3:$AA$434,MATCH($A148,'[1]PNC 2020'!$A$7:$A$434,0)+4,MATCH(X$60,'[1]PNC 2020'!$A$3:$AA$3,0))),"")</f>
        <v/>
      </c>
      <c r="Y148" s="87">
        <f t="shared" si="62"/>
        <v>0</v>
      </c>
      <c r="Z148" s="87" t="str">
        <f>IFERROR(IF(INDEX('[1]PNC 2020'!$A$3:$AA$434,MATCH($A148,'[1]PNC 2020'!$A$7:$A$434,0)+4,MATCH(Z$60,'[1]PNC 2020'!$A$3:$AA$3,0))=0,"",INDEX('[1]PNC 2020'!$A$3:$AA$434,MATCH($A148,'[1]PNC 2020'!$A$7:$A$434,0)+4,MATCH(Z$60,'[1]PNC 2020'!$A$3:$AA$3,0))),"")</f>
        <v/>
      </c>
      <c r="AA148" s="87" t="str">
        <f>IFERROR(IF(INDEX('[1]PNC 2020'!$A$3:$AA$434,MATCH($A148,'[1]PNC 2020'!$A$7:$A$434,0)+4,MATCH(AA$60,'[1]PNC 2020'!$A$3:$AA$3,0))=0,"",INDEX('[1]PNC 2020'!$A$3:$AA$434,MATCH($A148,'[1]PNC 2020'!$A$7:$A$434,0)+4,MATCH(AA$60,'[1]PNC 2020'!$A$3:$AA$3,0))),"")</f>
        <v/>
      </c>
      <c r="AB148" s="87">
        <f t="shared" si="63"/>
        <v>0</v>
      </c>
      <c r="AC148" s="87" t="str">
        <f>IFERROR(IF(INDEX('[1]PNC 2020'!$A$3:$AA$434,MATCH($A148,'[1]PNC 2020'!$A$7:$A$434,0)+4,MATCH(AC$60,'[1]PNC 2020'!$A$3:$AA$3,0))=0,"",INDEX('[1]PNC 2020'!$A$3:$AA$434,MATCH($A148,'[1]PNC 2020'!$A$7:$A$434,0)+4,MATCH(AC$60,'[1]PNC 2020'!$A$3:$AA$3,0))),"")</f>
        <v/>
      </c>
      <c r="AD148" s="87" t="str">
        <f>IFERROR(IF(INDEX('[1]PNC 2020'!$A$3:$AA$434,MATCH($A148,'[1]PNC 2020'!$A$7:$A$434,0)+4,MATCH(AD$60,'[1]PNC 2020'!$A$3:$AA$3,0))=0,"",INDEX('[1]PNC 2020'!$A$3:$AA$434,MATCH($A148,'[1]PNC 2020'!$A$7:$A$434,0)+4,MATCH(AD$60,'[1]PNC 2020'!$A$3:$AA$3,0))),"")</f>
        <v/>
      </c>
      <c r="AE148" s="87">
        <f t="shared" si="64"/>
        <v>0</v>
      </c>
      <c r="AF148" s="87" t="str">
        <f>IFERROR(IF(INDEX('[1]PNC 2020'!$A$3:$AA$434,MATCH($A148,'[1]PNC 2020'!$A$7:$A$434,0)+4,MATCH(AF$60,'[1]PNC 2020'!$A$3:$AA$3,0))=0,"",INDEX('[1]PNC 2020'!$A$3:$AA$434,MATCH($A148,'[1]PNC 2020'!$A$7:$A$434,0)+4,MATCH(AF$60,'[1]PNC 2020'!$A$3:$AA$3,0))),"")</f>
        <v/>
      </c>
      <c r="AG148" s="87" t="str">
        <f>IFERROR(IF(INDEX('[1]PNC 2020'!$A$3:$AA$434,MATCH($A148,'[1]PNC 2020'!$A$7:$A$434,0)+4,MATCH(AG$60,'[1]PNC 2020'!$A$3:$AA$3,0))=0,"",INDEX('[1]PNC 2020'!$A$3:$AA$434,MATCH($A148,'[1]PNC 2020'!$A$7:$A$434,0)+4,MATCH(AG$60,'[1]PNC 2020'!$A$3:$AA$3,0))),"")</f>
        <v/>
      </c>
      <c r="AH148" s="87">
        <f t="shared" si="65"/>
        <v>0</v>
      </c>
      <c r="AI148" s="87" t="str">
        <f>IFERROR(IF(INDEX('[1]PNC 2020'!$A$3:$AA$434,MATCH($A148,'[1]PNC 2020'!$A$7:$A$434,0)+4,MATCH(AI$60,'[1]PNC 2020'!$A$3:$AA$3,0))=0,"",INDEX('[1]PNC 2020'!$A$3:$AA$434,MATCH($A148,'[1]PNC 2020'!$A$7:$A$434,0)+4,MATCH(AI$60,'[1]PNC 2020'!$A$3:$AA$3,0))),"")</f>
        <v/>
      </c>
      <c r="AJ148" s="87" t="str">
        <f>IFERROR(IF(INDEX('[1]PNC 2020'!$A$3:$AA$434,MATCH($A148,'[1]PNC 2020'!$A$7:$A$434,0)+4,MATCH(AJ$60,'[1]PNC 2020'!$A$3:$AA$3,0))=0,"",INDEX('[1]PNC 2020'!$A$3:$AA$434,MATCH($A148,'[1]PNC 2020'!$A$7:$A$434,0)+4,MATCH(AJ$60,'[1]PNC 2020'!$A$3:$AA$3,0))),"")</f>
        <v/>
      </c>
      <c r="AK148" s="87">
        <f t="shared" si="66"/>
        <v>0</v>
      </c>
      <c r="AL148" s="41">
        <f t="shared" si="55"/>
        <v>0</v>
      </c>
      <c r="AM148" s="132" t="s">
        <v>1</v>
      </c>
    </row>
    <row r="149" spans="1:40" x14ac:dyDescent="0.2">
      <c r="A149" s="132" t="str">
        <f t="shared" si="67"/>
        <v>FebreroMidas Seguros, S.A.</v>
      </c>
      <c r="B149" s="51" t="s">
        <v>131</v>
      </c>
      <c r="C149" s="88">
        <f t="shared" si="53"/>
        <v>0</v>
      </c>
      <c r="D149" s="88">
        <f t="shared" si="54"/>
        <v>0</v>
      </c>
      <c r="E149" s="87" t="str">
        <f>IFERROR(IF(INDEX('[1]PNC 2020'!$A$3:$AA$434,MATCH($A149,'[1]PNC 2020'!$A$7:$A$434,0)+4,MATCH(E$60,'[1]PNC 2020'!$A$3:$AA$3,0))=0,"",INDEX('[1]PNC 2020'!$A$3:$AA$434,MATCH($A149,'[1]PNC 2020'!$A$7:$A$434,0)+4,MATCH(E$60,'[1]PNC 2020'!$A$3:$AA$3,0))),"")</f>
        <v/>
      </c>
      <c r="F149" s="87" t="str">
        <f>IFERROR(IF(INDEX('[1]PNC 2020'!$A$3:$AA$434,MATCH($A149,'[1]PNC 2020'!$A$7:$A$434,0)+4,MATCH(F$60,'[1]PNC 2020'!$A$3:$AA$3,0))=0,"",INDEX('[1]PNC 2020'!$A$3:$AA$434,MATCH($A149,'[1]PNC 2020'!$A$7:$A$434,0)+4,MATCH(F$60,'[1]PNC 2020'!$A$3:$AA$3,0))),"")</f>
        <v/>
      </c>
      <c r="G149" s="87">
        <f t="shared" si="56"/>
        <v>0</v>
      </c>
      <c r="H149" s="87" t="str">
        <f>IFERROR(IF(INDEX('[1]PNC 2020'!$A$3:$AA$434,MATCH($A149,'[1]PNC 2020'!$A$7:$A$434,0)+4,MATCH(H$60,'[1]PNC 2020'!$A$3:$AA$3,0))=0,"",INDEX('[1]PNC 2020'!$A$3:$AA$434,MATCH($A149,'[1]PNC 2020'!$A$7:$A$434,0)+4,MATCH(H$60,'[1]PNC 2020'!$A$3:$AA$3,0))),"")</f>
        <v/>
      </c>
      <c r="I149" s="87" t="str">
        <f>IFERROR(IF(INDEX('[1]PNC 2020'!$A$3:$AA$434,MATCH($A149,'[1]PNC 2020'!$A$7:$A$434,0)+4,MATCH(I$60,'[1]PNC 2020'!$A$3:$AA$3,0))=0,"",INDEX('[1]PNC 2020'!$A$3:$AA$434,MATCH($A149,'[1]PNC 2020'!$A$7:$A$434,0)+4,MATCH(I$60,'[1]PNC 2020'!$A$3:$AA$3,0))),"")</f>
        <v/>
      </c>
      <c r="J149" s="87">
        <f t="shared" si="57"/>
        <v>0</v>
      </c>
      <c r="K149" s="87" t="str">
        <f>IFERROR(IF(INDEX('[1]PNC 2020'!$A$3:$AA$434,MATCH($A149,'[1]PNC 2020'!$A$7:$A$434,0)+4,MATCH(K$60,'[1]PNC 2020'!$A$3:$AA$3,0))=0,"",INDEX('[1]PNC 2020'!$A$3:$AA$434,MATCH($A149,'[1]PNC 2020'!$A$7:$A$434,0)+4,MATCH(K$60,'[1]PNC 2020'!$A$3:$AA$3,0))),"")</f>
        <v/>
      </c>
      <c r="L149" s="87" t="str">
        <f>IFERROR(IF(INDEX('[1]PNC 2020'!$A$3:$AA$434,MATCH($A149,'[1]PNC 2020'!$A$7:$A$434,0)+4,MATCH(L$60,'[1]PNC 2020'!$A$3:$AA$3,0))=0,"",INDEX('[1]PNC 2020'!$A$3:$AA$434,MATCH($A149,'[1]PNC 2020'!$A$7:$A$434,0)+4,MATCH(L$60,'[1]PNC 2020'!$A$3:$AA$3,0))),"")</f>
        <v/>
      </c>
      <c r="M149" s="87">
        <f t="shared" si="58"/>
        <v>0</v>
      </c>
      <c r="N149" s="87" t="str">
        <f>IFERROR(IF(INDEX('[1]PNC 2020'!$A$3:$AA$434,MATCH($A149,'[1]PNC 2020'!$A$7:$A$434,0)+4,MATCH(N$60,'[1]PNC 2020'!$A$3:$AA$3,0))=0,"",INDEX('[1]PNC 2020'!$A$3:$AA$434,MATCH($A149,'[1]PNC 2020'!$A$7:$A$434,0)+4,MATCH(N$60,'[1]PNC 2020'!$A$3:$AA$3,0))),"")</f>
        <v/>
      </c>
      <c r="O149" s="87" t="str">
        <f>IFERROR(IF(INDEX('[1]PNC 2020'!$A$3:$AA$434,MATCH($A149,'[1]PNC 2020'!$A$7:$A$434,0)+4,MATCH(O$60,'[1]PNC 2020'!$A$3:$AA$3,0))=0,"",INDEX('[1]PNC 2020'!$A$3:$AA$434,MATCH($A149,'[1]PNC 2020'!$A$7:$A$434,0)+4,MATCH(O$60,'[1]PNC 2020'!$A$3:$AA$3,0))),"")</f>
        <v/>
      </c>
      <c r="P149" s="87">
        <f t="shared" si="59"/>
        <v>0</v>
      </c>
      <c r="Q149" s="87" t="str">
        <f>IFERROR(IF(INDEX('[1]PNC 2020'!$A$3:$AA$434,MATCH($A149,'[1]PNC 2020'!$A$7:$A$434,0)+4,MATCH(Q$60,'[1]PNC 2020'!$A$3:$AA$3,0))=0,"",INDEX('[1]PNC 2020'!$A$3:$AA$434,MATCH($A149,'[1]PNC 2020'!$A$7:$A$434,0)+4,MATCH(Q$60,'[1]PNC 2020'!$A$3:$AA$3,0))),"")</f>
        <v/>
      </c>
      <c r="R149" s="87" t="str">
        <f>IFERROR(IF(INDEX('[1]PNC 2020'!$A$3:$AA$434,MATCH($A149,'[1]PNC 2020'!$A$7:$A$434,0)+4,MATCH(R$60,'[1]PNC 2020'!$A$3:$AA$3,0))=0,"",INDEX('[1]PNC 2020'!$A$3:$AA$434,MATCH($A149,'[1]PNC 2020'!$A$7:$A$434,0)+4,MATCH(R$60,'[1]PNC 2020'!$A$3:$AA$3,0))),"")</f>
        <v/>
      </c>
      <c r="S149" s="87">
        <f t="shared" si="60"/>
        <v>0</v>
      </c>
      <c r="T149" s="87" t="str">
        <f>IFERROR(IF(INDEX('[1]PNC 2020'!$A$3:$AA$434,MATCH($A149,'[1]PNC 2020'!$A$7:$A$434,0)+4,MATCH(T$60,'[1]PNC 2020'!$A$3:$AA$3,0))=0,"",INDEX('[1]PNC 2020'!$A$3:$AA$434,MATCH($A149,'[1]PNC 2020'!$A$7:$A$434,0)+4,MATCH(T$60,'[1]PNC 2020'!$A$3:$AA$3,0))),"")</f>
        <v/>
      </c>
      <c r="U149" s="87" t="str">
        <f>IFERROR(IF(INDEX('[1]PNC 2020'!$A$3:$AA$434,MATCH($A149,'[1]PNC 2020'!$A$7:$A$434,0)+4,MATCH(U$60,'[1]PNC 2020'!$A$3:$AA$3,0))=0,"",INDEX('[1]PNC 2020'!$A$3:$AA$434,MATCH($A149,'[1]PNC 2020'!$A$7:$A$434,0)+4,MATCH(U$60,'[1]PNC 2020'!$A$3:$AA$3,0))),"")</f>
        <v/>
      </c>
      <c r="V149" s="87">
        <f t="shared" si="61"/>
        <v>0</v>
      </c>
      <c r="W149" s="87" t="str">
        <f>IFERROR(IF(INDEX('[1]PNC 2020'!$A$3:$AA$434,MATCH($A149,'[1]PNC 2020'!$A$7:$A$434,0)+4,MATCH(W$60,'[1]PNC 2020'!$A$3:$AA$3,0))=0,"",INDEX('[1]PNC 2020'!$A$3:$AA$434,MATCH($A149,'[1]PNC 2020'!$A$7:$A$434,0)+4,MATCH(W$60,'[1]PNC 2020'!$A$3:$AA$3,0))),"")</f>
        <v/>
      </c>
      <c r="X149" s="87" t="str">
        <f>IFERROR(IF(INDEX('[1]PNC 2020'!$A$3:$AA$434,MATCH($A149,'[1]PNC 2020'!$A$7:$A$434,0)+4,MATCH(X$60,'[1]PNC 2020'!$A$3:$AA$3,0))=0,"",INDEX('[1]PNC 2020'!$A$3:$AA$434,MATCH($A149,'[1]PNC 2020'!$A$7:$A$434,0)+4,MATCH(X$60,'[1]PNC 2020'!$A$3:$AA$3,0))),"")</f>
        <v/>
      </c>
      <c r="Y149" s="87">
        <f t="shared" si="62"/>
        <v>0</v>
      </c>
      <c r="Z149" s="87" t="str">
        <f>IFERROR(IF(INDEX('[1]PNC 2020'!$A$3:$AA$434,MATCH($A149,'[1]PNC 2020'!$A$7:$A$434,0)+4,MATCH(Z$60,'[1]PNC 2020'!$A$3:$AA$3,0))=0,"",INDEX('[1]PNC 2020'!$A$3:$AA$434,MATCH($A149,'[1]PNC 2020'!$A$7:$A$434,0)+4,MATCH(Z$60,'[1]PNC 2020'!$A$3:$AA$3,0))),"")</f>
        <v/>
      </c>
      <c r="AA149" s="87" t="str">
        <f>IFERROR(IF(INDEX('[1]PNC 2020'!$A$3:$AA$434,MATCH($A149,'[1]PNC 2020'!$A$7:$A$434,0)+4,MATCH(AA$60,'[1]PNC 2020'!$A$3:$AA$3,0))=0,"",INDEX('[1]PNC 2020'!$A$3:$AA$434,MATCH($A149,'[1]PNC 2020'!$A$7:$A$434,0)+4,MATCH(AA$60,'[1]PNC 2020'!$A$3:$AA$3,0))),"")</f>
        <v/>
      </c>
      <c r="AB149" s="87">
        <f t="shared" si="63"/>
        <v>0</v>
      </c>
      <c r="AC149" s="87" t="str">
        <f>IFERROR(IF(INDEX('[1]PNC 2020'!$A$3:$AA$434,MATCH($A149,'[1]PNC 2020'!$A$7:$A$434,0)+4,MATCH(AC$60,'[1]PNC 2020'!$A$3:$AA$3,0))=0,"",INDEX('[1]PNC 2020'!$A$3:$AA$434,MATCH($A149,'[1]PNC 2020'!$A$7:$A$434,0)+4,MATCH(AC$60,'[1]PNC 2020'!$A$3:$AA$3,0))),"")</f>
        <v/>
      </c>
      <c r="AD149" s="87" t="str">
        <f>IFERROR(IF(INDEX('[1]PNC 2020'!$A$3:$AA$434,MATCH($A149,'[1]PNC 2020'!$A$7:$A$434,0)+4,MATCH(AD$60,'[1]PNC 2020'!$A$3:$AA$3,0))=0,"",INDEX('[1]PNC 2020'!$A$3:$AA$434,MATCH($A149,'[1]PNC 2020'!$A$7:$A$434,0)+4,MATCH(AD$60,'[1]PNC 2020'!$A$3:$AA$3,0))),"")</f>
        <v/>
      </c>
      <c r="AE149" s="87">
        <f t="shared" si="64"/>
        <v>0</v>
      </c>
      <c r="AF149" s="87" t="str">
        <f>IFERROR(IF(INDEX('[1]PNC 2020'!$A$3:$AA$434,MATCH($A149,'[1]PNC 2020'!$A$7:$A$434,0)+4,MATCH(AF$60,'[1]PNC 2020'!$A$3:$AA$3,0))=0,"",INDEX('[1]PNC 2020'!$A$3:$AA$434,MATCH($A149,'[1]PNC 2020'!$A$7:$A$434,0)+4,MATCH(AF$60,'[1]PNC 2020'!$A$3:$AA$3,0))),"")</f>
        <v/>
      </c>
      <c r="AG149" s="87" t="str">
        <f>IFERROR(IF(INDEX('[1]PNC 2020'!$A$3:$AA$434,MATCH($A149,'[1]PNC 2020'!$A$7:$A$434,0)+4,MATCH(AG$60,'[1]PNC 2020'!$A$3:$AA$3,0))=0,"",INDEX('[1]PNC 2020'!$A$3:$AA$434,MATCH($A149,'[1]PNC 2020'!$A$7:$A$434,0)+4,MATCH(AG$60,'[1]PNC 2020'!$A$3:$AA$3,0))),"")</f>
        <v/>
      </c>
      <c r="AH149" s="87">
        <f t="shared" si="65"/>
        <v>0</v>
      </c>
      <c r="AI149" s="87" t="str">
        <f>IFERROR(IF(INDEX('[1]PNC 2020'!$A$3:$AA$434,MATCH($A149,'[1]PNC 2020'!$A$7:$A$434,0)+4,MATCH(AI$60,'[1]PNC 2020'!$A$3:$AA$3,0))=0,"",INDEX('[1]PNC 2020'!$A$3:$AA$434,MATCH($A149,'[1]PNC 2020'!$A$7:$A$434,0)+4,MATCH(AI$60,'[1]PNC 2020'!$A$3:$AA$3,0))),"")</f>
        <v/>
      </c>
      <c r="AJ149" s="87" t="str">
        <f>IFERROR(IF(INDEX('[1]PNC 2020'!$A$3:$AA$434,MATCH($A149,'[1]PNC 2020'!$A$7:$A$434,0)+4,MATCH(AJ$60,'[1]PNC 2020'!$A$3:$AA$3,0))=0,"",INDEX('[1]PNC 2020'!$A$3:$AA$434,MATCH($A149,'[1]PNC 2020'!$A$7:$A$434,0)+4,MATCH(AJ$60,'[1]PNC 2020'!$A$3:$AA$3,0))),"")</f>
        <v/>
      </c>
      <c r="AK149" s="87">
        <f t="shared" si="66"/>
        <v>0</v>
      </c>
      <c r="AL149" s="41">
        <f t="shared" si="55"/>
        <v>0</v>
      </c>
      <c r="AM149" s="132" t="s">
        <v>1</v>
      </c>
    </row>
    <row r="150" spans="1:40" s="45" customFormat="1" ht="13.5" thickBot="1" x14ac:dyDescent="0.25">
      <c r="A150" s="132" t="str">
        <f t="shared" si="67"/>
        <v>FebreroUnit, S.A.</v>
      </c>
      <c r="B150" s="51" t="s">
        <v>132</v>
      </c>
      <c r="C150" s="88">
        <f t="shared" si="53"/>
        <v>0</v>
      </c>
      <c r="D150" s="88">
        <f t="shared" si="54"/>
        <v>0</v>
      </c>
      <c r="E150" s="87" t="str">
        <f>IFERROR(IF(INDEX('[1]PNC 2020'!$A$3:$AA$434,MATCH($A150,'[1]PNC 2020'!$A$7:$A$434,0)+4,MATCH(E$60,'[1]PNC 2020'!$A$3:$AA$3,0))=0,"",INDEX('[1]PNC 2020'!$A$3:$AA$434,MATCH($A150,'[1]PNC 2020'!$A$7:$A$434,0)+4,MATCH(E$60,'[1]PNC 2020'!$A$3:$AA$3,0))),"")</f>
        <v/>
      </c>
      <c r="F150" s="87" t="str">
        <f>IFERROR(IF(INDEX('[1]PNC 2020'!$A$3:$AA$434,MATCH($A150,'[1]PNC 2020'!$A$7:$A$434,0)+4,MATCH(F$60,'[1]PNC 2020'!$A$3:$AA$3,0))=0,"",INDEX('[1]PNC 2020'!$A$3:$AA$434,MATCH($A150,'[1]PNC 2020'!$A$7:$A$434,0)+4,MATCH(F$60,'[1]PNC 2020'!$A$3:$AA$3,0))),"")</f>
        <v/>
      </c>
      <c r="G150" s="87">
        <f t="shared" si="56"/>
        <v>0</v>
      </c>
      <c r="H150" s="87" t="str">
        <f>IFERROR(IF(INDEX('[1]PNC 2020'!$A$3:$AA$434,MATCH($A150,'[1]PNC 2020'!$A$7:$A$434,0)+4,MATCH(H$60,'[1]PNC 2020'!$A$3:$AA$3,0))=0,"",INDEX('[1]PNC 2020'!$A$3:$AA$434,MATCH($A150,'[1]PNC 2020'!$A$7:$A$434,0)+4,MATCH(H$60,'[1]PNC 2020'!$A$3:$AA$3,0))),"")</f>
        <v/>
      </c>
      <c r="I150" s="87" t="str">
        <f>IFERROR(IF(INDEX('[1]PNC 2020'!$A$3:$AA$434,MATCH($A150,'[1]PNC 2020'!$A$7:$A$434,0)+4,MATCH(I$60,'[1]PNC 2020'!$A$3:$AA$3,0))=0,"",INDEX('[1]PNC 2020'!$A$3:$AA$434,MATCH($A150,'[1]PNC 2020'!$A$7:$A$434,0)+4,MATCH(I$60,'[1]PNC 2020'!$A$3:$AA$3,0))),"")</f>
        <v/>
      </c>
      <c r="J150" s="87">
        <f t="shared" si="57"/>
        <v>0</v>
      </c>
      <c r="K150" s="87" t="str">
        <f>IFERROR(IF(INDEX('[1]PNC 2020'!$A$3:$AA$434,MATCH($A150,'[1]PNC 2020'!$A$7:$A$434,0)+4,MATCH(K$60,'[1]PNC 2020'!$A$3:$AA$3,0))=0,"",INDEX('[1]PNC 2020'!$A$3:$AA$434,MATCH($A150,'[1]PNC 2020'!$A$7:$A$434,0)+4,MATCH(K$60,'[1]PNC 2020'!$A$3:$AA$3,0))),"")</f>
        <v/>
      </c>
      <c r="L150" s="87" t="str">
        <f>IFERROR(IF(INDEX('[1]PNC 2020'!$A$3:$AA$434,MATCH($A150,'[1]PNC 2020'!$A$7:$A$434,0)+4,MATCH(L$60,'[1]PNC 2020'!$A$3:$AA$3,0))=0,"",INDEX('[1]PNC 2020'!$A$3:$AA$434,MATCH($A150,'[1]PNC 2020'!$A$7:$A$434,0)+4,MATCH(L$60,'[1]PNC 2020'!$A$3:$AA$3,0))),"")</f>
        <v/>
      </c>
      <c r="M150" s="87">
        <f t="shared" si="58"/>
        <v>0</v>
      </c>
      <c r="N150" s="87" t="str">
        <f>IFERROR(IF(INDEX('[1]PNC 2020'!$A$3:$AA$434,MATCH($A150,'[1]PNC 2020'!$A$7:$A$434,0)+4,MATCH(N$60,'[1]PNC 2020'!$A$3:$AA$3,0))=0,"",INDEX('[1]PNC 2020'!$A$3:$AA$434,MATCH($A150,'[1]PNC 2020'!$A$7:$A$434,0)+4,MATCH(N$60,'[1]PNC 2020'!$A$3:$AA$3,0))),"")</f>
        <v/>
      </c>
      <c r="O150" s="87" t="str">
        <f>IFERROR(IF(INDEX('[1]PNC 2020'!$A$3:$AA$434,MATCH($A150,'[1]PNC 2020'!$A$7:$A$434,0)+4,MATCH(O$60,'[1]PNC 2020'!$A$3:$AA$3,0))=0,"",INDEX('[1]PNC 2020'!$A$3:$AA$434,MATCH($A150,'[1]PNC 2020'!$A$7:$A$434,0)+4,MATCH(O$60,'[1]PNC 2020'!$A$3:$AA$3,0))),"")</f>
        <v/>
      </c>
      <c r="P150" s="87">
        <f t="shared" si="59"/>
        <v>0</v>
      </c>
      <c r="Q150" s="87" t="str">
        <f>IFERROR(IF(INDEX('[1]PNC 2020'!$A$3:$AA$434,MATCH($A150,'[1]PNC 2020'!$A$7:$A$434,0)+4,MATCH(Q$60,'[1]PNC 2020'!$A$3:$AA$3,0))=0,"",INDEX('[1]PNC 2020'!$A$3:$AA$434,MATCH($A150,'[1]PNC 2020'!$A$7:$A$434,0)+4,MATCH(Q$60,'[1]PNC 2020'!$A$3:$AA$3,0))),"")</f>
        <v/>
      </c>
      <c r="R150" s="87" t="str">
        <f>IFERROR(IF(INDEX('[1]PNC 2020'!$A$3:$AA$434,MATCH($A150,'[1]PNC 2020'!$A$7:$A$434,0)+4,MATCH(R$60,'[1]PNC 2020'!$A$3:$AA$3,0))=0,"",INDEX('[1]PNC 2020'!$A$3:$AA$434,MATCH($A150,'[1]PNC 2020'!$A$7:$A$434,0)+4,MATCH(R$60,'[1]PNC 2020'!$A$3:$AA$3,0))),"")</f>
        <v/>
      </c>
      <c r="S150" s="87">
        <f t="shared" si="60"/>
        <v>0</v>
      </c>
      <c r="T150" s="87" t="str">
        <f>IFERROR(IF(INDEX('[1]PNC 2020'!$A$3:$AA$434,MATCH($A150,'[1]PNC 2020'!$A$7:$A$434,0)+4,MATCH(T$60,'[1]PNC 2020'!$A$3:$AA$3,0))=0,"",INDEX('[1]PNC 2020'!$A$3:$AA$434,MATCH($A150,'[1]PNC 2020'!$A$7:$A$434,0)+4,MATCH(T$60,'[1]PNC 2020'!$A$3:$AA$3,0))),"")</f>
        <v/>
      </c>
      <c r="U150" s="87" t="str">
        <f>IFERROR(IF(INDEX('[1]PNC 2020'!$A$3:$AA$434,MATCH($A150,'[1]PNC 2020'!$A$7:$A$434,0)+4,MATCH(U$60,'[1]PNC 2020'!$A$3:$AA$3,0))=0,"",INDEX('[1]PNC 2020'!$A$3:$AA$434,MATCH($A150,'[1]PNC 2020'!$A$7:$A$434,0)+4,MATCH(U$60,'[1]PNC 2020'!$A$3:$AA$3,0))),"")</f>
        <v/>
      </c>
      <c r="V150" s="87">
        <f t="shared" si="61"/>
        <v>0</v>
      </c>
      <c r="W150" s="87" t="str">
        <f>IFERROR(IF(INDEX('[1]PNC 2020'!$A$3:$AA$434,MATCH($A150,'[1]PNC 2020'!$A$7:$A$434,0)+4,MATCH(W$60,'[1]PNC 2020'!$A$3:$AA$3,0))=0,"",INDEX('[1]PNC 2020'!$A$3:$AA$434,MATCH($A150,'[1]PNC 2020'!$A$7:$A$434,0)+4,MATCH(W$60,'[1]PNC 2020'!$A$3:$AA$3,0))),"")</f>
        <v/>
      </c>
      <c r="X150" s="87" t="str">
        <f>IFERROR(IF(INDEX('[1]PNC 2020'!$A$3:$AA$434,MATCH($A150,'[1]PNC 2020'!$A$7:$A$434,0)+4,MATCH(X$60,'[1]PNC 2020'!$A$3:$AA$3,0))=0,"",INDEX('[1]PNC 2020'!$A$3:$AA$434,MATCH($A150,'[1]PNC 2020'!$A$7:$A$434,0)+4,MATCH(X$60,'[1]PNC 2020'!$A$3:$AA$3,0))),"")</f>
        <v/>
      </c>
      <c r="Y150" s="87">
        <f t="shared" si="62"/>
        <v>0</v>
      </c>
      <c r="Z150" s="87" t="str">
        <f>IFERROR(IF(INDEX('[1]PNC 2020'!$A$3:$AA$434,MATCH($A150,'[1]PNC 2020'!$A$7:$A$434,0)+4,MATCH(Z$60,'[1]PNC 2020'!$A$3:$AA$3,0))=0,"",INDEX('[1]PNC 2020'!$A$3:$AA$434,MATCH($A150,'[1]PNC 2020'!$A$7:$A$434,0)+4,MATCH(Z$60,'[1]PNC 2020'!$A$3:$AA$3,0))),"")</f>
        <v/>
      </c>
      <c r="AA150" s="87" t="str">
        <f>IFERROR(IF(INDEX('[1]PNC 2020'!$A$3:$AA$434,MATCH($A150,'[1]PNC 2020'!$A$7:$A$434,0)+4,MATCH(AA$60,'[1]PNC 2020'!$A$3:$AA$3,0))=0,"",INDEX('[1]PNC 2020'!$A$3:$AA$434,MATCH($A150,'[1]PNC 2020'!$A$7:$A$434,0)+4,MATCH(AA$60,'[1]PNC 2020'!$A$3:$AA$3,0))),"")</f>
        <v/>
      </c>
      <c r="AB150" s="87">
        <f t="shared" si="63"/>
        <v>0</v>
      </c>
      <c r="AC150" s="87" t="str">
        <f>IFERROR(IF(INDEX('[1]PNC 2020'!$A$3:$AA$434,MATCH($A150,'[1]PNC 2020'!$A$7:$A$434,0)+4,MATCH(AC$60,'[1]PNC 2020'!$A$3:$AA$3,0))=0,"",INDEX('[1]PNC 2020'!$A$3:$AA$434,MATCH($A150,'[1]PNC 2020'!$A$7:$A$434,0)+4,MATCH(AC$60,'[1]PNC 2020'!$A$3:$AA$3,0))),"")</f>
        <v/>
      </c>
      <c r="AD150" s="87" t="str">
        <f>IFERROR(IF(INDEX('[1]PNC 2020'!$A$3:$AA$434,MATCH($A150,'[1]PNC 2020'!$A$7:$A$434,0)+4,MATCH(AD$60,'[1]PNC 2020'!$A$3:$AA$3,0))=0,"",INDEX('[1]PNC 2020'!$A$3:$AA$434,MATCH($A150,'[1]PNC 2020'!$A$7:$A$434,0)+4,MATCH(AD$60,'[1]PNC 2020'!$A$3:$AA$3,0))),"")</f>
        <v/>
      </c>
      <c r="AE150" s="87">
        <f t="shared" si="64"/>
        <v>0</v>
      </c>
      <c r="AF150" s="87" t="str">
        <f>IFERROR(IF(INDEX('[1]PNC 2020'!$A$3:$AA$434,MATCH($A150,'[1]PNC 2020'!$A$7:$A$434,0)+4,MATCH(AF$60,'[1]PNC 2020'!$A$3:$AA$3,0))=0,"",INDEX('[1]PNC 2020'!$A$3:$AA$434,MATCH($A150,'[1]PNC 2020'!$A$7:$A$434,0)+4,MATCH(AF$60,'[1]PNC 2020'!$A$3:$AA$3,0))),"")</f>
        <v/>
      </c>
      <c r="AG150" s="87" t="str">
        <f>IFERROR(IF(INDEX('[1]PNC 2020'!$A$3:$AA$434,MATCH($A150,'[1]PNC 2020'!$A$7:$A$434,0)+4,MATCH(AG$60,'[1]PNC 2020'!$A$3:$AA$3,0))=0,"",INDEX('[1]PNC 2020'!$A$3:$AA$434,MATCH($A150,'[1]PNC 2020'!$A$7:$A$434,0)+4,MATCH(AG$60,'[1]PNC 2020'!$A$3:$AA$3,0))),"")</f>
        <v/>
      </c>
      <c r="AH150" s="87">
        <f t="shared" si="65"/>
        <v>0</v>
      </c>
      <c r="AI150" s="87" t="str">
        <f>IFERROR(IF(INDEX('[1]PNC 2020'!$A$3:$AA$434,MATCH($A150,'[1]PNC 2020'!$A$7:$A$434,0)+4,MATCH(AI$60,'[1]PNC 2020'!$A$3:$AA$3,0))=0,"",INDEX('[1]PNC 2020'!$A$3:$AA$434,MATCH($A150,'[1]PNC 2020'!$A$7:$A$434,0)+4,MATCH(AI$60,'[1]PNC 2020'!$A$3:$AA$3,0))),"")</f>
        <v/>
      </c>
      <c r="AJ150" s="87" t="str">
        <f>IFERROR(IF(INDEX('[1]PNC 2020'!$A$3:$AA$434,MATCH($A150,'[1]PNC 2020'!$A$7:$A$434,0)+4,MATCH(AJ$60,'[1]PNC 2020'!$A$3:$AA$3,0))=0,"",INDEX('[1]PNC 2020'!$A$3:$AA$434,MATCH($A150,'[1]PNC 2020'!$A$7:$A$434,0)+4,MATCH(AJ$60,'[1]PNC 2020'!$A$3:$AA$3,0))),"")</f>
        <v/>
      </c>
      <c r="AK150" s="87">
        <f t="shared" si="66"/>
        <v>0</v>
      </c>
      <c r="AL150" s="41">
        <f t="shared" si="55"/>
        <v>0</v>
      </c>
      <c r="AM150" s="132" t="s">
        <v>1</v>
      </c>
      <c r="AN150" s="30"/>
    </row>
    <row r="151" spans="1:40" ht="14.25" thickTop="1" thickBot="1" x14ac:dyDescent="0.25">
      <c r="A151" s="132" t="str">
        <f t="shared" si="67"/>
        <v>Total General</v>
      </c>
      <c r="B151" s="53" t="s">
        <v>19</v>
      </c>
      <c r="C151" s="61">
        <f t="shared" ref="C151:AK151" si="68">SUM(C118:C150)</f>
        <v>0</v>
      </c>
      <c r="D151" s="61">
        <f t="shared" si="68"/>
        <v>0</v>
      </c>
      <c r="E151" s="61">
        <f t="shared" si="68"/>
        <v>0</v>
      </c>
      <c r="F151" s="61">
        <f t="shared" si="68"/>
        <v>0</v>
      </c>
      <c r="G151" s="61">
        <f t="shared" si="68"/>
        <v>0</v>
      </c>
      <c r="H151" s="61">
        <f t="shared" si="68"/>
        <v>0</v>
      </c>
      <c r="I151" s="61">
        <f t="shared" si="68"/>
        <v>0</v>
      </c>
      <c r="J151" s="61">
        <f t="shared" si="68"/>
        <v>0</v>
      </c>
      <c r="K151" s="61">
        <f t="shared" si="68"/>
        <v>0</v>
      </c>
      <c r="L151" s="61">
        <f t="shared" si="68"/>
        <v>0</v>
      </c>
      <c r="M151" s="61">
        <f t="shared" si="68"/>
        <v>0</v>
      </c>
      <c r="N151" s="61">
        <f t="shared" si="68"/>
        <v>0</v>
      </c>
      <c r="O151" s="61">
        <f t="shared" si="68"/>
        <v>0</v>
      </c>
      <c r="P151" s="61">
        <f t="shared" si="68"/>
        <v>0</v>
      </c>
      <c r="Q151" s="61">
        <f t="shared" si="68"/>
        <v>0</v>
      </c>
      <c r="R151" s="61">
        <f t="shared" si="68"/>
        <v>0</v>
      </c>
      <c r="S151" s="61">
        <f t="shared" si="68"/>
        <v>0</v>
      </c>
      <c r="T151" s="61">
        <f t="shared" si="68"/>
        <v>0</v>
      </c>
      <c r="U151" s="61">
        <f t="shared" si="68"/>
        <v>0</v>
      </c>
      <c r="V151" s="61">
        <f t="shared" si="68"/>
        <v>0</v>
      </c>
      <c r="W151" s="61">
        <f t="shared" si="68"/>
        <v>0</v>
      </c>
      <c r="X151" s="61">
        <f t="shared" si="68"/>
        <v>0</v>
      </c>
      <c r="Y151" s="61">
        <f t="shared" si="68"/>
        <v>0</v>
      </c>
      <c r="Z151" s="61">
        <f t="shared" si="68"/>
        <v>0</v>
      </c>
      <c r="AA151" s="61">
        <f t="shared" si="68"/>
        <v>0</v>
      </c>
      <c r="AB151" s="61">
        <f t="shared" si="68"/>
        <v>0</v>
      </c>
      <c r="AC151" s="61">
        <f t="shared" si="68"/>
        <v>0</v>
      </c>
      <c r="AD151" s="61">
        <f t="shared" si="68"/>
        <v>0</v>
      </c>
      <c r="AE151" s="61">
        <f t="shared" si="68"/>
        <v>0</v>
      </c>
      <c r="AF151" s="61">
        <f t="shared" si="68"/>
        <v>0</v>
      </c>
      <c r="AG151" s="61">
        <f t="shared" si="68"/>
        <v>0</v>
      </c>
      <c r="AH151" s="61">
        <f t="shared" si="68"/>
        <v>0</v>
      </c>
      <c r="AI151" s="61">
        <f t="shared" si="68"/>
        <v>0</v>
      </c>
      <c r="AJ151" s="61">
        <f t="shared" si="68"/>
        <v>0</v>
      </c>
      <c r="AK151" s="86">
        <f t="shared" si="68"/>
        <v>0</v>
      </c>
    </row>
    <row r="152" spans="1:40" ht="13.5" thickTop="1" x14ac:dyDescent="0.2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2">
      <c r="A153" s="132" t="str">
        <f>AM153&amp;B153</f>
        <v>% de Primas Exoneradas de Impuestos</v>
      </c>
      <c r="B153" s="5" t="s">
        <v>38</v>
      </c>
      <c r="C153" s="180">
        <f>IFERROR(D151/C154*100,0)</f>
        <v>0</v>
      </c>
      <c r="D153" s="180"/>
      <c r="E153" s="180">
        <f>IFERROR(F151/E154*100,0)</f>
        <v>0</v>
      </c>
      <c r="F153" s="180"/>
      <c r="G153" s="36"/>
      <c r="H153" s="180">
        <f>IFERROR(I151/H154*100,0)</f>
        <v>0</v>
      </c>
      <c r="I153" s="180"/>
      <c r="J153" s="36"/>
      <c r="K153" s="180">
        <f>IFERROR(L151/K154*100,0)</f>
        <v>0</v>
      </c>
      <c r="L153" s="180"/>
      <c r="M153" s="36"/>
      <c r="N153" s="180">
        <f>IFERROR(O151/N154*100,0)</f>
        <v>0</v>
      </c>
      <c r="O153" s="180"/>
      <c r="P153" s="36"/>
      <c r="Q153" s="180">
        <f>IFERROR(R151/Q154*100,0)</f>
        <v>0</v>
      </c>
      <c r="R153" s="180"/>
      <c r="S153" s="36"/>
      <c r="T153" s="180">
        <f>IFERROR(U151/T154*100,0)</f>
        <v>0</v>
      </c>
      <c r="U153" s="180"/>
      <c r="V153" s="36"/>
      <c r="W153" s="180">
        <f>IFERROR(X151/W154*100,0)</f>
        <v>0</v>
      </c>
      <c r="X153" s="180"/>
      <c r="Y153" s="36"/>
      <c r="Z153" s="180">
        <f>IFERROR(AA151/Z154*100,0)</f>
        <v>0</v>
      </c>
      <c r="AA153" s="180"/>
      <c r="AB153" s="36"/>
      <c r="AC153" s="180">
        <f>IFERROR(AD151/AC154*100,0)</f>
        <v>0</v>
      </c>
      <c r="AD153" s="180"/>
      <c r="AE153" s="36"/>
      <c r="AF153" s="180">
        <f>IFERROR(AG151/AF154*100,0)</f>
        <v>0</v>
      </c>
      <c r="AG153" s="180"/>
      <c r="AH153" s="36"/>
      <c r="AI153" s="180">
        <f>IFERROR(AJ151/AI154*100,0)</f>
        <v>0</v>
      </c>
      <c r="AJ153" s="180"/>
      <c r="AK153" s="36"/>
    </row>
    <row r="154" spans="1:40" x14ac:dyDescent="0.2">
      <c r="A154" s="132" t="s">
        <v>104</v>
      </c>
      <c r="B154" s="5" t="s">
        <v>39</v>
      </c>
      <c r="C154" s="182">
        <f>IFERROR(C151+D151,0)</f>
        <v>0</v>
      </c>
      <c r="D154" s="181"/>
      <c r="E154" s="182">
        <f>IFERROR(E151+F151,0)</f>
        <v>0</v>
      </c>
      <c r="F154" s="181"/>
      <c r="G154" s="37"/>
      <c r="H154" s="182">
        <f>IFERROR(H151+I151,0)</f>
        <v>0</v>
      </c>
      <c r="I154" s="181"/>
      <c r="J154" s="37"/>
      <c r="K154" s="182">
        <f>IFERROR(K151+L151,0)</f>
        <v>0</v>
      </c>
      <c r="L154" s="181"/>
      <c r="M154" s="37"/>
      <c r="N154" s="182">
        <f>IFERROR(N151+O151,0)</f>
        <v>0</v>
      </c>
      <c r="O154" s="181"/>
      <c r="P154" s="37"/>
      <c r="Q154" s="182">
        <f>IFERROR(Q151+R151,0)</f>
        <v>0</v>
      </c>
      <c r="R154" s="181"/>
      <c r="S154" s="37"/>
      <c r="T154" s="182">
        <f>IFERROR(T151+U151,0)</f>
        <v>0</v>
      </c>
      <c r="U154" s="181"/>
      <c r="V154" s="37"/>
      <c r="W154" s="182">
        <f>IFERROR(W151+X151,0)</f>
        <v>0</v>
      </c>
      <c r="X154" s="181"/>
      <c r="Y154" s="37"/>
      <c r="Z154" s="182">
        <f>IFERROR(Z151+AA151,0)</f>
        <v>0</v>
      </c>
      <c r="AA154" s="181"/>
      <c r="AB154" s="37"/>
      <c r="AC154" s="182">
        <f>IFERROR(AC151+AD151,0)</f>
        <v>0</v>
      </c>
      <c r="AD154" s="181"/>
      <c r="AE154" s="37"/>
      <c r="AF154" s="182">
        <f>IFERROR(AF151+AG151,0)</f>
        <v>0</v>
      </c>
      <c r="AG154" s="181"/>
      <c r="AH154" s="37"/>
      <c r="AI154" s="182">
        <f>IFERROR(AI151+AJ151,0)</f>
        <v>0</v>
      </c>
      <c r="AJ154" s="181"/>
      <c r="AK154" s="37"/>
    </row>
    <row r="155" spans="1:40" x14ac:dyDescent="0.2">
      <c r="A155" s="132" t="s">
        <v>105</v>
      </c>
      <c r="B155" s="5" t="s">
        <v>40</v>
      </c>
      <c r="C155" s="180">
        <f>SUM(E155:AJ155,0)</f>
        <v>0</v>
      </c>
      <c r="D155" s="181"/>
      <c r="E155" s="180">
        <f>IFERROR(E154/C154*100,0)</f>
        <v>0</v>
      </c>
      <c r="F155" s="180"/>
      <c r="G155" s="36"/>
      <c r="H155" s="180">
        <f>IFERROR(H154/C154*100,0)</f>
        <v>0</v>
      </c>
      <c r="I155" s="180"/>
      <c r="J155" s="36"/>
      <c r="K155" s="180">
        <f>IFERROR(K154/C154*100,0)</f>
        <v>0</v>
      </c>
      <c r="L155" s="180"/>
      <c r="M155" s="36"/>
      <c r="N155" s="180">
        <f>IFERROR(N154/C154*100,0)</f>
        <v>0</v>
      </c>
      <c r="O155" s="180"/>
      <c r="P155" s="36"/>
      <c r="Q155" s="180">
        <f>IFERROR(Q154/C154*100,0)</f>
        <v>0</v>
      </c>
      <c r="R155" s="180"/>
      <c r="S155" s="36"/>
      <c r="T155" s="180">
        <f>IFERROR(T154/C154*100,0)</f>
        <v>0</v>
      </c>
      <c r="U155" s="180"/>
      <c r="V155" s="36"/>
      <c r="W155" s="180">
        <f>IFERROR(W154/C154*100,0)</f>
        <v>0</v>
      </c>
      <c r="X155" s="180"/>
      <c r="Y155" s="36"/>
      <c r="Z155" s="180">
        <f>IFERROR(Z154/C154*100,0)</f>
        <v>0</v>
      </c>
      <c r="AA155" s="180"/>
      <c r="AB155" s="36"/>
      <c r="AC155" s="180">
        <f>IFERROR(AC154/C154*100,0)</f>
        <v>0</v>
      </c>
      <c r="AD155" s="180"/>
      <c r="AE155" s="36"/>
      <c r="AF155" s="180">
        <f>IFERROR(AF154/C154*100,0)</f>
        <v>0</v>
      </c>
      <c r="AG155" s="180"/>
      <c r="AH155" s="36"/>
      <c r="AI155" s="180">
        <f>IFERROR(AI154/C154*100,0)</f>
        <v>0</v>
      </c>
      <c r="AJ155" s="180"/>
      <c r="AK155" s="36"/>
    </row>
    <row r="156" spans="1:40" x14ac:dyDescent="0.2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2">
      <c r="A157" s="132" t="str">
        <f t="shared" si="67"/>
        <v/>
      </c>
      <c r="B157" s="117"/>
      <c r="C157" s="34"/>
      <c r="D157" s="34"/>
      <c r="E157" s="41"/>
    </row>
    <row r="158" spans="1:40" x14ac:dyDescent="0.2">
      <c r="A158" s="132" t="str">
        <f t="shared" si="67"/>
        <v/>
      </c>
      <c r="B158" s="93"/>
      <c r="E158" s="41"/>
    </row>
    <row r="159" spans="1:40" x14ac:dyDescent="0.2">
      <c r="A159" s="132" t="str">
        <f t="shared" si="67"/>
        <v/>
      </c>
      <c r="B159" s="93"/>
      <c r="E159" s="41"/>
    </row>
    <row r="160" spans="1:40" x14ac:dyDescent="0.2">
      <c r="A160" s="132" t="str">
        <f t="shared" si="67"/>
        <v/>
      </c>
      <c r="B160" s="93"/>
      <c r="E160" s="41"/>
    </row>
    <row r="161" spans="1:39" x14ac:dyDescent="0.2">
      <c r="A161" s="132" t="str">
        <f t="shared" si="67"/>
        <v/>
      </c>
      <c r="B161" s="93"/>
      <c r="E161" s="41"/>
    </row>
    <row r="162" spans="1:39" x14ac:dyDescent="0.2">
      <c r="A162" s="132" t="str">
        <f t="shared" si="67"/>
        <v/>
      </c>
      <c r="C162" s="40"/>
    </row>
    <row r="163" spans="1:39" x14ac:dyDescent="0.2">
      <c r="A163" s="132" t="str">
        <f t="shared" si="67"/>
        <v/>
      </c>
      <c r="C163" s="40"/>
    </row>
    <row r="164" spans="1:39" ht="20.25" customHeight="1" x14ac:dyDescent="0.3">
      <c r="A164" s="132" t="str">
        <f t="shared" si="67"/>
        <v>Superintendencia de Seguros</v>
      </c>
      <c r="B164" s="179" t="s">
        <v>42</v>
      </c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</row>
    <row r="165" spans="1:39" ht="12.75" customHeight="1" x14ac:dyDescent="0.2">
      <c r="A165" s="132" t="str">
        <f t="shared" si="67"/>
        <v>Primas Netas Cobradas por Compañías, Según Ramos</v>
      </c>
      <c r="B165" s="178" t="s">
        <v>56</v>
      </c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</row>
    <row r="166" spans="1:39" ht="12.75" customHeight="1" x14ac:dyDescent="0.2">
      <c r="A166" s="132" t="str">
        <f t="shared" si="67"/>
        <v>Marzo, 2022</v>
      </c>
      <c r="B166" s="176" t="s">
        <v>160</v>
      </c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</row>
    <row r="167" spans="1:39" ht="12.75" customHeight="1" x14ac:dyDescent="0.2">
      <c r="A167" s="132" t="str">
        <f t="shared" si="67"/>
        <v>(Valores en RD$)</v>
      </c>
      <c r="B167" s="178" t="s">
        <v>91</v>
      </c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</row>
    <row r="168" spans="1:39" x14ac:dyDescent="0.2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.5" thickBot="1" x14ac:dyDescent="0.25">
      <c r="A169" s="132" t="str">
        <f t="shared" si="67"/>
        <v/>
      </c>
    </row>
    <row r="170" spans="1:39" ht="14.25" thickTop="1" thickBot="1" x14ac:dyDescent="0.25">
      <c r="A170" s="132" t="str">
        <f t="shared" si="67"/>
        <v>Compañías</v>
      </c>
      <c r="B170" s="171" t="s">
        <v>33</v>
      </c>
      <c r="C170" s="183" t="s">
        <v>0</v>
      </c>
      <c r="D170" s="183"/>
      <c r="E170" s="183" t="s">
        <v>12</v>
      </c>
      <c r="F170" s="183"/>
      <c r="G170" s="110"/>
      <c r="H170" s="183" t="s">
        <v>13</v>
      </c>
      <c r="I170" s="183"/>
      <c r="J170" s="110"/>
      <c r="K170" s="183" t="s">
        <v>14</v>
      </c>
      <c r="L170" s="183"/>
      <c r="M170" s="110"/>
      <c r="N170" s="183" t="s">
        <v>15</v>
      </c>
      <c r="O170" s="183"/>
      <c r="P170" s="110"/>
      <c r="Q170" s="183" t="s">
        <v>27</v>
      </c>
      <c r="R170" s="183"/>
      <c r="S170" s="110"/>
      <c r="T170" s="183" t="s">
        <v>35</v>
      </c>
      <c r="U170" s="183"/>
      <c r="V170" s="110"/>
      <c r="W170" s="183" t="s">
        <v>16</v>
      </c>
      <c r="X170" s="183"/>
      <c r="Y170" s="110"/>
      <c r="Z170" s="183" t="s">
        <v>67</v>
      </c>
      <c r="AA170" s="183"/>
      <c r="AB170" s="110"/>
      <c r="AC170" s="183" t="s">
        <v>34</v>
      </c>
      <c r="AD170" s="183"/>
      <c r="AE170" s="110"/>
      <c r="AF170" s="183" t="s">
        <v>17</v>
      </c>
      <c r="AG170" s="183"/>
      <c r="AH170" s="110"/>
      <c r="AI170" s="183" t="s">
        <v>18</v>
      </c>
      <c r="AJ170" s="183"/>
      <c r="AK170" s="65"/>
    </row>
    <row r="171" spans="1:39" ht="14.25" thickTop="1" thickBot="1" x14ac:dyDescent="0.25">
      <c r="A171" s="132" t="str">
        <f t="shared" si="67"/>
        <v/>
      </c>
      <c r="B171" s="184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.5" thickTop="1" x14ac:dyDescent="0.2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0</v>
      </c>
      <c r="D172" s="88">
        <f t="shared" ref="D172:D204" si="70">SUMIF($E$62:$AJ$62,$D$62,$E172:$AJ172)</f>
        <v>0</v>
      </c>
      <c r="E172" s="87" t="str">
        <f>IFERROR(IF(INDEX('[1]PNC 2020'!$A$3:$AA$434,MATCH($A172,'[1]PNC 2020'!$A$7:$A$434,0)+4,MATCH(E$60,'[1]PNC 2020'!$A$3:$AA$3,0))=0,"",INDEX('[1]PNC 2020'!$A$3:$AA$434,MATCH($A172,'[1]PNC 2020'!$A$7:$A$434,0)+4,MATCH(E$60,'[1]PNC 2020'!$A$3:$AA$3,0))),"")</f>
        <v/>
      </c>
      <c r="F172" s="87" t="str">
        <f>IFERROR(IF(INDEX('[1]PNC 2020'!$A$3:$AA$434,MATCH($A172,'[1]PNC 2020'!$A$7:$A$434,0)+4,MATCH(F$60,'[1]PNC 2020'!$A$3:$AA$3,0))=0,"",INDEX('[1]PNC 2020'!$A$3:$AA$434,MATCH($A172,'[1]PNC 2020'!$A$7:$A$434,0)+4,MATCH(F$60,'[1]PNC 2020'!$A$3:$AA$3,0))),"")</f>
        <v/>
      </c>
      <c r="G172" s="87">
        <f>SUBTOTAL(109,E172:F172)</f>
        <v>0</v>
      </c>
      <c r="H172" s="87" t="str">
        <f>IFERROR(IF(INDEX('[1]PNC 2020'!$A$3:$AA$434,MATCH($A172,'[1]PNC 2020'!$A$7:$A$434,0)+4,MATCH(H$60,'[1]PNC 2020'!$A$3:$AA$3,0))=0,"",INDEX('[1]PNC 2020'!$A$3:$AA$434,MATCH($A172,'[1]PNC 2020'!$A$7:$A$434,0)+4,MATCH(H$60,'[1]PNC 2020'!$A$3:$AA$3,0))),"")</f>
        <v/>
      </c>
      <c r="I172" s="87" t="str">
        <f>IFERROR(IF(INDEX('[1]PNC 2020'!$A$3:$AA$434,MATCH($A172,'[1]PNC 2020'!$A$7:$A$434,0)+4,MATCH(I$60,'[1]PNC 2020'!$A$3:$AA$3,0))=0,"",INDEX('[1]PNC 2020'!$A$3:$AA$434,MATCH($A172,'[1]PNC 2020'!$A$7:$A$434,0)+4,MATCH(I$60,'[1]PNC 2020'!$A$3:$AA$3,0))),"")</f>
        <v/>
      </c>
      <c r="J172" s="87">
        <f>SUBTOTAL(109,H172:I172)</f>
        <v>0</v>
      </c>
      <c r="K172" s="87" t="str">
        <f>IFERROR(IF(INDEX('[1]PNC 2020'!$A$3:$AA$434,MATCH($A172,'[1]PNC 2020'!$A$7:$A$434,0)+4,MATCH(K$60,'[1]PNC 2020'!$A$3:$AA$3,0))=0,"",INDEX('[1]PNC 2020'!$A$3:$AA$434,MATCH($A172,'[1]PNC 2020'!$A$7:$A$434,0)+4,MATCH(K$60,'[1]PNC 2020'!$A$3:$AA$3,0))),"")</f>
        <v/>
      </c>
      <c r="L172" s="87" t="str">
        <f>IFERROR(IF(INDEX('[1]PNC 2020'!$A$3:$AA$434,MATCH($A172,'[1]PNC 2020'!$A$7:$A$434,0)+4,MATCH(L$60,'[1]PNC 2020'!$A$3:$AA$3,0))=0,"",INDEX('[1]PNC 2020'!$A$3:$AA$434,MATCH($A172,'[1]PNC 2020'!$A$7:$A$434,0)+4,MATCH(L$60,'[1]PNC 2020'!$A$3:$AA$3,0))),"")</f>
        <v/>
      </c>
      <c r="M172" s="87">
        <f>SUBTOTAL(109,K172:L172)</f>
        <v>0</v>
      </c>
      <c r="N172" s="87" t="str">
        <f>IFERROR(IF(INDEX('[1]PNC 2020'!$A$3:$AA$434,MATCH($A172,'[1]PNC 2020'!$A$7:$A$434,0)+4,MATCH(N$60,'[1]PNC 2020'!$A$3:$AA$3,0))=0,"",INDEX('[1]PNC 2020'!$A$3:$AA$434,MATCH($A172,'[1]PNC 2020'!$A$7:$A$434,0)+4,MATCH(N$60,'[1]PNC 2020'!$A$3:$AA$3,0))),"")</f>
        <v/>
      </c>
      <c r="O172" s="87" t="str">
        <f>IFERROR(IF(INDEX('[1]PNC 2020'!$A$3:$AA$434,MATCH($A172,'[1]PNC 2020'!$A$7:$A$434,0)+4,MATCH(O$60,'[1]PNC 2020'!$A$3:$AA$3,0))=0,"",INDEX('[1]PNC 2020'!$A$3:$AA$434,MATCH($A172,'[1]PNC 2020'!$A$7:$A$434,0)+4,MATCH(O$60,'[1]PNC 2020'!$A$3:$AA$3,0))),"")</f>
        <v/>
      </c>
      <c r="P172" s="87">
        <f>SUBTOTAL(109,N172:O172)</f>
        <v>0</v>
      </c>
      <c r="Q172" s="87" t="str">
        <f>IFERROR(IF(INDEX('[1]PNC 2020'!$A$3:$AA$434,MATCH($A172,'[1]PNC 2020'!$A$7:$A$434,0)+4,MATCH(Q$60,'[1]PNC 2020'!$A$3:$AA$3,0))=0,"",INDEX('[1]PNC 2020'!$A$3:$AA$434,MATCH($A172,'[1]PNC 2020'!$A$7:$A$434,0)+4,MATCH(Q$60,'[1]PNC 2020'!$A$3:$AA$3,0))),"")</f>
        <v/>
      </c>
      <c r="R172" s="87" t="str">
        <f>IFERROR(IF(INDEX('[1]PNC 2020'!$A$3:$AA$434,MATCH($A172,'[1]PNC 2020'!$A$7:$A$434,0)+4,MATCH(R$60,'[1]PNC 2020'!$A$3:$AA$3,0))=0,"",INDEX('[1]PNC 2020'!$A$3:$AA$434,MATCH($A172,'[1]PNC 2020'!$A$7:$A$434,0)+4,MATCH(R$60,'[1]PNC 2020'!$A$3:$AA$3,0))),"")</f>
        <v/>
      </c>
      <c r="S172" s="87">
        <f>SUBTOTAL(109,Q172:R172)</f>
        <v>0</v>
      </c>
      <c r="T172" s="87" t="str">
        <f>IFERROR(IF(INDEX('[1]PNC 2020'!$A$3:$AA$434,MATCH($A172,'[1]PNC 2020'!$A$7:$A$434,0)+4,MATCH(T$60,'[1]PNC 2020'!$A$3:$AA$3,0))=0,"",INDEX('[1]PNC 2020'!$A$3:$AA$434,MATCH($A172,'[1]PNC 2020'!$A$7:$A$434,0)+4,MATCH(T$60,'[1]PNC 2020'!$A$3:$AA$3,0))),"")</f>
        <v/>
      </c>
      <c r="U172" s="87" t="str">
        <f>IFERROR(IF(INDEX('[1]PNC 2020'!$A$3:$AA$434,MATCH($A172,'[1]PNC 2020'!$A$7:$A$434,0)+4,MATCH(U$60,'[1]PNC 2020'!$A$3:$AA$3,0))=0,"",INDEX('[1]PNC 2020'!$A$3:$AA$434,MATCH($A172,'[1]PNC 2020'!$A$7:$A$434,0)+4,MATCH(U$60,'[1]PNC 2020'!$A$3:$AA$3,0))),"")</f>
        <v/>
      </c>
      <c r="V172" s="87">
        <f>SUBTOTAL(109,T172:U172)</f>
        <v>0</v>
      </c>
      <c r="W172" s="87" t="str">
        <f>IFERROR(IF(INDEX('[1]PNC 2020'!$A$3:$AA$434,MATCH($A172,'[1]PNC 2020'!$A$7:$A$434,0)+4,MATCH(W$60,'[1]PNC 2020'!$A$3:$AA$3,0))=0,"",INDEX('[1]PNC 2020'!$A$3:$AA$434,MATCH($A172,'[1]PNC 2020'!$A$7:$A$434,0)+4,MATCH(W$60,'[1]PNC 2020'!$A$3:$AA$3,0))),"")</f>
        <v/>
      </c>
      <c r="X172" s="87" t="str">
        <f>IFERROR(IF(INDEX('[1]PNC 2020'!$A$3:$AA$434,MATCH($A172,'[1]PNC 2020'!$A$7:$A$434,0)+4,MATCH(X$60,'[1]PNC 2020'!$A$3:$AA$3,0))=0,"",INDEX('[1]PNC 2020'!$A$3:$AA$434,MATCH($A172,'[1]PNC 2020'!$A$7:$A$434,0)+4,MATCH(X$60,'[1]PNC 2020'!$A$3:$AA$3,0))),"")</f>
        <v/>
      </c>
      <c r="Y172" s="87">
        <f>SUBTOTAL(109,W172:X172)</f>
        <v>0</v>
      </c>
      <c r="Z172" s="87" t="str">
        <f>IFERROR(IF(INDEX('[1]PNC 2020'!$A$3:$AA$434,MATCH($A172,'[1]PNC 2020'!$A$7:$A$434,0)+4,MATCH(Z$60,'[1]PNC 2020'!$A$3:$AA$3,0))=0,"",INDEX('[1]PNC 2020'!$A$3:$AA$434,MATCH($A172,'[1]PNC 2020'!$A$7:$A$434,0)+4,MATCH(Z$60,'[1]PNC 2020'!$A$3:$AA$3,0))),"")</f>
        <v/>
      </c>
      <c r="AA172" s="87" t="str">
        <f>IFERROR(IF(INDEX('[1]PNC 2020'!$A$3:$AA$434,MATCH($A172,'[1]PNC 2020'!$A$7:$A$434,0)+4,MATCH(AA$60,'[1]PNC 2020'!$A$3:$AA$3,0))=0,"",INDEX('[1]PNC 2020'!$A$3:$AA$434,MATCH($A172,'[1]PNC 2020'!$A$7:$A$434,0)+4,MATCH(AA$60,'[1]PNC 2020'!$A$3:$AA$3,0))),"")</f>
        <v/>
      </c>
      <c r="AB172" s="87">
        <f>SUBTOTAL(109,Z172:AA172)</f>
        <v>0</v>
      </c>
      <c r="AC172" s="87" t="str">
        <f>IFERROR(IF(INDEX('[1]PNC 2020'!$A$3:$AA$434,MATCH($A172,'[1]PNC 2020'!$A$7:$A$434,0)+4,MATCH(AC$60,'[1]PNC 2020'!$A$3:$AA$3,0))=0,"",INDEX('[1]PNC 2020'!$A$3:$AA$434,MATCH($A172,'[1]PNC 2020'!$A$7:$A$434,0)+4,MATCH(AC$60,'[1]PNC 2020'!$A$3:$AA$3,0))),"")</f>
        <v/>
      </c>
      <c r="AD172" s="87" t="str">
        <f>IFERROR(IF(INDEX('[1]PNC 2020'!$A$3:$AA$434,MATCH($A172,'[1]PNC 2020'!$A$7:$A$434,0)+4,MATCH(AD$60,'[1]PNC 2020'!$A$3:$AA$3,0))=0,"",INDEX('[1]PNC 2020'!$A$3:$AA$434,MATCH($A172,'[1]PNC 2020'!$A$7:$A$434,0)+4,MATCH(AD$60,'[1]PNC 2020'!$A$3:$AA$3,0))),"")</f>
        <v/>
      </c>
      <c r="AE172" s="87">
        <f>SUBTOTAL(109,AC172:AD172)</f>
        <v>0</v>
      </c>
      <c r="AF172" s="87" t="str">
        <f>IFERROR(IF(INDEX('[1]PNC 2020'!$A$3:$AA$434,MATCH($A172,'[1]PNC 2020'!$A$7:$A$434,0)+4,MATCH(AF$60,'[1]PNC 2020'!$A$3:$AA$3,0))=0,"",INDEX('[1]PNC 2020'!$A$3:$AA$434,MATCH($A172,'[1]PNC 2020'!$A$7:$A$434,0)+4,MATCH(AF$60,'[1]PNC 2020'!$A$3:$AA$3,0))),"")</f>
        <v/>
      </c>
      <c r="AG172" s="87" t="str">
        <f>IFERROR(IF(INDEX('[1]PNC 2020'!$A$3:$AA$434,MATCH($A172,'[1]PNC 2020'!$A$7:$A$434,0)+4,MATCH(AG$60,'[1]PNC 2020'!$A$3:$AA$3,0))=0,"",INDEX('[1]PNC 2020'!$A$3:$AA$434,MATCH($A172,'[1]PNC 2020'!$A$7:$A$434,0)+4,MATCH(AG$60,'[1]PNC 2020'!$A$3:$AA$3,0))),"")</f>
        <v/>
      </c>
      <c r="AH172" s="87">
        <f>SUBTOTAL(109,AF172:AG172)</f>
        <v>0</v>
      </c>
      <c r="AI172" s="87" t="str">
        <f>IFERROR(IF(INDEX('[1]PNC 2020'!$A$3:$AA$434,MATCH($A172,'[1]PNC 2020'!$A$7:$A$434,0)+4,MATCH(AI$60,'[1]PNC 2020'!$A$3:$AA$3,0))=0,"",INDEX('[1]PNC 2020'!$A$3:$AA$434,MATCH($A172,'[1]PNC 2020'!$A$7:$A$434,0)+4,MATCH(AI$60,'[1]PNC 2020'!$A$3:$AA$3,0))),"")</f>
        <v/>
      </c>
      <c r="AJ172" s="87" t="str">
        <f>IFERROR(IF(INDEX('[1]PNC 2020'!$A$3:$AA$434,MATCH($A172,'[1]PNC 2020'!$A$7:$A$434,0)+4,MATCH(AJ$60,'[1]PNC 2020'!$A$3:$AA$3,0))=0,"",INDEX('[1]PNC 2020'!$A$3:$AA$434,MATCH($A172,'[1]PNC 2020'!$A$7:$A$434,0)+4,MATCH(AJ$60,'[1]PNC 2020'!$A$3:$AA$3,0))),"")</f>
        <v/>
      </c>
      <c r="AK172" s="87">
        <f>SUBTOTAL(109,AI172:AJ172)</f>
        <v>0</v>
      </c>
      <c r="AM172" s="132" t="s">
        <v>2</v>
      </c>
    </row>
    <row r="173" spans="1:39" x14ac:dyDescent="0.2">
      <c r="A173" s="132" t="str">
        <f t="shared" si="67"/>
        <v>MarzoHumano Seguros, S. A.</v>
      </c>
      <c r="B173" s="51" t="s">
        <v>92</v>
      </c>
      <c r="C173" s="88">
        <f t="shared" si="69"/>
        <v>0</v>
      </c>
      <c r="D173" s="88">
        <f t="shared" si="70"/>
        <v>0</v>
      </c>
      <c r="E173" s="87" t="str">
        <f>IFERROR(IF(INDEX('[1]PNC 2020'!$A$3:$AA$434,MATCH($A173,'[1]PNC 2020'!$A$7:$A$434,0)+4,MATCH(E$60,'[1]PNC 2020'!$A$3:$AA$3,0))=0,"",INDEX('[1]PNC 2020'!$A$3:$AA$434,MATCH($A173,'[1]PNC 2020'!$A$7:$A$434,0)+4,MATCH(E$60,'[1]PNC 2020'!$A$3:$AA$3,0))),"")</f>
        <v/>
      </c>
      <c r="F173" s="87" t="str">
        <f>IFERROR(IF(INDEX('[1]PNC 2020'!$A$3:$AA$434,MATCH($A173,'[1]PNC 2020'!$A$7:$A$434,0)+4,MATCH(F$60,'[1]PNC 2020'!$A$3:$AA$3,0))=0,"",INDEX('[1]PNC 2020'!$A$3:$AA$434,MATCH($A173,'[1]PNC 2020'!$A$7:$A$434,0)+4,MATCH(F$60,'[1]PNC 2020'!$A$3:$AA$3,0))),"")</f>
        <v/>
      </c>
      <c r="G173" s="87">
        <f t="shared" ref="G173:G204" si="71">SUBTOTAL(109,E173:F173)</f>
        <v>0</v>
      </c>
      <c r="H173" s="87" t="str">
        <f>IFERROR(IF(INDEX('[1]PNC 2020'!$A$3:$AA$434,MATCH($A173,'[1]PNC 2020'!$A$7:$A$434,0)+4,MATCH(H$60,'[1]PNC 2020'!$A$3:$AA$3,0))=0,"",INDEX('[1]PNC 2020'!$A$3:$AA$434,MATCH($A173,'[1]PNC 2020'!$A$7:$A$434,0)+4,MATCH(H$60,'[1]PNC 2020'!$A$3:$AA$3,0))),"")</f>
        <v/>
      </c>
      <c r="I173" s="87" t="str">
        <f>IFERROR(IF(INDEX('[1]PNC 2020'!$A$3:$AA$434,MATCH($A173,'[1]PNC 2020'!$A$7:$A$434,0)+4,MATCH(I$60,'[1]PNC 2020'!$A$3:$AA$3,0))=0,"",INDEX('[1]PNC 2020'!$A$3:$AA$434,MATCH($A173,'[1]PNC 2020'!$A$7:$A$434,0)+4,MATCH(I$60,'[1]PNC 2020'!$A$3:$AA$3,0))),"")</f>
        <v/>
      </c>
      <c r="J173" s="87">
        <f t="shared" ref="J173:J204" si="72">SUBTOTAL(109,H173:I173)</f>
        <v>0</v>
      </c>
      <c r="K173" s="87" t="str">
        <f>IFERROR(IF(INDEX('[1]PNC 2020'!$A$3:$AA$434,MATCH($A173,'[1]PNC 2020'!$A$7:$A$434,0)+4,MATCH(K$60,'[1]PNC 2020'!$A$3:$AA$3,0))=0,"",INDEX('[1]PNC 2020'!$A$3:$AA$434,MATCH($A173,'[1]PNC 2020'!$A$7:$A$434,0)+4,MATCH(K$60,'[1]PNC 2020'!$A$3:$AA$3,0))),"")</f>
        <v/>
      </c>
      <c r="L173" s="87" t="str">
        <f>IFERROR(IF(INDEX('[1]PNC 2020'!$A$3:$AA$434,MATCH($A173,'[1]PNC 2020'!$A$7:$A$434,0)+4,MATCH(L$60,'[1]PNC 2020'!$A$3:$AA$3,0))=0,"",INDEX('[1]PNC 2020'!$A$3:$AA$434,MATCH($A173,'[1]PNC 2020'!$A$7:$A$434,0)+4,MATCH(L$60,'[1]PNC 2020'!$A$3:$AA$3,0))),"")</f>
        <v/>
      </c>
      <c r="M173" s="87">
        <f t="shared" ref="M173:M204" si="73">SUBTOTAL(109,K173:L173)</f>
        <v>0</v>
      </c>
      <c r="N173" s="87" t="str">
        <f>IFERROR(IF(INDEX('[1]PNC 2020'!$A$3:$AA$434,MATCH($A173,'[1]PNC 2020'!$A$7:$A$434,0)+4,MATCH(N$60,'[1]PNC 2020'!$A$3:$AA$3,0))=0,"",INDEX('[1]PNC 2020'!$A$3:$AA$434,MATCH($A173,'[1]PNC 2020'!$A$7:$A$434,0)+4,MATCH(N$60,'[1]PNC 2020'!$A$3:$AA$3,0))),"")</f>
        <v/>
      </c>
      <c r="O173" s="87" t="str">
        <f>IFERROR(IF(INDEX('[1]PNC 2020'!$A$3:$AA$434,MATCH($A173,'[1]PNC 2020'!$A$7:$A$434,0)+4,MATCH(O$60,'[1]PNC 2020'!$A$3:$AA$3,0))=0,"",INDEX('[1]PNC 2020'!$A$3:$AA$434,MATCH($A173,'[1]PNC 2020'!$A$7:$A$434,0)+4,MATCH(O$60,'[1]PNC 2020'!$A$3:$AA$3,0))),"")</f>
        <v/>
      </c>
      <c r="P173" s="87">
        <f t="shared" ref="P173:P204" si="74">SUBTOTAL(109,N173:O173)</f>
        <v>0</v>
      </c>
      <c r="Q173" s="87" t="str">
        <f>IFERROR(IF(INDEX('[1]PNC 2020'!$A$3:$AA$434,MATCH($A173,'[1]PNC 2020'!$A$7:$A$434,0)+4,MATCH(Q$60,'[1]PNC 2020'!$A$3:$AA$3,0))=0,"",INDEX('[1]PNC 2020'!$A$3:$AA$434,MATCH($A173,'[1]PNC 2020'!$A$7:$A$434,0)+4,MATCH(Q$60,'[1]PNC 2020'!$A$3:$AA$3,0))),"")</f>
        <v/>
      </c>
      <c r="R173" s="87" t="str">
        <f>IFERROR(IF(INDEX('[1]PNC 2020'!$A$3:$AA$434,MATCH($A173,'[1]PNC 2020'!$A$7:$A$434,0)+4,MATCH(R$60,'[1]PNC 2020'!$A$3:$AA$3,0))=0,"",INDEX('[1]PNC 2020'!$A$3:$AA$434,MATCH($A173,'[1]PNC 2020'!$A$7:$A$434,0)+4,MATCH(R$60,'[1]PNC 2020'!$A$3:$AA$3,0))),"")</f>
        <v/>
      </c>
      <c r="S173" s="87">
        <f t="shared" ref="S173:S204" si="75">SUBTOTAL(109,Q173:R173)</f>
        <v>0</v>
      </c>
      <c r="T173" s="87" t="str">
        <f>IFERROR(IF(INDEX('[1]PNC 2020'!$A$3:$AA$434,MATCH($A173,'[1]PNC 2020'!$A$7:$A$434,0)+4,MATCH(T$60,'[1]PNC 2020'!$A$3:$AA$3,0))=0,"",INDEX('[1]PNC 2020'!$A$3:$AA$434,MATCH($A173,'[1]PNC 2020'!$A$7:$A$434,0)+4,MATCH(T$60,'[1]PNC 2020'!$A$3:$AA$3,0))),"")</f>
        <v/>
      </c>
      <c r="U173" s="87" t="str">
        <f>IFERROR(IF(INDEX('[1]PNC 2020'!$A$3:$AA$434,MATCH($A173,'[1]PNC 2020'!$A$7:$A$434,0)+4,MATCH(U$60,'[1]PNC 2020'!$A$3:$AA$3,0))=0,"",INDEX('[1]PNC 2020'!$A$3:$AA$434,MATCH($A173,'[1]PNC 2020'!$A$7:$A$434,0)+4,MATCH(U$60,'[1]PNC 2020'!$A$3:$AA$3,0))),"")</f>
        <v/>
      </c>
      <c r="V173" s="87">
        <f t="shared" ref="V173:V204" si="76">SUBTOTAL(109,T173:U173)</f>
        <v>0</v>
      </c>
      <c r="W173" s="87" t="str">
        <f>IFERROR(IF(INDEX('[1]PNC 2020'!$A$3:$AA$434,MATCH($A173,'[1]PNC 2020'!$A$7:$A$434,0)+4,MATCH(W$60,'[1]PNC 2020'!$A$3:$AA$3,0))=0,"",INDEX('[1]PNC 2020'!$A$3:$AA$434,MATCH($A173,'[1]PNC 2020'!$A$7:$A$434,0)+4,MATCH(W$60,'[1]PNC 2020'!$A$3:$AA$3,0))),"")</f>
        <v/>
      </c>
      <c r="X173" s="87" t="str">
        <f>IFERROR(IF(INDEX('[1]PNC 2020'!$A$3:$AA$434,MATCH($A173,'[1]PNC 2020'!$A$7:$A$434,0)+4,MATCH(X$60,'[1]PNC 2020'!$A$3:$AA$3,0))=0,"",INDEX('[1]PNC 2020'!$A$3:$AA$434,MATCH($A173,'[1]PNC 2020'!$A$7:$A$434,0)+4,MATCH(X$60,'[1]PNC 2020'!$A$3:$AA$3,0))),"")</f>
        <v/>
      </c>
      <c r="Y173" s="87">
        <f t="shared" ref="Y173:Y204" si="77">SUBTOTAL(109,W173:X173)</f>
        <v>0</v>
      </c>
      <c r="Z173" s="87" t="str">
        <f>IFERROR(IF(INDEX('[1]PNC 2020'!$A$3:$AA$434,MATCH($A173,'[1]PNC 2020'!$A$7:$A$434,0)+4,MATCH(Z$60,'[1]PNC 2020'!$A$3:$AA$3,0))=0,"",INDEX('[1]PNC 2020'!$A$3:$AA$434,MATCH($A173,'[1]PNC 2020'!$A$7:$A$434,0)+4,MATCH(Z$60,'[1]PNC 2020'!$A$3:$AA$3,0))),"")</f>
        <v/>
      </c>
      <c r="AA173" s="87" t="str">
        <f>IFERROR(IF(INDEX('[1]PNC 2020'!$A$3:$AA$434,MATCH($A173,'[1]PNC 2020'!$A$7:$A$434,0)+4,MATCH(AA$60,'[1]PNC 2020'!$A$3:$AA$3,0))=0,"",INDEX('[1]PNC 2020'!$A$3:$AA$434,MATCH($A173,'[1]PNC 2020'!$A$7:$A$434,0)+4,MATCH(AA$60,'[1]PNC 2020'!$A$3:$AA$3,0))),"")</f>
        <v/>
      </c>
      <c r="AB173" s="87">
        <f t="shared" ref="AB173:AB204" si="78">SUBTOTAL(109,Z173:AA173)</f>
        <v>0</v>
      </c>
      <c r="AC173" s="87" t="str">
        <f>IFERROR(IF(INDEX('[1]PNC 2020'!$A$3:$AA$434,MATCH($A173,'[1]PNC 2020'!$A$7:$A$434,0)+4,MATCH(AC$60,'[1]PNC 2020'!$A$3:$AA$3,0))=0,"",INDEX('[1]PNC 2020'!$A$3:$AA$434,MATCH($A173,'[1]PNC 2020'!$A$7:$A$434,0)+4,MATCH(AC$60,'[1]PNC 2020'!$A$3:$AA$3,0))),"")</f>
        <v/>
      </c>
      <c r="AD173" s="87" t="str">
        <f>IFERROR(IF(INDEX('[1]PNC 2020'!$A$3:$AA$434,MATCH($A173,'[1]PNC 2020'!$A$7:$A$434,0)+4,MATCH(AD$60,'[1]PNC 2020'!$A$3:$AA$3,0))=0,"",INDEX('[1]PNC 2020'!$A$3:$AA$434,MATCH($A173,'[1]PNC 2020'!$A$7:$A$434,0)+4,MATCH(AD$60,'[1]PNC 2020'!$A$3:$AA$3,0))),"")</f>
        <v/>
      </c>
      <c r="AE173" s="87">
        <f t="shared" ref="AE173:AE204" si="79">SUBTOTAL(109,AC173:AD173)</f>
        <v>0</v>
      </c>
      <c r="AF173" s="87" t="str">
        <f>IFERROR(IF(INDEX('[1]PNC 2020'!$A$3:$AA$434,MATCH($A173,'[1]PNC 2020'!$A$7:$A$434,0)+4,MATCH(AF$60,'[1]PNC 2020'!$A$3:$AA$3,0))=0,"",INDEX('[1]PNC 2020'!$A$3:$AA$434,MATCH($A173,'[1]PNC 2020'!$A$7:$A$434,0)+4,MATCH(AF$60,'[1]PNC 2020'!$A$3:$AA$3,0))),"")</f>
        <v/>
      </c>
      <c r="AG173" s="87" t="str">
        <f>IFERROR(IF(INDEX('[1]PNC 2020'!$A$3:$AA$434,MATCH($A173,'[1]PNC 2020'!$A$7:$A$434,0)+4,MATCH(AG$60,'[1]PNC 2020'!$A$3:$AA$3,0))=0,"",INDEX('[1]PNC 2020'!$A$3:$AA$434,MATCH($A173,'[1]PNC 2020'!$A$7:$A$434,0)+4,MATCH(AG$60,'[1]PNC 2020'!$A$3:$AA$3,0))),"")</f>
        <v/>
      </c>
      <c r="AH173" s="87">
        <f t="shared" ref="AH173:AH204" si="80">SUBTOTAL(109,AF173:AG173)</f>
        <v>0</v>
      </c>
      <c r="AI173" s="87" t="str">
        <f>IFERROR(IF(INDEX('[1]PNC 2020'!$A$3:$AA$434,MATCH($A173,'[1]PNC 2020'!$A$7:$A$434,0)+4,MATCH(AI$60,'[1]PNC 2020'!$A$3:$AA$3,0))=0,"",INDEX('[1]PNC 2020'!$A$3:$AA$434,MATCH($A173,'[1]PNC 2020'!$A$7:$A$434,0)+4,MATCH(AI$60,'[1]PNC 2020'!$A$3:$AA$3,0))),"")</f>
        <v/>
      </c>
      <c r="AJ173" s="87" t="str">
        <f>IFERROR(IF(INDEX('[1]PNC 2020'!$A$3:$AA$434,MATCH($A173,'[1]PNC 2020'!$A$7:$A$434,0)+4,MATCH(AJ$60,'[1]PNC 2020'!$A$3:$AA$3,0))=0,"",INDEX('[1]PNC 2020'!$A$3:$AA$434,MATCH($A173,'[1]PNC 2020'!$A$7:$A$434,0)+4,MATCH(AJ$60,'[1]PNC 2020'!$A$3:$AA$3,0))),"")</f>
        <v/>
      </c>
      <c r="AK173" s="87">
        <f t="shared" ref="AK173:AK204" si="81">SUBTOTAL(109,AI173:AJ173)</f>
        <v>0</v>
      </c>
      <c r="AM173" s="132" t="s">
        <v>2</v>
      </c>
    </row>
    <row r="174" spans="1:39" x14ac:dyDescent="0.2">
      <c r="A174" s="132" t="str">
        <f t="shared" si="67"/>
        <v>MarzoSeguros Reservas, S. A.</v>
      </c>
      <c r="B174" s="51" t="s">
        <v>93</v>
      </c>
      <c r="C174" s="88">
        <f t="shared" si="69"/>
        <v>0</v>
      </c>
      <c r="D174" s="88">
        <f t="shared" si="70"/>
        <v>0</v>
      </c>
      <c r="E174" s="87" t="str">
        <f>IFERROR(IF(INDEX('[1]PNC 2020'!$A$3:$AA$434,MATCH($A174,'[1]PNC 2020'!$A$7:$A$434,0)+4,MATCH(E$60,'[1]PNC 2020'!$A$3:$AA$3,0))=0,"",INDEX('[1]PNC 2020'!$A$3:$AA$434,MATCH($A174,'[1]PNC 2020'!$A$7:$A$434,0)+4,MATCH(E$60,'[1]PNC 2020'!$A$3:$AA$3,0))),"")</f>
        <v/>
      </c>
      <c r="F174" s="87" t="str">
        <f>IFERROR(IF(INDEX('[1]PNC 2020'!$A$3:$AA$434,MATCH($A174,'[1]PNC 2020'!$A$7:$A$434,0)+4,MATCH(F$60,'[1]PNC 2020'!$A$3:$AA$3,0))=0,"",INDEX('[1]PNC 2020'!$A$3:$AA$434,MATCH($A174,'[1]PNC 2020'!$A$7:$A$434,0)+4,MATCH(F$60,'[1]PNC 2020'!$A$3:$AA$3,0))),"")</f>
        <v/>
      </c>
      <c r="G174" s="87">
        <f t="shared" si="71"/>
        <v>0</v>
      </c>
      <c r="H174" s="87" t="str">
        <f>IFERROR(IF(INDEX('[1]PNC 2020'!$A$3:$AA$434,MATCH($A174,'[1]PNC 2020'!$A$7:$A$434,0)+4,MATCH(H$60,'[1]PNC 2020'!$A$3:$AA$3,0))=0,"",INDEX('[1]PNC 2020'!$A$3:$AA$434,MATCH($A174,'[1]PNC 2020'!$A$7:$A$434,0)+4,MATCH(H$60,'[1]PNC 2020'!$A$3:$AA$3,0))),"")</f>
        <v/>
      </c>
      <c r="I174" s="87" t="str">
        <f>IFERROR(IF(INDEX('[1]PNC 2020'!$A$3:$AA$434,MATCH($A174,'[1]PNC 2020'!$A$7:$A$434,0)+4,MATCH(I$60,'[1]PNC 2020'!$A$3:$AA$3,0))=0,"",INDEX('[1]PNC 2020'!$A$3:$AA$434,MATCH($A174,'[1]PNC 2020'!$A$7:$A$434,0)+4,MATCH(I$60,'[1]PNC 2020'!$A$3:$AA$3,0))),"")</f>
        <v/>
      </c>
      <c r="J174" s="87">
        <f t="shared" si="72"/>
        <v>0</v>
      </c>
      <c r="K174" s="87" t="str">
        <f>IFERROR(IF(INDEX('[1]PNC 2020'!$A$3:$AA$434,MATCH($A174,'[1]PNC 2020'!$A$7:$A$434,0)+4,MATCH(K$60,'[1]PNC 2020'!$A$3:$AA$3,0))=0,"",INDEX('[1]PNC 2020'!$A$3:$AA$434,MATCH($A174,'[1]PNC 2020'!$A$7:$A$434,0)+4,MATCH(K$60,'[1]PNC 2020'!$A$3:$AA$3,0))),"")</f>
        <v/>
      </c>
      <c r="L174" s="87" t="str">
        <f>IFERROR(IF(INDEX('[1]PNC 2020'!$A$3:$AA$434,MATCH($A174,'[1]PNC 2020'!$A$7:$A$434,0)+4,MATCH(L$60,'[1]PNC 2020'!$A$3:$AA$3,0))=0,"",INDEX('[1]PNC 2020'!$A$3:$AA$434,MATCH($A174,'[1]PNC 2020'!$A$7:$A$434,0)+4,MATCH(L$60,'[1]PNC 2020'!$A$3:$AA$3,0))),"")</f>
        <v/>
      </c>
      <c r="M174" s="87">
        <f t="shared" si="73"/>
        <v>0</v>
      </c>
      <c r="N174" s="87" t="str">
        <f>IFERROR(IF(INDEX('[1]PNC 2020'!$A$3:$AA$434,MATCH($A174,'[1]PNC 2020'!$A$7:$A$434,0)+4,MATCH(N$60,'[1]PNC 2020'!$A$3:$AA$3,0))=0,"",INDEX('[1]PNC 2020'!$A$3:$AA$434,MATCH($A174,'[1]PNC 2020'!$A$7:$A$434,0)+4,MATCH(N$60,'[1]PNC 2020'!$A$3:$AA$3,0))),"")</f>
        <v/>
      </c>
      <c r="O174" s="87" t="str">
        <f>IFERROR(IF(INDEX('[1]PNC 2020'!$A$3:$AA$434,MATCH($A174,'[1]PNC 2020'!$A$7:$A$434,0)+4,MATCH(O$60,'[1]PNC 2020'!$A$3:$AA$3,0))=0,"",INDEX('[1]PNC 2020'!$A$3:$AA$434,MATCH($A174,'[1]PNC 2020'!$A$7:$A$434,0)+4,MATCH(O$60,'[1]PNC 2020'!$A$3:$AA$3,0))),"")</f>
        <v/>
      </c>
      <c r="P174" s="87">
        <f t="shared" si="74"/>
        <v>0</v>
      </c>
      <c r="Q174" s="87" t="str">
        <f>IFERROR(IF(INDEX('[1]PNC 2020'!$A$3:$AA$434,MATCH($A174,'[1]PNC 2020'!$A$7:$A$434,0)+4,MATCH(Q$60,'[1]PNC 2020'!$A$3:$AA$3,0))=0,"",INDEX('[1]PNC 2020'!$A$3:$AA$434,MATCH($A174,'[1]PNC 2020'!$A$7:$A$434,0)+4,MATCH(Q$60,'[1]PNC 2020'!$A$3:$AA$3,0))),"")</f>
        <v/>
      </c>
      <c r="R174" s="87" t="str">
        <f>IFERROR(IF(INDEX('[1]PNC 2020'!$A$3:$AA$434,MATCH($A174,'[1]PNC 2020'!$A$7:$A$434,0)+4,MATCH(R$60,'[1]PNC 2020'!$A$3:$AA$3,0))=0,"",INDEX('[1]PNC 2020'!$A$3:$AA$434,MATCH($A174,'[1]PNC 2020'!$A$7:$A$434,0)+4,MATCH(R$60,'[1]PNC 2020'!$A$3:$AA$3,0))),"")</f>
        <v/>
      </c>
      <c r="S174" s="87">
        <f t="shared" si="75"/>
        <v>0</v>
      </c>
      <c r="T174" s="87" t="str">
        <f>IFERROR(IF(INDEX('[1]PNC 2020'!$A$3:$AA$434,MATCH($A174,'[1]PNC 2020'!$A$7:$A$434,0)+4,MATCH(T$60,'[1]PNC 2020'!$A$3:$AA$3,0))=0,"",INDEX('[1]PNC 2020'!$A$3:$AA$434,MATCH($A174,'[1]PNC 2020'!$A$7:$A$434,0)+4,MATCH(T$60,'[1]PNC 2020'!$A$3:$AA$3,0))),"")</f>
        <v/>
      </c>
      <c r="U174" s="87" t="str">
        <f>IFERROR(IF(INDEX('[1]PNC 2020'!$A$3:$AA$434,MATCH($A174,'[1]PNC 2020'!$A$7:$A$434,0)+4,MATCH(U$60,'[1]PNC 2020'!$A$3:$AA$3,0))=0,"",INDEX('[1]PNC 2020'!$A$3:$AA$434,MATCH($A174,'[1]PNC 2020'!$A$7:$A$434,0)+4,MATCH(U$60,'[1]PNC 2020'!$A$3:$AA$3,0))),"")</f>
        <v/>
      </c>
      <c r="V174" s="87">
        <f t="shared" si="76"/>
        <v>0</v>
      </c>
      <c r="W174" s="87" t="str">
        <f>IFERROR(IF(INDEX('[1]PNC 2020'!$A$3:$AA$434,MATCH($A174,'[1]PNC 2020'!$A$7:$A$434,0)+4,MATCH(W$60,'[1]PNC 2020'!$A$3:$AA$3,0))=0,"",INDEX('[1]PNC 2020'!$A$3:$AA$434,MATCH($A174,'[1]PNC 2020'!$A$7:$A$434,0)+4,MATCH(W$60,'[1]PNC 2020'!$A$3:$AA$3,0))),"")</f>
        <v/>
      </c>
      <c r="X174" s="87" t="str">
        <f>IFERROR(IF(INDEX('[1]PNC 2020'!$A$3:$AA$434,MATCH($A174,'[1]PNC 2020'!$A$7:$A$434,0)+4,MATCH(X$60,'[1]PNC 2020'!$A$3:$AA$3,0))=0,"",INDEX('[1]PNC 2020'!$A$3:$AA$434,MATCH($A174,'[1]PNC 2020'!$A$7:$A$434,0)+4,MATCH(X$60,'[1]PNC 2020'!$A$3:$AA$3,0))),"")</f>
        <v/>
      </c>
      <c r="Y174" s="87">
        <f t="shared" si="77"/>
        <v>0</v>
      </c>
      <c r="Z174" s="87" t="str">
        <f>IFERROR(IF(INDEX('[1]PNC 2020'!$A$3:$AA$434,MATCH($A174,'[1]PNC 2020'!$A$7:$A$434,0)+4,MATCH(Z$60,'[1]PNC 2020'!$A$3:$AA$3,0))=0,"",INDEX('[1]PNC 2020'!$A$3:$AA$434,MATCH($A174,'[1]PNC 2020'!$A$7:$A$434,0)+4,MATCH(Z$60,'[1]PNC 2020'!$A$3:$AA$3,0))),"")</f>
        <v/>
      </c>
      <c r="AA174" s="87" t="str">
        <f>IFERROR(IF(INDEX('[1]PNC 2020'!$A$3:$AA$434,MATCH($A174,'[1]PNC 2020'!$A$7:$A$434,0)+4,MATCH(AA$60,'[1]PNC 2020'!$A$3:$AA$3,0))=0,"",INDEX('[1]PNC 2020'!$A$3:$AA$434,MATCH($A174,'[1]PNC 2020'!$A$7:$A$434,0)+4,MATCH(AA$60,'[1]PNC 2020'!$A$3:$AA$3,0))),"")</f>
        <v/>
      </c>
      <c r="AB174" s="87">
        <f t="shared" si="78"/>
        <v>0</v>
      </c>
      <c r="AC174" s="87" t="str">
        <f>IFERROR(IF(INDEX('[1]PNC 2020'!$A$3:$AA$434,MATCH($A174,'[1]PNC 2020'!$A$7:$A$434,0)+4,MATCH(AC$60,'[1]PNC 2020'!$A$3:$AA$3,0))=0,"",INDEX('[1]PNC 2020'!$A$3:$AA$434,MATCH($A174,'[1]PNC 2020'!$A$7:$A$434,0)+4,MATCH(AC$60,'[1]PNC 2020'!$A$3:$AA$3,0))),"")</f>
        <v/>
      </c>
      <c r="AD174" s="87" t="str">
        <f>IFERROR(IF(INDEX('[1]PNC 2020'!$A$3:$AA$434,MATCH($A174,'[1]PNC 2020'!$A$7:$A$434,0)+4,MATCH(AD$60,'[1]PNC 2020'!$A$3:$AA$3,0))=0,"",INDEX('[1]PNC 2020'!$A$3:$AA$434,MATCH($A174,'[1]PNC 2020'!$A$7:$A$434,0)+4,MATCH(AD$60,'[1]PNC 2020'!$A$3:$AA$3,0))),"")</f>
        <v/>
      </c>
      <c r="AE174" s="87">
        <f t="shared" si="79"/>
        <v>0</v>
      </c>
      <c r="AF174" s="87" t="str">
        <f>IFERROR(IF(INDEX('[1]PNC 2020'!$A$3:$AA$434,MATCH($A174,'[1]PNC 2020'!$A$7:$A$434,0)+4,MATCH(AF$60,'[1]PNC 2020'!$A$3:$AA$3,0))=0,"",INDEX('[1]PNC 2020'!$A$3:$AA$434,MATCH($A174,'[1]PNC 2020'!$A$7:$A$434,0)+4,MATCH(AF$60,'[1]PNC 2020'!$A$3:$AA$3,0))),"")</f>
        <v/>
      </c>
      <c r="AG174" s="87" t="str">
        <f>IFERROR(IF(INDEX('[1]PNC 2020'!$A$3:$AA$434,MATCH($A174,'[1]PNC 2020'!$A$7:$A$434,0)+4,MATCH(AG$60,'[1]PNC 2020'!$A$3:$AA$3,0))=0,"",INDEX('[1]PNC 2020'!$A$3:$AA$434,MATCH($A174,'[1]PNC 2020'!$A$7:$A$434,0)+4,MATCH(AG$60,'[1]PNC 2020'!$A$3:$AA$3,0))),"")</f>
        <v/>
      </c>
      <c r="AH174" s="87">
        <f t="shared" si="80"/>
        <v>0</v>
      </c>
      <c r="AI174" s="87" t="str">
        <f>IFERROR(IF(INDEX('[1]PNC 2020'!$A$3:$AA$434,MATCH($A174,'[1]PNC 2020'!$A$7:$A$434,0)+4,MATCH(AI$60,'[1]PNC 2020'!$A$3:$AA$3,0))=0,"",INDEX('[1]PNC 2020'!$A$3:$AA$434,MATCH($A174,'[1]PNC 2020'!$A$7:$A$434,0)+4,MATCH(AI$60,'[1]PNC 2020'!$A$3:$AA$3,0))),"")</f>
        <v/>
      </c>
      <c r="AJ174" s="87" t="str">
        <f>IFERROR(IF(INDEX('[1]PNC 2020'!$A$3:$AA$434,MATCH($A174,'[1]PNC 2020'!$A$7:$A$434,0)+4,MATCH(AJ$60,'[1]PNC 2020'!$A$3:$AA$3,0))=0,"",INDEX('[1]PNC 2020'!$A$3:$AA$434,MATCH($A174,'[1]PNC 2020'!$A$7:$A$434,0)+4,MATCH(AJ$60,'[1]PNC 2020'!$A$3:$AA$3,0))),"")</f>
        <v/>
      </c>
      <c r="AK174" s="87">
        <f t="shared" si="81"/>
        <v>0</v>
      </c>
      <c r="AM174" s="132" t="s">
        <v>2</v>
      </c>
    </row>
    <row r="175" spans="1:39" x14ac:dyDescent="0.2">
      <c r="A175" s="132" t="str">
        <f t="shared" si="67"/>
        <v>MarzoMapfre BHD Compañía de Seguros</v>
      </c>
      <c r="B175" s="51" t="s">
        <v>111</v>
      </c>
      <c r="C175" s="88">
        <f t="shared" si="69"/>
        <v>0</v>
      </c>
      <c r="D175" s="88">
        <f t="shared" si="70"/>
        <v>0</v>
      </c>
      <c r="E175" s="87" t="str">
        <f>IFERROR(IF(INDEX('[1]PNC 2020'!$A$3:$AA$434,MATCH($A175,'[1]PNC 2020'!$A$7:$A$434,0)+4,MATCH(E$60,'[1]PNC 2020'!$A$3:$AA$3,0))=0,"",INDEX('[1]PNC 2020'!$A$3:$AA$434,MATCH($A175,'[1]PNC 2020'!$A$7:$A$434,0)+4,MATCH(E$60,'[1]PNC 2020'!$A$3:$AA$3,0))),"")</f>
        <v/>
      </c>
      <c r="F175" s="87" t="str">
        <f>IFERROR(IF(INDEX('[1]PNC 2020'!$A$3:$AA$434,MATCH($A175,'[1]PNC 2020'!$A$7:$A$434,0)+4,MATCH(F$60,'[1]PNC 2020'!$A$3:$AA$3,0))=0,"",INDEX('[1]PNC 2020'!$A$3:$AA$434,MATCH($A175,'[1]PNC 2020'!$A$7:$A$434,0)+4,MATCH(F$60,'[1]PNC 2020'!$A$3:$AA$3,0))),"")</f>
        <v/>
      </c>
      <c r="G175" s="87">
        <f t="shared" si="71"/>
        <v>0</v>
      </c>
      <c r="H175" s="87" t="str">
        <f>IFERROR(IF(INDEX('[1]PNC 2020'!$A$3:$AA$434,MATCH($A175,'[1]PNC 2020'!$A$7:$A$434,0)+4,MATCH(H$60,'[1]PNC 2020'!$A$3:$AA$3,0))=0,"",INDEX('[1]PNC 2020'!$A$3:$AA$434,MATCH($A175,'[1]PNC 2020'!$A$7:$A$434,0)+4,MATCH(H$60,'[1]PNC 2020'!$A$3:$AA$3,0))),"")</f>
        <v/>
      </c>
      <c r="I175" s="87" t="str">
        <f>IFERROR(IF(INDEX('[1]PNC 2020'!$A$3:$AA$434,MATCH($A175,'[1]PNC 2020'!$A$7:$A$434,0)+4,MATCH(I$60,'[1]PNC 2020'!$A$3:$AA$3,0))=0,"",INDEX('[1]PNC 2020'!$A$3:$AA$434,MATCH($A175,'[1]PNC 2020'!$A$7:$A$434,0)+4,MATCH(I$60,'[1]PNC 2020'!$A$3:$AA$3,0))),"")</f>
        <v/>
      </c>
      <c r="J175" s="87">
        <f t="shared" si="72"/>
        <v>0</v>
      </c>
      <c r="K175" s="87" t="str">
        <f>IFERROR(IF(INDEX('[1]PNC 2020'!$A$3:$AA$434,MATCH($A175,'[1]PNC 2020'!$A$7:$A$434,0)+4,MATCH(K$60,'[1]PNC 2020'!$A$3:$AA$3,0))=0,"",INDEX('[1]PNC 2020'!$A$3:$AA$434,MATCH($A175,'[1]PNC 2020'!$A$7:$A$434,0)+4,MATCH(K$60,'[1]PNC 2020'!$A$3:$AA$3,0))),"")</f>
        <v/>
      </c>
      <c r="L175" s="87" t="str">
        <f>IFERROR(IF(INDEX('[1]PNC 2020'!$A$3:$AA$434,MATCH($A175,'[1]PNC 2020'!$A$7:$A$434,0)+4,MATCH(L$60,'[1]PNC 2020'!$A$3:$AA$3,0))=0,"",INDEX('[1]PNC 2020'!$A$3:$AA$434,MATCH($A175,'[1]PNC 2020'!$A$7:$A$434,0)+4,MATCH(L$60,'[1]PNC 2020'!$A$3:$AA$3,0))),"")</f>
        <v/>
      </c>
      <c r="M175" s="87">
        <f t="shared" si="73"/>
        <v>0</v>
      </c>
      <c r="N175" s="87" t="str">
        <f>IFERROR(IF(INDEX('[1]PNC 2020'!$A$3:$AA$434,MATCH($A175,'[1]PNC 2020'!$A$7:$A$434,0)+4,MATCH(N$60,'[1]PNC 2020'!$A$3:$AA$3,0))=0,"",INDEX('[1]PNC 2020'!$A$3:$AA$434,MATCH($A175,'[1]PNC 2020'!$A$7:$A$434,0)+4,MATCH(N$60,'[1]PNC 2020'!$A$3:$AA$3,0))),"")</f>
        <v/>
      </c>
      <c r="O175" s="87" t="str">
        <f>IFERROR(IF(INDEX('[1]PNC 2020'!$A$3:$AA$434,MATCH($A175,'[1]PNC 2020'!$A$7:$A$434,0)+4,MATCH(O$60,'[1]PNC 2020'!$A$3:$AA$3,0))=0,"",INDEX('[1]PNC 2020'!$A$3:$AA$434,MATCH($A175,'[1]PNC 2020'!$A$7:$A$434,0)+4,MATCH(O$60,'[1]PNC 2020'!$A$3:$AA$3,0))),"")</f>
        <v/>
      </c>
      <c r="P175" s="87">
        <f t="shared" si="74"/>
        <v>0</v>
      </c>
      <c r="Q175" s="87" t="str">
        <f>IFERROR(IF(INDEX('[1]PNC 2020'!$A$3:$AA$434,MATCH($A175,'[1]PNC 2020'!$A$7:$A$434,0)+4,MATCH(Q$60,'[1]PNC 2020'!$A$3:$AA$3,0))=0,"",INDEX('[1]PNC 2020'!$A$3:$AA$434,MATCH($A175,'[1]PNC 2020'!$A$7:$A$434,0)+4,MATCH(Q$60,'[1]PNC 2020'!$A$3:$AA$3,0))),"")</f>
        <v/>
      </c>
      <c r="R175" s="87" t="str">
        <f>IFERROR(IF(INDEX('[1]PNC 2020'!$A$3:$AA$434,MATCH($A175,'[1]PNC 2020'!$A$7:$A$434,0)+4,MATCH(R$60,'[1]PNC 2020'!$A$3:$AA$3,0))=0,"",INDEX('[1]PNC 2020'!$A$3:$AA$434,MATCH($A175,'[1]PNC 2020'!$A$7:$A$434,0)+4,MATCH(R$60,'[1]PNC 2020'!$A$3:$AA$3,0))),"")</f>
        <v/>
      </c>
      <c r="S175" s="87">
        <f t="shared" si="75"/>
        <v>0</v>
      </c>
      <c r="T175" s="87" t="str">
        <f>IFERROR(IF(INDEX('[1]PNC 2020'!$A$3:$AA$434,MATCH($A175,'[1]PNC 2020'!$A$7:$A$434,0)+4,MATCH(T$60,'[1]PNC 2020'!$A$3:$AA$3,0))=0,"",INDEX('[1]PNC 2020'!$A$3:$AA$434,MATCH($A175,'[1]PNC 2020'!$A$7:$A$434,0)+4,MATCH(T$60,'[1]PNC 2020'!$A$3:$AA$3,0))),"")</f>
        <v/>
      </c>
      <c r="U175" s="87" t="str">
        <f>IFERROR(IF(INDEX('[1]PNC 2020'!$A$3:$AA$434,MATCH($A175,'[1]PNC 2020'!$A$7:$A$434,0)+4,MATCH(U$60,'[1]PNC 2020'!$A$3:$AA$3,0))=0,"",INDEX('[1]PNC 2020'!$A$3:$AA$434,MATCH($A175,'[1]PNC 2020'!$A$7:$A$434,0)+4,MATCH(U$60,'[1]PNC 2020'!$A$3:$AA$3,0))),"")</f>
        <v/>
      </c>
      <c r="V175" s="87">
        <f t="shared" si="76"/>
        <v>0</v>
      </c>
      <c r="W175" s="87" t="str">
        <f>IFERROR(IF(INDEX('[1]PNC 2020'!$A$3:$AA$434,MATCH($A175,'[1]PNC 2020'!$A$7:$A$434,0)+4,MATCH(W$60,'[1]PNC 2020'!$A$3:$AA$3,0))=0,"",INDEX('[1]PNC 2020'!$A$3:$AA$434,MATCH($A175,'[1]PNC 2020'!$A$7:$A$434,0)+4,MATCH(W$60,'[1]PNC 2020'!$A$3:$AA$3,0))),"")</f>
        <v/>
      </c>
      <c r="X175" s="87" t="str">
        <f>IFERROR(IF(INDEX('[1]PNC 2020'!$A$3:$AA$434,MATCH($A175,'[1]PNC 2020'!$A$7:$A$434,0)+4,MATCH(X$60,'[1]PNC 2020'!$A$3:$AA$3,0))=0,"",INDEX('[1]PNC 2020'!$A$3:$AA$434,MATCH($A175,'[1]PNC 2020'!$A$7:$A$434,0)+4,MATCH(X$60,'[1]PNC 2020'!$A$3:$AA$3,0))),"")</f>
        <v/>
      </c>
      <c r="Y175" s="87">
        <f t="shared" si="77"/>
        <v>0</v>
      </c>
      <c r="Z175" s="87" t="str">
        <f>IFERROR(IF(INDEX('[1]PNC 2020'!$A$3:$AA$434,MATCH($A175,'[1]PNC 2020'!$A$7:$A$434,0)+4,MATCH(Z$60,'[1]PNC 2020'!$A$3:$AA$3,0))=0,"",INDEX('[1]PNC 2020'!$A$3:$AA$434,MATCH($A175,'[1]PNC 2020'!$A$7:$A$434,0)+4,MATCH(Z$60,'[1]PNC 2020'!$A$3:$AA$3,0))),"")</f>
        <v/>
      </c>
      <c r="AA175" s="87" t="str">
        <f>IFERROR(IF(INDEX('[1]PNC 2020'!$A$3:$AA$434,MATCH($A175,'[1]PNC 2020'!$A$7:$A$434,0)+4,MATCH(AA$60,'[1]PNC 2020'!$A$3:$AA$3,0))=0,"",INDEX('[1]PNC 2020'!$A$3:$AA$434,MATCH($A175,'[1]PNC 2020'!$A$7:$A$434,0)+4,MATCH(AA$60,'[1]PNC 2020'!$A$3:$AA$3,0))),"")</f>
        <v/>
      </c>
      <c r="AB175" s="87">
        <f t="shared" si="78"/>
        <v>0</v>
      </c>
      <c r="AC175" s="87" t="str">
        <f>IFERROR(IF(INDEX('[1]PNC 2020'!$A$3:$AA$434,MATCH($A175,'[1]PNC 2020'!$A$7:$A$434,0)+4,MATCH(AC$60,'[1]PNC 2020'!$A$3:$AA$3,0))=0,"",INDEX('[1]PNC 2020'!$A$3:$AA$434,MATCH($A175,'[1]PNC 2020'!$A$7:$A$434,0)+4,MATCH(AC$60,'[1]PNC 2020'!$A$3:$AA$3,0))),"")</f>
        <v/>
      </c>
      <c r="AD175" s="87" t="str">
        <f>IFERROR(IF(INDEX('[1]PNC 2020'!$A$3:$AA$434,MATCH($A175,'[1]PNC 2020'!$A$7:$A$434,0)+4,MATCH(AD$60,'[1]PNC 2020'!$A$3:$AA$3,0))=0,"",INDEX('[1]PNC 2020'!$A$3:$AA$434,MATCH($A175,'[1]PNC 2020'!$A$7:$A$434,0)+4,MATCH(AD$60,'[1]PNC 2020'!$A$3:$AA$3,0))),"")</f>
        <v/>
      </c>
      <c r="AE175" s="87">
        <f t="shared" si="79"/>
        <v>0</v>
      </c>
      <c r="AF175" s="87" t="str">
        <f>IFERROR(IF(INDEX('[1]PNC 2020'!$A$3:$AA$434,MATCH($A175,'[1]PNC 2020'!$A$7:$A$434,0)+4,MATCH(AF$60,'[1]PNC 2020'!$A$3:$AA$3,0))=0,"",INDEX('[1]PNC 2020'!$A$3:$AA$434,MATCH($A175,'[1]PNC 2020'!$A$7:$A$434,0)+4,MATCH(AF$60,'[1]PNC 2020'!$A$3:$AA$3,0))),"")</f>
        <v/>
      </c>
      <c r="AG175" s="87" t="str">
        <f>IFERROR(IF(INDEX('[1]PNC 2020'!$A$3:$AA$434,MATCH($A175,'[1]PNC 2020'!$A$7:$A$434,0)+4,MATCH(AG$60,'[1]PNC 2020'!$A$3:$AA$3,0))=0,"",INDEX('[1]PNC 2020'!$A$3:$AA$434,MATCH($A175,'[1]PNC 2020'!$A$7:$A$434,0)+4,MATCH(AG$60,'[1]PNC 2020'!$A$3:$AA$3,0))),"")</f>
        <v/>
      </c>
      <c r="AH175" s="87">
        <f t="shared" si="80"/>
        <v>0</v>
      </c>
      <c r="AI175" s="87" t="str">
        <f>IFERROR(IF(INDEX('[1]PNC 2020'!$A$3:$AA$434,MATCH($A175,'[1]PNC 2020'!$A$7:$A$434,0)+4,MATCH(AI$60,'[1]PNC 2020'!$A$3:$AA$3,0))=0,"",INDEX('[1]PNC 2020'!$A$3:$AA$434,MATCH($A175,'[1]PNC 2020'!$A$7:$A$434,0)+4,MATCH(AI$60,'[1]PNC 2020'!$A$3:$AA$3,0))),"")</f>
        <v/>
      </c>
      <c r="AJ175" s="87" t="str">
        <f>IFERROR(IF(INDEX('[1]PNC 2020'!$A$3:$AA$434,MATCH($A175,'[1]PNC 2020'!$A$7:$A$434,0)+4,MATCH(AJ$60,'[1]PNC 2020'!$A$3:$AA$3,0))=0,"",INDEX('[1]PNC 2020'!$A$3:$AA$434,MATCH($A175,'[1]PNC 2020'!$A$7:$A$434,0)+4,MATCH(AJ$60,'[1]PNC 2020'!$A$3:$AA$3,0))),"")</f>
        <v/>
      </c>
      <c r="AK175" s="87">
        <f t="shared" si="81"/>
        <v>0</v>
      </c>
      <c r="AM175" s="132" t="s">
        <v>2</v>
      </c>
    </row>
    <row r="176" spans="1:39" x14ac:dyDescent="0.2">
      <c r="A176" s="132" t="str">
        <f t="shared" si="67"/>
        <v>MarzoLa Colonial, S. A., Compañia De Seguros</v>
      </c>
      <c r="B176" s="51" t="s">
        <v>112</v>
      </c>
      <c r="C176" s="88">
        <f t="shared" si="69"/>
        <v>0</v>
      </c>
      <c r="D176" s="88">
        <f t="shared" si="70"/>
        <v>0</v>
      </c>
      <c r="E176" s="87" t="str">
        <f>IFERROR(IF(INDEX('[1]PNC 2020'!$A$3:$AA$434,MATCH($A176,'[1]PNC 2020'!$A$7:$A$434,0)+4,MATCH(E$60,'[1]PNC 2020'!$A$3:$AA$3,0))=0,"",INDEX('[1]PNC 2020'!$A$3:$AA$434,MATCH($A176,'[1]PNC 2020'!$A$7:$A$434,0)+4,MATCH(E$60,'[1]PNC 2020'!$A$3:$AA$3,0))),"")</f>
        <v/>
      </c>
      <c r="F176" s="87" t="str">
        <f>IFERROR(IF(INDEX('[1]PNC 2020'!$A$3:$AA$434,MATCH($A176,'[1]PNC 2020'!$A$7:$A$434,0)+4,MATCH(F$60,'[1]PNC 2020'!$A$3:$AA$3,0))=0,"",INDEX('[1]PNC 2020'!$A$3:$AA$434,MATCH($A176,'[1]PNC 2020'!$A$7:$A$434,0)+4,MATCH(F$60,'[1]PNC 2020'!$A$3:$AA$3,0))),"")</f>
        <v/>
      </c>
      <c r="G176" s="87">
        <f t="shared" si="71"/>
        <v>0</v>
      </c>
      <c r="H176" s="87" t="str">
        <f>IFERROR(IF(INDEX('[1]PNC 2020'!$A$3:$AA$434,MATCH($A176,'[1]PNC 2020'!$A$7:$A$434,0)+4,MATCH(H$60,'[1]PNC 2020'!$A$3:$AA$3,0))=0,"",INDEX('[1]PNC 2020'!$A$3:$AA$434,MATCH($A176,'[1]PNC 2020'!$A$7:$A$434,0)+4,MATCH(H$60,'[1]PNC 2020'!$A$3:$AA$3,0))),"")</f>
        <v/>
      </c>
      <c r="I176" s="87" t="str">
        <f>IFERROR(IF(INDEX('[1]PNC 2020'!$A$3:$AA$434,MATCH($A176,'[1]PNC 2020'!$A$7:$A$434,0)+4,MATCH(I$60,'[1]PNC 2020'!$A$3:$AA$3,0))=0,"",INDEX('[1]PNC 2020'!$A$3:$AA$434,MATCH($A176,'[1]PNC 2020'!$A$7:$A$434,0)+4,MATCH(I$60,'[1]PNC 2020'!$A$3:$AA$3,0))),"")</f>
        <v/>
      </c>
      <c r="J176" s="87">
        <f t="shared" si="72"/>
        <v>0</v>
      </c>
      <c r="K176" s="87" t="str">
        <f>IFERROR(IF(INDEX('[1]PNC 2020'!$A$3:$AA$434,MATCH($A176,'[1]PNC 2020'!$A$7:$A$434,0)+4,MATCH(K$60,'[1]PNC 2020'!$A$3:$AA$3,0))=0,"",INDEX('[1]PNC 2020'!$A$3:$AA$434,MATCH($A176,'[1]PNC 2020'!$A$7:$A$434,0)+4,MATCH(K$60,'[1]PNC 2020'!$A$3:$AA$3,0))),"")</f>
        <v/>
      </c>
      <c r="L176" s="87" t="str">
        <f>IFERROR(IF(INDEX('[1]PNC 2020'!$A$3:$AA$434,MATCH($A176,'[1]PNC 2020'!$A$7:$A$434,0)+4,MATCH(L$60,'[1]PNC 2020'!$A$3:$AA$3,0))=0,"",INDEX('[1]PNC 2020'!$A$3:$AA$434,MATCH($A176,'[1]PNC 2020'!$A$7:$A$434,0)+4,MATCH(L$60,'[1]PNC 2020'!$A$3:$AA$3,0))),"")</f>
        <v/>
      </c>
      <c r="M176" s="87">
        <f t="shared" si="73"/>
        <v>0</v>
      </c>
      <c r="N176" s="87" t="str">
        <f>IFERROR(IF(INDEX('[1]PNC 2020'!$A$3:$AA$434,MATCH($A176,'[1]PNC 2020'!$A$7:$A$434,0)+4,MATCH(N$60,'[1]PNC 2020'!$A$3:$AA$3,0))=0,"",INDEX('[1]PNC 2020'!$A$3:$AA$434,MATCH($A176,'[1]PNC 2020'!$A$7:$A$434,0)+4,MATCH(N$60,'[1]PNC 2020'!$A$3:$AA$3,0))),"")</f>
        <v/>
      </c>
      <c r="O176" s="87" t="str">
        <f>IFERROR(IF(INDEX('[1]PNC 2020'!$A$3:$AA$434,MATCH($A176,'[1]PNC 2020'!$A$7:$A$434,0)+4,MATCH(O$60,'[1]PNC 2020'!$A$3:$AA$3,0))=0,"",INDEX('[1]PNC 2020'!$A$3:$AA$434,MATCH($A176,'[1]PNC 2020'!$A$7:$A$434,0)+4,MATCH(O$60,'[1]PNC 2020'!$A$3:$AA$3,0))),"")</f>
        <v/>
      </c>
      <c r="P176" s="87">
        <f t="shared" si="74"/>
        <v>0</v>
      </c>
      <c r="Q176" s="87" t="str">
        <f>IFERROR(IF(INDEX('[1]PNC 2020'!$A$3:$AA$434,MATCH($A176,'[1]PNC 2020'!$A$7:$A$434,0)+4,MATCH(Q$60,'[1]PNC 2020'!$A$3:$AA$3,0))=0,"",INDEX('[1]PNC 2020'!$A$3:$AA$434,MATCH($A176,'[1]PNC 2020'!$A$7:$A$434,0)+4,MATCH(Q$60,'[1]PNC 2020'!$A$3:$AA$3,0))),"")</f>
        <v/>
      </c>
      <c r="R176" s="87" t="str">
        <f>IFERROR(IF(INDEX('[1]PNC 2020'!$A$3:$AA$434,MATCH($A176,'[1]PNC 2020'!$A$7:$A$434,0)+4,MATCH(R$60,'[1]PNC 2020'!$A$3:$AA$3,0))=0,"",INDEX('[1]PNC 2020'!$A$3:$AA$434,MATCH($A176,'[1]PNC 2020'!$A$7:$A$434,0)+4,MATCH(R$60,'[1]PNC 2020'!$A$3:$AA$3,0))),"")</f>
        <v/>
      </c>
      <c r="S176" s="87">
        <f t="shared" si="75"/>
        <v>0</v>
      </c>
      <c r="T176" s="87" t="str">
        <f>IFERROR(IF(INDEX('[1]PNC 2020'!$A$3:$AA$434,MATCH($A176,'[1]PNC 2020'!$A$7:$A$434,0)+4,MATCH(T$60,'[1]PNC 2020'!$A$3:$AA$3,0))=0,"",INDEX('[1]PNC 2020'!$A$3:$AA$434,MATCH($A176,'[1]PNC 2020'!$A$7:$A$434,0)+4,MATCH(T$60,'[1]PNC 2020'!$A$3:$AA$3,0))),"")</f>
        <v/>
      </c>
      <c r="U176" s="87" t="str">
        <f>IFERROR(IF(INDEX('[1]PNC 2020'!$A$3:$AA$434,MATCH($A176,'[1]PNC 2020'!$A$7:$A$434,0)+4,MATCH(U$60,'[1]PNC 2020'!$A$3:$AA$3,0))=0,"",INDEX('[1]PNC 2020'!$A$3:$AA$434,MATCH($A176,'[1]PNC 2020'!$A$7:$A$434,0)+4,MATCH(U$60,'[1]PNC 2020'!$A$3:$AA$3,0))),"")</f>
        <v/>
      </c>
      <c r="V176" s="87">
        <f t="shared" si="76"/>
        <v>0</v>
      </c>
      <c r="W176" s="87" t="str">
        <f>IFERROR(IF(INDEX('[1]PNC 2020'!$A$3:$AA$434,MATCH($A176,'[1]PNC 2020'!$A$7:$A$434,0)+4,MATCH(W$60,'[1]PNC 2020'!$A$3:$AA$3,0))=0,"",INDEX('[1]PNC 2020'!$A$3:$AA$434,MATCH($A176,'[1]PNC 2020'!$A$7:$A$434,0)+4,MATCH(W$60,'[1]PNC 2020'!$A$3:$AA$3,0))),"")</f>
        <v/>
      </c>
      <c r="X176" s="87" t="str">
        <f>IFERROR(IF(INDEX('[1]PNC 2020'!$A$3:$AA$434,MATCH($A176,'[1]PNC 2020'!$A$7:$A$434,0)+4,MATCH(X$60,'[1]PNC 2020'!$A$3:$AA$3,0))=0,"",INDEX('[1]PNC 2020'!$A$3:$AA$434,MATCH($A176,'[1]PNC 2020'!$A$7:$A$434,0)+4,MATCH(X$60,'[1]PNC 2020'!$A$3:$AA$3,0))),"")</f>
        <v/>
      </c>
      <c r="Y176" s="87">
        <f t="shared" si="77"/>
        <v>0</v>
      </c>
      <c r="Z176" s="87" t="str">
        <f>IFERROR(IF(INDEX('[1]PNC 2020'!$A$3:$AA$434,MATCH($A176,'[1]PNC 2020'!$A$7:$A$434,0)+4,MATCH(Z$60,'[1]PNC 2020'!$A$3:$AA$3,0))=0,"",INDEX('[1]PNC 2020'!$A$3:$AA$434,MATCH($A176,'[1]PNC 2020'!$A$7:$A$434,0)+4,MATCH(Z$60,'[1]PNC 2020'!$A$3:$AA$3,0))),"")</f>
        <v/>
      </c>
      <c r="AA176" s="87" t="str">
        <f>IFERROR(IF(INDEX('[1]PNC 2020'!$A$3:$AA$434,MATCH($A176,'[1]PNC 2020'!$A$7:$A$434,0)+4,MATCH(AA$60,'[1]PNC 2020'!$A$3:$AA$3,0))=0,"",INDEX('[1]PNC 2020'!$A$3:$AA$434,MATCH($A176,'[1]PNC 2020'!$A$7:$A$434,0)+4,MATCH(AA$60,'[1]PNC 2020'!$A$3:$AA$3,0))),"")</f>
        <v/>
      </c>
      <c r="AB176" s="87">
        <f t="shared" si="78"/>
        <v>0</v>
      </c>
      <c r="AC176" s="87" t="str">
        <f>IFERROR(IF(INDEX('[1]PNC 2020'!$A$3:$AA$434,MATCH($A176,'[1]PNC 2020'!$A$7:$A$434,0)+4,MATCH(AC$60,'[1]PNC 2020'!$A$3:$AA$3,0))=0,"",INDEX('[1]PNC 2020'!$A$3:$AA$434,MATCH($A176,'[1]PNC 2020'!$A$7:$A$434,0)+4,MATCH(AC$60,'[1]PNC 2020'!$A$3:$AA$3,0))),"")</f>
        <v/>
      </c>
      <c r="AD176" s="87" t="str">
        <f>IFERROR(IF(INDEX('[1]PNC 2020'!$A$3:$AA$434,MATCH($A176,'[1]PNC 2020'!$A$7:$A$434,0)+4,MATCH(AD$60,'[1]PNC 2020'!$A$3:$AA$3,0))=0,"",INDEX('[1]PNC 2020'!$A$3:$AA$434,MATCH($A176,'[1]PNC 2020'!$A$7:$A$434,0)+4,MATCH(AD$60,'[1]PNC 2020'!$A$3:$AA$3,0))),"")</f>
        <v/>
      </c>
      <c r="AE176" s="87">
        <f t="shared" si="79"/>
        <v>0</v>
      </c>
      <c r="AF176" s="87" t="str">
        <f>IFERROR(IF(INDEX('[1]PNC 2020'!$A$3:$AA$434,MATCH($A176,'[1]PNC 2020'!$A$7:$A$434,0)+4,MATCH(AF$60,'[1]PNC 2020'!$A$3:$AA$3,0))=0,"",INDEX('[1]PNC 2020'!$A$3:$AA$434,MATCH($A176,'[1]PNC 2020'!$A$7:$A$434,0)+4,MATCH(AF$60,'[1]PNC 2020'!$A$3:$AA$3,0))),"")</f>
        <v/>
      </c>
      <c r="AG176" s="87" t="str">
        <f>IFERROR(IF(INDEX('[1]PNC 2020'!$A$3:$AA$434,MATCH($A176,'[1]PNC 2020'!$A$7:$A$434,0)+4,MATCH(AG$60,'[1]PNC 2020'!$A$3:$AA$3,0))=0,"",INDEX('[1]PNC 2020'!$A$3:$AA$434,MATCH($A176,'[1]PNC 2020'!$A$7:$A$434,0)+4,MATCH(AG$60,'[1]PNC 2020'!$A$3:$AA$3,0))),"")</f>
        <v/>
      </c>
      <c r="AH176" s="87">
        <f t="shared" si="80"/>
        <v>0</v>
      </c>
      <c r="AI176" s="87" t="str">
        <f>IFERROR(IF(INDEX('[1]PNC 2020'!$A$3:$AA$434,MATCH($A176,'[1]PNC 2020'!$A$7:$A$434,0)+4,MATCH(AI$60,'[1]PNC 2020'!$A$3:$AA$3,0))=0,"",INDEX('[1]PNC 2020'!$A$3:$AA$434,MATCH($A176,'[1]PNC 2020'!$A$7:$A$434,0)+4,MATCH(AI$60,'[1]PNC 2020'!$A$3:$AA$3,0))),"")</f>
        <v/>
      </c>
      <c r="AJ176" s="87" t="str">
        <f>IFERROR(IF(INDEX('[1]PNC 2020'!$A$3:$AA$434,MATCH($A176,'[1]PNC 2020'!$A$7:$A$434,0)+4,MATCH(AJ$60,'[1]PNC 2020'!$A$3:$AA$3,0))=0,"",INDEX('[1]PNC 2020'!$A$3:$AA$434,MATCH($A176,'[1]PNC 2020'!$A$7:$A$434,0)+4,MATCH(AJ$60,'[1]PNC 2020'!$A$3:$AA$3,0))),"")</f>
        <v/>
      </c>
      <c r="AK176" s="87">
        <f t="shared" si="81"/>
        <v>0</v>
      </c>
      <c r="AM176" s="132" t="s">
        <v>2</v>
      </c>
    </row>
    <row r="177" spans="1:39" x14ac:dyDescent="0.2">
      <c r="A177" s="132" t="str">
        <f t="shared" si="67"/>
        <v>MarzoSeguros Sura, S.A.</v>
      </c>
      <c r="B177" s="51" t="s">
        <v>113</v>
      </c>
      <c r="C177" s="88">
        <f t="shared" si="69"/>
        <v>0</v>
      </c>
      <c r="D177" s="88">
        <f t="shared" si="70"/>
        <v>0</v>
      </c>
      <c r="E177" s="87" t="str">
        <f>IFERROR(IF(INDEX('[1]PNC 2020'!$A$3:$AA$434,MATCH($A177,'[1]PNC 2020'!$A$7:$A$434,0)+4,MATCH(E$60,'[1]PNC 2020'!$A$3:$AA$3,0))=0,"",INDEX('[1]PNC 2020'!$A$3:$AA$434,MATCH($A177,'[1]PNC 2020'!$A$7:$A$434,0)+4,MATCH(E$60,'[1]PNC 2020'!$A$3:$AA$3,0))),"")</f>
        <v/>
      </c>
      <c r="F177" s="87" t="str">
        <f>IFERROR(IF(INDEX('[1]PNC 2020'!$A$3:$AA$434,MATCH($A177,'[1]PNC 2020'!$A$7:$A$434,0)+4,MATCH(F$60,'[1]PNC 2020'!$A$3:$AA$3,0))=0,"",INDEX('[1]PNC 2020'!$A$3:$AA$434,MATCH($A177,'[1]PNC 2020'!$A$7:$A$434,0)+4,MATCH(F$60,'[1]PNC 2020'!$A$3:$AA$3,0))),"")</f>
        <v/>
      </c>
      <c r="G177" s="87">
        <f t="shared" si="71"/>
        <v>0</v>
      </c>
      <c r="H177" s="87" t="str">
        <f>IFERROR(IF(INDEX('[1]PNC 2020'!$A$3:$AA$434,MATCH($A177,'[1]PNC 2020'!$A$7:$A$434,0)+4,MATCH(H$60,'[1]PNC 2020'!$A$3:$AA$3,0))=0,"",INDEX('[1]PNC 2020'!$A$3:$AA$434,MATCH($A177,'[1]PNC 2020'!$A$7:$A$434,0)+4,MATCH(H$60,'[1]PNC 2020'!$A$3:$AA$3,0))),"")</f>
        <v/>
      </c>
      <c r="I177" s="87" t="str">
        <f>IFERROR(IF(INDEX('[1]PNC 2020'!$A$3:$AA$434,MATCH($A177,'[1]PNC 2020'!$A$7:$A$434,0)+4,MATCH(I$60,'[1]PNC 2020'!$A$3:$AA$3,0))=0,"",INDEX('[1]PNC 2020'!$A$3:$AA$434,MATCH($A177,'[1]PNC 2020'!$A$7:$A$434,0)+4,MATCH(I$60,'[1]PNC 2020'!$A$3:$AA$3,0))),"")</f>
        <v/>
      </c>
      <c r="J177" s="87">
        <f t="shared" si="72"/>
        <v>0</v>
      </c>
      <c r="K177" s="87" t="str">
        <f>IFERROR(IF(INDEX('[1]PNC 2020'!$A$3:$AA$434,MATCH($A177,'[1]PNC 2020'!$A$7:$A$434,0)+4,MATCH(K$60,'[1]PNC 2020'!$A$3:$AA$3,0))=0,"",INDEX('[1]PNC 2020'!$A$3:$AA$434,MATCH($A177,'[1]PNC 2020'!$A$7:$A$434,0)+4,MATCH(K$60,'[1]PNC 2020'!$A$3:$AA$3,0))),"")</f>
        <v/>
      </c>
      <c r="L177" s="87" t="str">
        <f>IFERROR(IF(INDEX('[1]PNC 2020'!$A$3:$AA$434,MATCH($A177,'[1]PNC 2020'!$A$7:$A$434,0)+4,MATCH(L$60,'[1]PNC 2020'!$A$3:$AA$3,0))=0,"",INDEX('[1]PNC 2020'!$A$3:$AA$434,MATCH($A177,'[1]PNC 2020'!$A$7:$A$434,0)+4,MATCH(L$60,'[1]PNC 2020'!$A$3:$AA$3,0))),"")</f>
        <v/>
      </c>
      <c r="M177" s="87">
        <f t="shared" si="73"/>
        <v>0</v>
      </c>
      <c r="N177" s="87" t="str">
        <f>IFERROR(IF(INDEX('[1]PNC 2020'!$A$3:$AA$434,MATCH($A177,'[1]PNC 2020'!$A$7:$A$434,0)+4,MATCH(N$60,'[1]PNC 2020'!$A$3:$AA$3,0))=0,"",INDEX('[1]PNC 2020'!$A$3:$AA$434,MATCH($A177,'[1]PNC 2020'!$A$7:$A$434,0)+4,MATCH(N$60,'[1]PNC 2020'!$A$3:$AA$3,0))),"")</f>
        <v/>
      </c>
      <c r="O177" s="87" t="str">
        <f>IFERROR(IF(INDEX('[1]PNC 2020'!$A$3:$AA$434,MATCH($A177,'[1]PNC 2020'!$A$7:$A$434,0)+4,MATCH(O$60,'[1]PNC 2020'!$A$3:$AA$3,0))=0,"",INDEX('[1]PNC 2020'!$A$3:$AA$434,MATCH($A177,'[1]PNC 2020'!$A$7:$A$434,0)+4,MATCH(O$60,'[1]PNC 2020'!$A$3:$AA$3,0))),"")</f>
        <v/>
      </c>
      <c r="P177" s="87">
        <f t="shared" si="74"/>
        <v>0</v>
      </c>
      <c r="Q177" s="87" t="str">
        <f>IFERROR(IF(INDEX('[1]PNC 2020'!$A$3:$AA$434,MATCH($A177,'[1]PNC 2020'!$A$7:$A$434,0)+4,MATCH(Q$60,'[1]PNC 2020'!$A$3:$AA$3,0))=0,"",INDEX('[1]PNC 2020'!$A$3:$AA$434,MATCH($A177,'[1]PNC 2020'!$A$7:$A$434,0)+4,MATCH(Q$60,'[1]PNC 2020'!$A$3:$AA$3,0))),"")</f>
        <v/>
      </c>
      <c r="R177" s="87" t="str">
        <f>IFERROR(IF(INDEX('[1]PNC 2020'!$A$3:$AA$434,MATCH($A177,'[1]PNC 2020'!$A$7:$A$434,0)+4,MATCH(R$60,'[1]PNC 2020'!$A$3:$AA$3,0))=0,"",INDEX('[1]PNC 2020'!$A$3:$AA$434,MATCH($A177,'[1]PNC 2020'!$A$7:$A$434,0)+4,MATCH(R$60,'[1]PNC 2020'!$A$3:$AA$3,0))),"")</f>
        <v/>
      </c>
      <c r="S177" s="87">
        <f t="shared" si="75"/>
        <v>0</v>
      </c>
      <c r="T177" s="87" t="str">
        <f>IFERROR(IF(INDEX('[1]PNC 2020'!$A$3:$AA$434,MATCH($A177,'[1]PNC 2020'!$A$7:$A$434,0)+4,MATCH(T$60,'[1]PNC 2020'!$A$3:$AA$3,0))=0,"",INDEX('[1]PNC 2020'!$A$3:$AA$434,MATCH($A177,'[1]PNC 2020'!$A$7:$A$434,0)+4,MATCH(T$60,'[1]PNC 2020'!$A$3:$AA$3,0))),"")</f>
        <v/>
      </c>
      <c r="U177" s="87" t="str">
        <f>IFERROR(IF(INDEX('[1]PNC 2020'!$A$3:$AA$434,MATCH($A177,'[1]PNC 2020'!$A$7:$A$434,0)+4,MATCH(U$60,'[1]PNC 2020'!$A$3:$AA$3,0))=0,"",INDEX('[1]PNC 2020'!$A$3:$AA$434,MATCH($A177,'[1]PNC 2020'!$A$7:$A$434,0)+4,MATCH(U$60,'[1]PNC 2020'!$A$3:$AA$3,0))),"")</f>
        <v/>
      </c>
      <c r="V177" s="87">
        <f t="shared" si="76"/>
        <v>0</v>
      </c>
      <c r="W177" s="87" t="str">
        <f>IFERROR(IF(INDEX('[1]PNC 2020'!$A$3:$AA$434,MATCH($A177,'[1]PNC 2020'!$A$7:$A$434,0)+4,MATCH(W$60,'[1]PNC 2020'!$A$3:$AA$3,0))=0,"",INDEX('[1]PNC 2020'!$A$3:$AA$434,MATCH($A177,'[1]PNC 2020'!$A$7:$A$434,0)+4,MATCH(W$60,'[1]PNC 2020'!$A$3:$AA$3,0))),"")</f>
        <v/>
      </c>
      <c r="X177" s="87" t="str">
        <f>IFERROR(IF(INDEX('[1]PNC 2020'!$A$3:$AA$434,MATCH($A177,'[1]PNC 2020'!$A$7:$A$434,0)+4,MATCH(X$60,'[1]PNC 2020'!$A$3:$AA$3,0))=0,"",INDEX('[1]PNC 2020'!$A$3:$AA$434,MATCH($A177,'[1]PNC 2020'!$A$7:$A$434,0)+4,MATCH(X$60,'[1]PNC 2020'!$A$3:$AA$3,0))),"")</f>
        <v/>
      </c>
      <c r="Y177" s="87">
        <f t="shared" si="77"/>
        <v>0</v>
      </c>
      <c r="Z177" s="87" t="str">
        <f>IFERROR(IF(INDEX('[1]PNC 2020'!$A$3:$AA$434,MATCH($A177,'[1]PNC 2020'!$A$7:$A$434,0)+4,MATCH(Z$60,'[1]PNC 2020'!$A$3:$AA$3,0))=0,"",INDEX('[1]PNC 2020'!$A$3:$AA$434,MATCH($A177,'[1]PNC 2020'!$A$7:$A$434,0)+4,MATCH(Z$60,'[1]PNC 2020'!$A$3:$AA$3,0))),"")</f>
        <v/>
      </c>
      <c r="AA177" s="87" t="str">
        <f>IFERROR(IF(INDEX('[1]PNC 2020'!$A$3:$AA$434,MATCH($A177,'[1]PNC 2020'!$A$7:$A$434,0)+4,MATCH(AA$60,'[1]PNC 2020'!$A$3:$AA$3,0))=0,"",INDEX('[1]PNC 2020'!$A$3:$AA$434,MATCH($A177,'[1]PNC 2020'!$A$7:$A$434,0)+4,MATCH(AA$60,'[1]PNC 2020'!$A$3:$AA$3,0))),"")</f>
        <v/>
      </c>
      <c r="AB177" s="87">
        <f t="shared" si="78"/>
        <v>0</v>
      </c>
      <c r="AC177" s="87" t="str">
        <f>IFERROR(IF(INDEX('[1]PNC 2020'!$A$3:$AA$434,MATCH($A177,'[1]PNC 2020'!$A$7:$A$434,0)+4,MATCH(AC$60,'[1]PNC 2020'!$A$3:$AA$3,0))=0,"",INDEX('[1]PNC 2020'!$A$3:$AA$434,MATCH($A177,'[1]PNC 2020'!$A$7:$A$434,0)+4,MATCH(AC$60,'[1]PNC 2020'!$A$3:$AA$3,0))),"")</f>
        <v/>
      </c>
      <c r="AD177" s="87" t="str">
        <f>IFERROR(IF(INDEX('[1]PNC 2020'!$A$3:$AA$434,MATCH($A177,'[1]PNC 2020'!$A$7:$A$434,0)+4,MATCH(AD$60,'[1]PNC 2020'!$A$3:$AA$3,0))=0,"",INDEX('[1]PNC 2020'!$A$3:$AA$434,MATCH($A177,'[1]PNC 2020'!$A$7:$A$434,0)+4,MATCH(AD$60,'[1]PNC 2020'!$A$3:$AA$3,0))),"")</f>
        <v/>
      </c>
      <c r="AE177" s="87">
        <f t="shared" si="79"/>
        <v>0</v>
      </c>
      <c r="AF177" s="87" t="str">
        <f>IFERROR(IF(INDEX('[1]PNC 2020'!$A$3:$AA$434,MATCH($A177,'[1]PNC 2020'!$A$7:$A$434,0)+4,MATCH(AF$60,'[1]PNC 2020'!$A$3:$AA$3,0))=0,"",INDEX('[1]PNC 2020'!$A$3:$AA$434,MATCH($A177,'[1]PNC 2020'!$A$7:$A$434,0)+4,MATCH(AF$60,'[1]PNC 2020'!$A$3:$AA$3,0))),"")</f>
        <v/>
      </c>
      <c r="AG177" s="87" t="str">
        <f>IFERROR(IF(INDEX('[1]PNC 2020'!$A$3:$AA$434,MATCH($A177,'[1]PNC 2020'!$A$7:$A$434,0)+4,MATCH(AG$60,'[1]PNC 2020'!$A$3:$AA$3,0))=0,"",INDEX('[1]PNC 2020'!$A$3:$AA$434,MATCH($A177,'[1]PNC 2020'!$A$7:$A$434,0)+4,MATCH(AG$60,'[1]PNC 2020'!$A$3:$AA$3,0))),"")</f>
        <v/>
      </c>
      <c r="AH177" s="87">
        <f t="shared" si="80"/>
        <v>0</v>
      </c>
      <c r="AI177" s="87" t="str">
        <f>IFERROR(IF(INDEX('[1]PNC 2020'!$A$3:$AA$434,MATCH($A177,'[1]PNC 2020'!$A$7:$A$434,0)+4,MATCH(AI$60,'[1]PNC 2020'!$A$3:$AA$3,0))=0,"",INDEX('[1]PNC 2020'!$A$3:$AA$434,MATCH($A177,'[1]PNC 2020'!$A$7:$A$434,0)+4,MATCH(AI$60,'[1]PNC 2020'!$A$3:$AA$3,0))),"")</f>
        <v/>
      </c>
      <c r="AJ177" s="87" t="str">
        <f>IFERROR(IF(INDEX('[1]PNC 2020'!$A$3:$AA$434,MATCH($A177,'[1]PNC 2020'!$A$7:$A$434,0)+4,MATCH(AJ$60,'[1]PNC 2020'!$A$3:$AA$3,0))=0,"",INDEX('[1]PNC 2020'!$A$3:$AA$434,MATCH($A177,'[1]PNC 2020'!$A$7:$A$434,0)+4,MATCH(AJ$60,'[1]PNC 2020'!$A$3:$AA$3,0))),"")</f>
        <v/>
      </c>
      <c r="AK177" s="87">
        <f t="shared" si="81"/>
        <v>0</v>
      </c>
      <c r="AM177" s="132" t="s">
        <v>2</v>
      </c>
    </row>
    <row r="178" spans="1:39" x14ac:dyDescent="0.2">
      <c r="A178" s="132" t="str">
        <f t="shared" si="67"/>
        <v>MarzoSeguros Crecer, S. A.</v>
      </c>
      <c r="B178" s="51" t="s">
        <v>94</v>
      </c>
      <c r="C178" s="88">
        <f t="shared" si="69"/>
        <v>0</v>
      </c>
      <c r="D178" s="88">
        <f t="shared" si="70"/>
        <v>0</v>
      </c>
      <c r="E178" s="87" t="str">
        <f>IFERROR(IF(INDEX('[1]PNC 2020'!$A$3:$AA$434,MATCH($A178,'[1]PNC 2020'!$A$7:$A$434,0)+4,MATCH(E$60,'[1]PNC 2020'!$A$3:$AA$3,0))=0,"",INDEX('[1]PNC 2020'!$A$3:$AA$434,MATCH($A178,'[1]PNC 2020'!$A$7:$A$434,0)+4,MATCH(E$60,'[1]PNC 2020'!$A$3:$AA$3,0))),"")</f>
        <v/>
      </c>
      <c r="F178" s="87" t="str">
        <f>IFERROR(IF(INDEX('[1]PNC 2020'!$A$3:$AA$434,MATCH($A178,'[1]PNC 2020'!$A$7:$A$434,0)+4,MATCH(F$60,'[1]PNC 2020'!$A$3:$AA$3,0))=0,"",INDEX('[1]PNC 2020'!$A$3:$AA$434,MATCH($A178,'[1]PNC 2020'!$A$7:$A$434,0)+4,MATCH(F$60,'[1]PNC 2020'!$A$3:$AA$3,0))),"")</f>
        <v/>
      </c>
      <c r="G178" s="87">
        <f t="shared" si="71"/>
        <v>0</v>
      </c>
      <c r="H178" s="87" t="str">
        <f>IFERROR(IF(INDEX('[1]PNC 2020'!$A$3:$AA$434,MATCH($A178,'[1]PNC 2020'!$A$7:$A$434,0)+4,MATCH(H$60,'[1]PNC 2020'!$A$3:$AA$3,0))=0,"",INDEX('[1]PNC 2020'!$A$3:$AA$434,MATCH($A178,'[1]PNC 2020'!$A$7:$A$434,0)+4,MATCH(H$60,'[1]PNC 2020'!$A$3:$AA$3,0))),"")</f>
        <v/>
      </c>
      <c r="I178" s="87" t="str">
        <f>IFERROR(IF(INDEX('[1]PNC 2020'!$A$3:$AA$434,MATCH($A178,'[1]PNC 2020'!$A$7:$A$434,0)+4,MATCH(I$60,'[1]PNC 2020'!$A$3:$AA$3,0))=0,"",INDEX('[1]PNC 2020'!$A$3:$AA$434,MATCH($A178,'[1]PNC 2020'!$A$7:$A$434,0)+4,MATCH(I$60,'[1]PNC 2020'!$A$3:$AA$3,0))),"")</f>
        <v/>
      </c>
      <c r="J178" s="87">
        <f t="shared" si="72"/>
        <v>0</v>
      </c>
      <c r="K178" s="87" t="str">
        <f>IFERROR(IF(INDEX('[1]PNC 2020'!$A$3:$AA$434,MATCH($A178,'[1]PNC 2020'!$A$7:$A$434,0)+4,MATCH(K$60,'[1]PNC 2020'!$A$3:$AA$3,0))=0,"",INDEX('[1]PNC 2020'!$A$3:$AA$434,MATCH($A178,'[1]PNC 2020'!$A$7:$A$434,0)+4,MATCH(K$60,'[1]PNC 2020'!$A$3:$AA$3,0))),"")</f>
        <v/>
      </c>
      <c r="L178" s="87" t="str">
        <f>IFERROR(IF(INDEX('[1]PNC 2020'!$A$3:$AA$434,MATCH($A178,'[1]PNC 2020'!$A$7:$A$434,0)+4,MATCH(L$60,'[1]PNC 2020'!$A$3:$AA$3,0))=0,"",INDEX('[1]PNC 2020'!$A$3:$AA$434,MATCH($A178,'[1]PNC 2020'!$A$7:$A$434,0)+4,MATCH(L$60,'[1]PNC 2020'!$A$3:$AA$3,0))),"")</f>
        <v/>
      </c>
      <c r="M178" s="87">
        <f t="shared" si="73"/>
        <v>0</v>
      </c>
      <c r="N178" s="87" t="str">
        <f>IFERROR(IF(INDEX('[1]PNC 2020'!$A$3:$AA$434,MATCH($A178,'[1]PNC 2020'!$A$7:$A$434,0)+4,MATCH(N$60,'[1]PNC 2020'!$A$3:$AA$3,0))=0,"",INDEX('[1]PNC 2020'!$A$3:$AA$434,MATCH($A178,'[1]PNC 2020'!$A$7:$A$434,0)+4,MATCH(N$60,'[1]PNC 2020'!$A$3:$AA$3,0))),"")</f>
        <v/>
      </c>
      <c r="O178" s="87" t="str">
        <f>IFERROR(IF(INDEX('[1]PNC 2020'!$A$3:$AA$434,MATCH($A178,'[1]PNC 2020'!$A$7:$A$434,0)+4,MATCH(O$60,'[1]PNC 2020'!$A$3:$AA$3,0))=0,"",INDEX('[1]PNC 2020'!$A$3:$AA$434,MATCH($A178,'[1]PNC 2020'!$A$7:$A$434,0)+4,MATCH(O$60,'[1]PNC 2020'!$A$3:$AA$3,0))),"")</f>
        <v/>
      </c>
      <c r="P178" s="87">
        <f t="shared" si="74"/>
        <v>0</v>
      </c>
      <c r="Q178" s="87" t="str">
        <f>IFERROR(IF(INDEX('[1]PNC 2020'!$A$3:$AA$434,MATCH($A178,'[1]PNC 2020'!$A$7:$A$434,0)+4,MATCH(Q$60,'[1]PNC 2020'!$A$3:$AA$3,0))=0,"",INDEX('[1]PNC 2020'!$A$3:$AA$434,MATCH($A178,'[1]PNC 2020'!$A$7:$A$434,0)+4,MATCH(Q$60,'[1]PNC 2020'!$A$3:$AA$3,0))),"")</f>
        <v/>
      </c>
      <c r="R178" s="87" t="str">
        <f>IFERROR(IF(INDEX('[1]PNC 2020'!$A$3:$AA$434,MATCH($A178,'[1]PNC 2020'!$A$7:$A$434,0)+4,MATCH(R$60,'[1]PNC 2020'!$A$3:$AA$3,0))=0,"",INDEX('[1]PNC 2020'!$A$3:$AA$434,MATCH($A178,'[1]PNC 2020'!$A$7:$A$434,0)+4,MATCH(R$60,'[1]PNC 2020'!$A$3:$AA$3,0))),"")</f>
        <v/>
      </c>
      <c r="S178" s="87">
        <f t="shared" si="75"/>
        <v>0</v>
      </c>
      <c r="T178" s="87" t="str">
        <f>IFERROR(IF(INDEX('[1]PNC 2020'!$A$3:$AA$434,MATCH($A178,'[1]PNC 2020'!$A$7:$A$434,0)+4,MATCH(T$60,'[1]PNC 2020'!$A$3:$AA$3,0))=0,"",INDEX('[1]PNC 2020'!$A$3:$AA$434,MATCH($A178,'[1]PNC 2020'!$A$7:$A$434,0)+4,MATCH(T$60,'[1]PNC 2020'!$A$3:$AA$3,0))),"")</f>
        <v/>
      </c>
      <c r="U178" s="87" t="str">
        <f>IFERROR(IF(INDEX('[1]PNC 2020'!$A$3:$AA$434,MATCH($A178,'[1]PNC 2020'!$A$7:$A$434,0)+4,MATCH(U$60,'[1]PNC 2020'!$A$3:$AA$3,0))=0,"",INDEX('[1]PNC 2020'!$A$3:$AA$434,MATCH($A178,'[1]PNC 2020'!$A$7:$A$434,0)+4,MATCH(U$60,'[1]PNC 2020'!$A$3:$AA$3,0))),"")</f>
        <v/>
      </c>
      <c r="V178" s="87">
        <f t="shared" si="76"/>
        <v>0</v>
      </c>
      <c r="W178" s="87" t="str">
        <f>IFERROR(IF(INDEX('[1]PNC 2020'!$A$3:$AA$434,MATCH($A178,'[1]PNC 2020'!$A$7:$A$434,0)+4,MATCH(W$60,'[1]PNC 2020'!$A$3:$AA$3,0))=0,"",INDEX('[1]PNC 2020'!$A$3:$AA$434,MATCH($A178,'[1]PNC 2020'!$A$7:$A$434,0)+4,MATCH(W$60,'[1]PNC 2020'!$A$3:$AA$3,0))),"")</f>
        <v/>
      </c>
      <c r="X178" s="87" t="str">
        <f>IFERROR(IF(INDEX('[1]PNC 2020'!$A$3:$AA$434,MATCH($A178,'[1]PNC 2020'!$A$7:$A$434,0)+4,MATCH(X$60,'[1]PNC 2020'!$A$3:$AA$3,0))=0,"",INDEX('[1]PNC 2020'!$A$3:$AA$434,MATCH($A178,'[1]PNC 2020'!$A$7:$A$434,0)+4,MATCH(X$60,'[1]PNC 2020'!$A$3:$AA$3,0))),"")</f>
        <v/>
      </c>
      <c r="Y178" s="87">
        <f t="shared" si="77"/>
        <v>0</v>
      </c>
      <c r="Z178" s="87" t="str">
        <f>IFERROR(IF(INDEX('[1]PNC 2020'!$A$3:$AA$434,MATCH($A178,'[1]PNC 2020'!$A$7:$A$434,0)+4,MATCH(Z$60,'[1]PNC 2020'!$A$3:$AA$3,0))=0,"",INDEX('[1]PNC 2020'!$A$3:$AA$434,MATCH($A178,'[1]PNC 2020'!$A$7:$A$434,0)+4,MATCH(Z$60,'[1]PNC 2020'!$A$3:$AA$3,0))),"")</f>
        <v/>
      </c>
      <c r="AA178" s="87" t="str">
        <f>IFERROR(IF(INDEX('[1]PNC 2020'!$A$3:$AA$434,MATCH($A178,'[1]PNC 2020'!$A$7:$A$434,0)+4,MATCH(AA$60,'[1]PNC 2020'!$A$3:$AA$3,0))=0,"",INDEX('[1]PNC 2020'!$A$3:$AA$434,MATCH($A178,'[1]PNC 2020'!$A$7:$A$434,0)+4,MATCH(AA$60,'[1]PNC 2020'!$A$3:$AA$3,0))),"")</f>
        <v/>
      </c>
      <c r="AB178" s="87">
        <f t="shared" si="78"/>
        <v>0</v>
      </c>
      <c r="AC178" s="87" t="str">
        <f>IFERROR(IF(INDEX('[1]PNC 2020'!$A$3:$AA$434,MATCH($A178,'[1]PNC 2020'!$A$7:$A$434,0)+4,MATCH(AC$60,'[1]PNC 2020'!$A$3:$AA$3,0))=0,"",INDEX('[1]PNC 2020'!$A$3:$AA$434,MATCH($A178,'[1]PNC 2020'!$A$7:$A$434,0)+4,MATCH(AC$60,'[1]PNC 2020'!$A$3:$AA$3,0))),"")</f>
        <v/>
      </c>
      <c r="AD178" s="87" t="str">
        <f>IFERROR(IF(INDEX('[1]PNC 2020'!$A$3:$AA$434,MATCH($A178,'[1]PNC 2020'!$A$7:$A$434,0)+4,MATCH(AD$60,'[1]PNC 2020'!$A$3:$AA$3,0))=0,"",INDEX('[1]PNC 2020'!$A$3:$AA$434,MATCH($A178,'[1]PNC 2020'!$A$7:$A$434,0)+4,MATCH(AD$60,'[1]PNC 2020'!$A$3:$AA$3,0))),"")</f>
        <v/>
      </c>
      <c r="AE178" s="87">
        <f t="shared" si="79"/>
        <v>0</v>
      </c>
      <c r="AF178" s="87" t="str">
        <f>IFERROR(IF(INDEX('[1]PNC 2020'!$A$3:$AA$434,MATCH($A178,'[1]PNC 2020'!$A$7:$A$434,0)+4,MATCH(AF$60,'[1]PNC 2020'!$A$3:$AA$3,0))=0,"",INDEX('[1]PNC 2020'!$A$3:$AA$434,MATCH($A178,'[1]PNC 2020'!$A$7:$A$434,0)+4,MATCH(AF$60,'[1]PNC 2020'!$A$3:$AA$3,0))),"")</f>
        <v/>
      </c>
      <c r="AG178" s="87" t="str">
        <f>IFERROR(IF(INDEX('[1]PNC 2020'!$A$3:$AA$434,MATCH($A178,'[1]PNC 2020'!$A$7:$A$434,0)+4,MATCH(AG$60,'[1]PNC 2020'!$A$3:$AA$3,0))=0,"",INDEX('[1]PNC 2020'!$A$3:$AA$434,MATCH($A178,'[1]PNC 2020'!$A$7:$A$434,0)+4,MATCH(AG$60,'[1]PNC 2020'!$A$3:$AA$3,0))),"")</f>
        <v/>
      </c>
      <c r="AH178" s="87">
        <f t="shared" si="80"/>
        <v>0</v>
      </c>
      <c r="AI178" s="87" t="str">
        <f>IFERROR(IF(INDEX('[1]PNC 2020'!$A$3:$AA$434,MATCH($A178,'[1]PNC 2020'!$A$7:$A$434,0)+4,MATCH(AI$60,'[1]PNC 2020'!$A$3:$AA$3,0))=0,"",INDEX('[1]PNC 2020'!$A$3:$AA$434,MATCH($A178,'[1]PNC 2020'!$A$7:$A$434,0)+4,MATCH(AI$60,'[1]PNC 2020'!$A$3:$AA$3,0))),"")</f>
        <v/>
      </c>
      <c r="AJ178" s="87" t="str">
        <f>IFERROR(IF(INDEX('[1]PNC 2020'!$A$3:$AA$434,MATCH($A178,'[1]PNC 2020'!$A$7:$A$434,0)+4,MATCH(AJ$60,'[1]PNC 2020'!$A$3:$AA$3,0))=0,"",INDEX('[1]PNC 2020'!$A$3:$AA$434,MATCH($A178,'[1]PNC 2020'!$A$7:$A$434,0)+4,MATCH(AJ$60,'[1]PNC 2020'!$A$3:$AA$3,0))),"")</f>
        <v/>
      </c>
      <c r="AK178" s="87">
        <f t="shared" si="81"/>
        <v>0</v>
      </c>
      <c r="AM178" s="132" t="s">
        <v>2</v>
      </c>
    </row>
    <row r="179" spans="1:39" x14ac:dyDescent="0.2">
      <c r="A179" s="132" t="str">
        <f t="shared" si="67"/>
        <v>MarzoWorldwide Seguros, S. A.</v>
      </c>
      <c r="B179" s="51" t="s">
        <v>114</v>
      </c>
      <c r="C179" s="88">
        <f t="shared" si="69"/>
        <v>0</v>
      </c>
      <c r="D179" s="88">
        <f t="shared" si="70"/>
        <v>0</v>
      </c>
      <c r="E179" s="87" t="str">
        <f>IFERROR(IF(INDEX('[1]PNC 2020'!$A$3:$AA$434,MATCH($A179,'[1]PNC 2020'!$A$7:$A$434,0)+4,MATCH(E$60,'[1]PNC 2020'!$A$3:$AA$3,0))=0,"",INDEX('[1]PNC 2020'!$A$3:$AA$434,MATCH($A179,'[1]PNC 2020'!$A$7:$A$434,0)+4,MATCH(E$60,'[1]PNC 2020'!$A$3:$AA$3,0))),"")</f>
        <v/>
      </c>
      <c r="F179" s="87" t="str">
        <f>IFERROR(IF(INDEX('[1]PNC 2020'!$A$3:$AA$434,MATCH($A179,'[1]PNC 2020'!$A$7:$A$434,0)+4,MATCH(F$60,'[1]PNC 2020'!$A$3:$AA$3,0))=0,"",INDEX('[1]PNC 2020'!$A$3:$AA$434,MATCH($A179,'[1]PNC 2020'!$A$7:$A$434,0)+4,MATCH(F$60,'[1]PNC 2020'!$A$3:$AA$3,0))),"")</f>
        <v/>
      </c>
      <c r="G179" s="87">
        <f t="shared" si="71"/>
        <v>0</v>
      </c>
      <c r="H179" s="87" t="str">
        <f>IFERROR(IF(INDEX('[1]PNC 2020'!$A$3:$AA$434,MATCH($A179,'[1]PNC 2020'!$A$7:$A$434,0)+4,MATCH(H$60,'[1]PNC 2020'!$A$3:$AA$3,0))=0,"",INDEX('[1]PNC 2020'!$A$3:$AA$434,MATCH($A179,'[1]PNC 2020'!$A$7:$A$434,0)+4,MATCH(H$60,'[1]PNC 2020'!$A$3:$AA$3,0))),"")</f>
        <v/>
      </c>
      <c r="I179" s="87" t="str">
        <f>IFERROR(IF(INDEX('[1]PNC 2020'!$A$3:$AA$434,MATCH($A179,'[1]PNC 2020'!$A$7:$A$434,0)+4,MATCH(I$60,'[1]PNC 2020'!$A$3:$AA$3,0))=0,"",INDEX('[1]PNC 2020'!$A$3:$AA$434,MATCH($A179,'[1]PNC 2020'!$A$7:$A$434,0)+4,MATCH(I$60,'[1]PNC 2020'!$A$3:$AA$3,0))),"")</f>
        <v/>
      </c>
      <c r="J179" s="87">
        <f t="shared" si="72"/>
        <v>0</v>
      </c>
      <c r="K179" s="87" t="str">
        <f>IFERROR(IF(INDEX('[1]PNC 2020'!$A$3:$AA$434,MATCH($A179,'[1]PNC 2020'!$A$7:$A$434,0)+4,MATCH(K$60,'[1]PNC 2020'!$A$3:$AA$3,0))=0,"",INDEX('[1]PNC 2020'!$A$3:$AA$434,MATCH($A179,'[1]PNC 2020'!$A$7:$A$434,0)+4,MATCH(K$60,'[1]PNC 2020'!$A$3:$AA$3,0))),"")</f>
        <v/>
      </c>
      <c r="L179" s="87" t="str">
        <f>IFERROR(IF(INDEX('[1]PNC 2020'!$A$3:$AA$434,MATCH($A179,'[1]PNC 2020'!$A$7:$A$434,0)+4,MATCH(L$60,'[1]PNC 2020'!$A$3:$AA$3,0))=0,"",INDEX('[1]PNC 2020'!$A$3:$AA$434,MATCH($A179,'[1]PNC 2020'!$A$7:$A$434,0)+4,MATCH(L$60,'[1]PNC 2020'!$A$3:$AA$3,0))),"")</f>
        <v/>
      </c>
      <c r="M179" s="87">
        <f t="shared" si="73"/>
        <v>0</v>
      </c>
      <c r="N179" s="87" t="str">
        <f>IFERROR(IF(INDEX('[1]PNC 2020'!$A$3:$AA$434,MATCH($A179,'[1]PNC 2020'!$A$7:$A$434,0)+4,MATCH(N$60,'[1]PNC 2020'!$A$3:$AA$3,0))=0,"",INDEX('[1]PNC 2020'!$A$3:$AA$434,MATCH($A179,'[1]PNC 2020'!$A$7:$A$434,0)+4,MATCH(N$60,'[1]PNC 2020'!$A$3:$AA$3,0))),"")</f>
        <v/>
      </c>
      <c r="O179" s="87" t="str">
        <f>IFERROR(IF(INDEX('[1]PNC 2020'!$A$3:$AA$434,MATCH($A179,'[1]PNC 2020'!$A$7:$A$434,0)+4,MATCH(O$60,'[1]PNC 2020'!$A$3:$AA$3,0))=0,"",INDEX('[1]PNC 2020'!$A$3:$AA$434,MATCH($A179,'[1]PNC 2020'!$A$7:$A$434,0)+4,MATCH(O$60,'[1]PNC 2020'!$A$3:$AA$3,0))),"")</f>
        <v/>
      </c>
      <c r="P179" s="87">
        <f t="shared" si="74"/>
        <v>0</v>
      </c>
      <c r="Q179" s="87" t="str">
        <f>IFERROR(IF(INDEX('[1]PNC 2020'!$A$3:$AA$434,MATCH($A179,'[1]PNC 2020'!$A$7:$A$434,0)+4,MATCH(Q$60,'[1]PNC 2020'!$A$3:$AA$3,0))=0,"",INDEX('[1]PNC 2020'!$A$3:$AA$434,MATCH($A179,'[1]PNC 2020'!$A$7:$A$434,0)+4,MATCH(Q$60,'[1]PNC 2020'!$A$3:$AA$3,0))),"")</f>
        <v/>
      </c>
      <c r="R179" s="87" t="str">
        <f>IFERROR(IF(INDEX('[1]PNC 2020'!$A$3:$AA$434,MATCH($A179,'[1]PNC 2020'!$A$7:$A$434,0)+4,MATCH(R$60,'[1]PNC 2020'!$A$3:$AA$3,0))=0,"",INDEX('[1]PNC 2020'!$A$3:$AA$434,MATCH($A179,'[1]PNC 2020'!$A$7:$A$434,0)+4,MATCH(R$60,'[1]PNC 2020'!$A$3:$AA$3,0))),"")</f>
        <v/>
      </c>
      <c r="S179" s="87">
        <f t="shared" si="75"/>
        <v>0</v>
      </c>
      <c r="T179" s="87" t="str">
        <f>IFERROR(IF(INDEX('[1]PNC 2020'!$A$3:$AA$434,MATCH($A179,'[1]PNC 2020'!$A$7:$A$434,0)+4,MATCH(T$60,'[1]PNC 2020'!$A$3:$AA$3,0))=0,"",INDEX('[1]PNC 2020'!$A$3:$AA$434,MATCH($A179,'[1]PNC 2020'!$A$7:$A$434,0)+4,MATCH(T$60,'[1]PNC 2020'!$A$3:$AA$3,0))),"")</f>
        <v/>
      </c>
      <c r="U179" s="87" t="str">
        <f>IFERROR(IF(INDEX('[1]PNC 2020'!$A$3:$AA$434,MATCH($A179,'[1]PNC 2020'!$A$7:$A$434,0)+4,MATCH(U$60,'[1]PNC 2020'!$A$3:$AA$3,0))=0,"",INDEX('[1]PNC 2020'!$A$3:$AA$434,MATCH($A179,'[1]PNC 2020'!$A$7:$A$434,0)+4,MATCH(U$60,'[1]PNC 2020'!$A$3:$AA$3,0))),"")</f>
        <v/>
      </c>
      <c r="V179" s="87">
        <f t="shared" si="76"/>
        <v>0</v>
      </c>
      <c r="W179" s="87" t="str">
        <f>IFERROR(IF(INDEX('[1]PNC 2020'!$A$3:$AA$434,MATCH($A179,'[1]PNC 2020'!$A$7:$A$434,0)+4,MATCH(W$60,'[1]PNC 2020'!$A$3:$AA$3,0))=0,"",INDEX('[1]PNC 2020'!$A$3:$AA$434,MATCH($A179,'[1]PNC 2020'!$A$7:$A$434,0)+4,MATCH(W$60,'[1]PNC 2020'!$A$3:$AA$3,0))),"")</f>
        <v/>
      </c>
      <c r="X179" s="87" t="str">
        <f>IFERROR(IF(INDEX('[1]PNC 2020'!$A$3:$AA$434,MATCH($A179,'[1]PNC 2020'!$A$7:$A$434,0)+4,MATCH(X$60,'[1]PNC 2020'!$A$3:$AA$3,0))=0,"",INDEX('[1]PNC 2020'!$A$3:$AA$434,MATCH($A179,'[1]PNC 2020'!$A$7:$A$434,0)+4,MATCH(X$60,'[1]PNC 2020'!$A$3:$AA$3,0))),"")</f>
        <v/>
      </c>
      <c r="Y179" s="87">
        <f t="shared" si="77"/>
        <v>0</v>
      </c>
      <c r="Z179" s="87" t="str">
        <f>IFERROR(IF(INDEX('[1]PNC 2020'!$A$3:$AA$434,MATCH($A179,'[1]PNC 2020'!$A$7:$A$434,0)+4,MATCH(Z$60,'[1]PNC 2020'!$A$3:$AA$3,0))=0,"",INDEX('[1]PNC 2020'!$A$3:$AA$434,MATCH($A179,'[1]PNC 2020'!$A$7:$A$434,0)+4,MATCH(Z$60,'[1]PNC 2020'!$A$3:$AA$3,0))),"")</f>
        <v/>
      </c>
      <c r="AA179" s="87" t="str">
        <f>IFERROR(IF(INDEX('[1]PNC 2020'!$A$3:$AA$434,MATCH($A179,'[1]PNC 2020'!$A$7:$A$434,0)+4,MATCH(AA$60,'[1]PNC 2020'!$A$3:$AA$3,0))=0,"",INDEX('[1]PNC 2020'!$A$3:$AA$434,MATCH($A179,'[1]PNC 2020'!$A$7:$A$434,0)+4,MATCH(AA$60,'[1]PNC 2020'!$A$3:$AA$3,0))),"")</f>
        <v/>
      </c>
      <c r="AB179" s="87">
        <f t="shared" si="78"/>
        <v>0</v>
      </c>
      <c r="AC179" s="87" t="str">
        <f>IFERROR(IF(INDEX('[1]PNC 2020'!$A$3:$AA$434,MATCH($A179,'[1]PNC 2020'!$A$7:$A$434,0)+4,MATCH(AC$60,'[1]PNC 2020'!$A$3:$AA$3,0))=0,"",INDEX('[1]PNC 2020'!$A$3:$AA$434,MATCH($A179,'[1]PNC 2020'!$A$7:$A$434,0)+4,MATCH(AC$60,'[1]PNC 2020'!$A$3:$AA$3,0))),"")</f>
        <v/>
      </c>
      <c r="AD179" s="87" t="str">
        <f>IFERROR(IF(INDEX('[1]PNC 2020'!$A$3:$AA$434,MATCH($A179,'[1]PNC 2020'!$A$7:$A$434,0)+4,MATCH(AD$60,'[1]PNC 2020'!$A$3:$AA$3,0))=0,"",INDEX('[1]PNC 2020'!$A$3:$AA$434,MATCH($A179,'[1]PNC 2020'!$A$7:$A$434,0)+4,MATCH(AD$60,'[1]PNC 2020'!$A$3:$AA$3,0))),"")</f>
        <v/>
      </c>
      <c r="AE179" s="87">
        <f t="shared" si="79"/>
        <v>0</v>
      </c>
      <c r="AF179" s="87" t="str">
        <f>IFERROR(IF(INDEX('[1]PNC 2020'!$A$3:$AA$434,MATCH($A179,'[1]PNC 2020'!$A$7:$A$434,0)+4,MATCH(AF$60,'[1]PNC 2020'!$A$3:$AA$3,0))=0,"",INDEX('[1]PNC 2020'!$A$3:$AA$434,MATCH($A179,'[1]PNC 2020'!$A$7:$A$434,0)+4,MATCH(AF$60,'[1]PNC 2020'!$A$3:$AA$3,0))),"")</f>
        <v/>
      </c>
      <c r="AG179" s="87" t="str">
        <f>IFERROR(IF(INDEX('[1]PNC 2020'!$A$3:$AA$434,MATCH($A179,'[1]PNC 2020'!$A$7:$A$434,0)+4,MATCH(AG$60,'[1]PNC 2020'!$A$3:$AA$3,0))=0,"",INDEX('[1]PNC 2020'!$A$3:$AA$434,MATCH($A179,'[1]PNC 2020'!$A$7:$A$434,0)+4,MATCH(AG$60,'[1]PNC 2020'!$A$3:$AA$3,0))),"")</f>
        <v/>
      </c>
      <c r="AH179" s="87">
        <f t="shared" si="80"/>
        <v>0</v>
      </c>
      <c r="AI179" s="87" t="str">
        <f>IFERROR(IF(INDEX('[1]PNC 2020'!$A$3:$AA$434,MATCH($A179,'[1]PNC 2020'!$A$7:$A$434,0)+4,MATCH(AI$60,'[1]PNC 2020'!$A$3:$AA$3,0))=0,"",INDEX('[1]PNC 2020'!$A$3:$AA$434,MATCH($A179,'[1]PNC 2020'!$A$7:$A$434,0)+4,MATCH(AI$60,'[1]PNC 2020'!$A$3:$AA$3,0))),"")</f>
        <v/>
      </c>
      <c r="AJ179" s="87" t="str">
        <f>IFERROR(IF(INDEX('[1]PNC 2020'!$A$3:$AA$434,MATCH($A179,'[1]PNC 2020'!$A$7:$A$434,0)+4,MATCH(AJ$60,'[1]PNC 2020'!$A$3:$AA$3,0))=0,"",INDEX('[1]PNC 2020'!$A$3:$AA$434,MATCH($A179,'[1]PNC 2020'!$A$7:$A$434,0)+4,MATCH(AJ$60,'[1]PNC 2020'!$A$3:$AA$3,0))),"")</f>
        <v/>
      </c>
      <c r="AK179" s="87">
        <f t="shared" si="81"/>
        <v>0</v>
      </c>
      <c r="AM179" s="132" t="s">
        <v>2</v>
      </c>
    </row>
    <row r="180" spans="1:39" x14ac:dyDescent="0.2">
      <c r="A180" s="132" t="str">
        <f t="shared" si="67"/>
        <v>MarzoGeneral de Seguros, S. A.</v>
      </c>
      <c r="B180" s="51" t="s">
        <v>77</v>
      </c>
      <c r="C180" s="88">
        <f t="shared" si="69"/>
        <v>0</v>
      </c>
      <c r="D180" s="88">
        <f t="shared" si="70"/>
        <v>0</v>
      </c>
      <c r="E180" s="87" t="str">
        <f>IFERROR(IF(INDEX('[1]PNC 2020'!$A$3:$AA$434,MATCH($A180,'[1]PNC 2020'!$A$7:$A$434,0)+4,MATCH(E$60,'[1]PNC 2020'!$A$3:$AA$3,0))=0,"",INDEX('[1]PNC 2020'!$A$3:$AA$434,MATCH($A180,'[1]PNC 2020'!$A$7:$A$434,0)+4,MATCH(E$60,'[1]PNC 2020'!$A$3:$AA$3,0))),"")</f>
        <v/>
      </c>
      <c r="F180" s="87" t="str">
        <f>IFERROR(IF(INDEX('[1]PNC 2020'!$A$3:$AA$434,MATCH($A180,'[1]PNC 2020'!$A$7:$A$434,0)+4,MATCH(F$60,'[1]PNC 2020'!$A$3:$AA$3,0))=0,"",INDEX('[1]PNC 2020'!$A$3:$AA$434,MATCH($A180,'[1]PNC 2020'!$A$7:$A$434,0)+4,MATCH(F$60,'[1]PNC 2020'!$A$3:$AA$3,0))),"")</f>
        <v/>
      </c>
      <c r="G180" s="87">
        <f t="shared" si="71"/>
        <v>0</v>
      </c>
      <c r="H180" s="87" t="str">
        <f>IFERROR(IF(INDEX('[1]PNC 2020'!$A$3:$AA$434,MATCH($A180,'[1]PNC 2020'!$A$7:$A$434,0)+4,MATCH(H$60,'[1]PNC 2020'!$A$3:$AA$3,0))=0,"",INDEX('[1]PNC 2020'!$A$3:$AA$434,MATCH($A180,'[1]PNC 2020'!$A$7:$A$434,0)+4,MATCH(H$60,'[1]PNC 2020'!$A$3:$AA$3,0))),"")</f>
        <v/>
      </c>
      <c r="I180" s="87" t="str">
        <f>IFERROR(IF(INDEX('[1]PNC 2020'!$A$3:$AA$434,MATCH($A180,'[1]PNC 2020'!$A$7:$A$434,0)+4,MATCH(I$60,'[1]PNC 2020'!$A$3:$AA$3,0))=0,"",INDEX('[1]PNC 2020'!$A$3:$AA$434,MATCH($A180,'[1]PNC 2020'!$A$7:$A$434,0)+4,MATCH(I$60,'[1]PNC 2020'!$A$3:$AA$3,0))),"")</f>
        <v/>
      </c>
      <c r="J180" s="87">
        <f t="shared" si="72"/>
        <v>0</v>
      </c>
      <c r="K180" s="87" t="str">
        <f>IFERROR(IF(INDEX('[1]PNC 2020'!$A$3:$AA$434,MATCH($A180,'[1]PNC 2020'!$A$7:$A$434,0)+4,MATCH(K$60,'[1]PNC 2020'!$A$3:$AA$3,0))=0,"",INDEX('[1]PNC 2020'!$A$3:$AA$434,MATCH($A180,'[1]PNC 2020'!$A$7:$A$434,0)+4,MATCH(K$60,'[1]PNC 2020'!$A$3:$AA$3,0))),"")</f>
        <v/>
      </c>
      <c r="L180" s="87" t="str">
        <f>IFERROR(IF(INDEX('[1]PNC 2020'!$A$3:$AA$434,MATCH($A180,'[1]PNC 2020'!$A$7:$A$434,0)+4,MATCH(L$60,'[1]PNC 2020'!$A$3:$AA$3,0))=0,"",INDEX('[1]PNC 2020'!$A$3:$AA$434,MATCH($A180,'[1]PNC 2020'!$A$7:$A$434,0)+4,MATCH(L$60,'[1]PNC 2020'!$A$3:$AA$3,0))),"")</f>
        <v/>
      </c>
      <c r="M180" s="87">
        <f t="shared" si="73"/>
        <v>0</v>
      </c>
      <c r="N180" s="87" t="str">
        <f>IFERROR(IF(INDEX('[1]PNC 2020'!$A$3:$AA$434,MATCH($A180,'[1]PNC 2020'!$A$7:$A$434,0)+4,MATCH(N$60,'[1]PNC 2020'!$A$3:$AA$3,0))=0,"",INDEX('[1]PNC 2020'!$A$3:$AA$434,MATCH($A180,'[1]PNC 2020'!$A$7:$A$434,0)+4,MATCH(N$60,'[1]PNC 2020'!$A$3:$AA$3,0))),"")</f>
        <v/>
      </c>
      <c r="O180" s="87" t="str">
        <f>IFERROR(IF(INDEX('[1]PNC 2020'!$A$3:$AA$434,MATCH($A180,'[1]PNC 2020'!$A$7:$A$434,0)+4,MATCH(O$60,'[1]PNC 2020'!$A$3:$AA$3,0))=0,"",INDEX('[1]PNC 2020'!$A$3:$AA$434,MATCH($A180,'[1]PNC 2020'!$A$7:$A$434,0)+4,MATCH(O$60,'[1]PNC 2020'!$A$3:$AA$3,0))),"")</f>
        <v/>
      </c>
      <c r="P180" s="87">
        <f t="shared" si="74"/>
        <v>0</v>
      </c>
      <c r="Q180" s="87" t="str">
        <f>IFERROR(IF(INDEX('[1]PNC 2020'!$A$3:$AA$434,MATCH($A180,'[1]PNC 2020'!$A$7:$A$434,0)+4,MATCH(Q$60,'[1]PNC 2020'!$A$3:$AA$3,0))=0,"",INDEX('[1]PNC 2020'!$A$3:$AA$434,MATCH($A180,'[1]PNC 2020'!$A$7:$A$434,0)+4,MATCH(Q$60,'[1]PNC 2020'!$A$3:$AA$3,0))),"")</f>
        <v/>
      </c>
      <c r="R180" s="87" t="str">
        <f>IFERROR(IF(INDEX('[1]PNC 2020'!$A$3:$AA$434,MATCH($A180,'[1]PNC 2020'!$A$7:$A$434,0)+4,MATCH(R$60,'[1]PNC 2020'!$A$3:$AA$3,0))=0,"",INDEX('[1]PNC 2020'!$A$3:$AA$434,MATCH($A180,'[1]PNC 2020'!$A$7:$A$434,0)+4,MATCH(R$60,'[1]PNC 2020'!$A$3:$AA$3,0))),"")</f>
        <v/>
      </c>
      <c r="S180" s="87">
        <f t="shared" si="75"/>
        <v>0</v>
      </c>
      <c r="T180" s="87" t="str">
        <f>IFERROR(IF(INDEX('[1]PNC 2020'!$A$3:$AA$434,MATCH($A180,'[1]PNC 2020'!$A$7:$A$434,0)+4,MATCH(T$60,'[1]PNC 2020'!$A$3:$AA$3,0))=0,"",INDEX('[1]PNC 2020'!$A$3:$AA$434,MATCH($A180,'[1]PNC 2020'!$A$7:$A$434,0)+4,MATCH(T$60,'[1]PNC 2020'!$A$3:$AA$3,0))),"")</f>
        <v/>
      </c>
      <c r="U180" s="87" t="str">
        <f>IFERROR(IF(INDEX('[1]PNC 2020'!$A$3:$AA$434,MATCH($A180,'[1]PNC 2020'!$A$7:$A$434,0)+4,MATCH(U$60,'[1]PNC 2020'!$A$3:$AA$3,0))=0,"",INDEX('[1]PNC 2020'!$A$3:$AA$434,MATCH($A180,'[1]PNC 2020'!$A$7:$A$434,0)+4,MATCH(U$60,'[1]PNC 2020'!$A$3:$AA$3,0))),"")</f>
        <v/>
      </c>
      <c r="V180" s="87">
        <f t="shared" si="76"/>
        <v>0</v>
      </c>
      <c r="W180" s="87" t="str">
        <f>IFERROR(IF(INDEX('[1]PNC 2020'!$A$3:$AA$434,MATCH($A180,'[1]PNC 2020'!$A$7:$A$434,0)+4,MATCH(W$60,'[1]PNC 2020'!$A$3:$AA$3,0))=0,"",INDEX('[1]PNC 2020'!$A$3:$AA$434,MATCH($A180,'[1]PNC 2020'!$A$7:$A$434,0)+4,MATCH(W$60,'[1]PNC 2020'!$A$3:$AA$3,0))),"")</f>
        <v/>
      </c>
      <c r="X180" s="87" t="str">
        <f>IFERROR(IF(INDEX('[1]PNC 2020'!$A$3:$AA$434,MATCH($A180,'[1]PNC 2020'!$A$7:$A$434,0)+4,MATCH(X$60,'[1]PNC 2020'!$A$3:$AA$3,0))=0,"",INDEX('[1]PNC 2020'!$A$3:$AA$434,MATCH($A180,'[1]PNC 2020'!$A$7:$A$434,0)+4,MATCH(X$60,'[1]PNC 2020'!$A$3:$AA$3,0))),"")</f>
        <v/>
      </c>
      <c r="Y180" s="87">
        <f t="shared" si="77"/>
        <v>0</v>
      </c>
      <c r="Z180" s="87" t="str">
        <f>IFERROR(IF(INDEX('[1]PNC 2020'!$A$3:$AA$434,MATCH($A180,'[1]PNC 2020'!$A$7:$A$434,0)+4,MATCH(Z$60,'[1]PNC 2020'!$A$3:$AA$3,0))=0,"",INDEX('[1]PNC 2020'!$A$3:$AA$434,MATCH($A180,'[1]PNC 2020'!$A$7:$A$434,0)+4,MATCH(Z$60,'[1]PNC 2020'!$A$3:$AA$3,0))),"")</f>
        <v/>
      </c>
      <c r="AA180" s="87" t="str">
        <f>IFERROR(IF(INDEX('[1]PNC 2020'!$A$3:$AA$434,MATCH($A180,'[1]PNC 2020'!$A$7:$A$434,0)+4,MATCH(AA$60,'[1]PNC 2020'!$A$3:$AA$3,0))=0,"",INDEX('[1]PNC 2020'!$A$3:$AA$434,MATCH($A180,'[1]PNC 2020'!$A$7:$A$434,0)+4,MATCH(AA$60,'[1]PNC 2020'!$A$3:$AA$3,0))),"")</f>
        <v/>
      </c>
      <c r="AB180" s="87">
        <f t="shared" si="78"/>
        <v>0</v>
      </c>
      <c r="AC180" s="87" t="str">
        <f>IFERROR(IF(INDEX('[1]PNC 2020'!$A$3:$AA$434,MATCH($A180,'[1]PNC 2020'!$A$7:$A$434,0)+4,MATCH(AC$60,'[1]PNC 2020'!$A$3:$AA$3,0))=0,"",INDEX('[1]PNC 2020'!$A$3:$AA$434,MATCH($A180,'[1]PNC 2020'!$A$7:$A$434,0)+4,MATCH(AC$60,'[1]PNC 2020'!$A$3:$AA$3,0))),"")</f>
        <v/>
      </c>
      <c r="AD180" s="87" t="str">
        <f>IFERROR(IF(INDEX('[1]PNC 2020'!$A$3:$AA$434,MATCH($A180,'[1]PNC 2020'!$A$7:$A$434,0)+4,MATCH(AD$60,'[1]PNC 2020'!$A$3:$AA$3,0))=0,"",INDEX('[1]PNC 2020'!$A$3:$AA$434,MATCH($A180,'[1]PNC 2020'!$A$7:$A$434,0)+4,MATCH(AD$60,'[1]PNC 2020'!$A$3:$AA$3,0))),"")</f>
        <v/>
      </c>
      <c r="AE180" s="87">
        <f t="shared" si="79"/>
        <v>0</v>
      </c>
      <c r="AF180" s="87" t="str">
        <f>IFERROR(IF(INDEX('[1]PNC 2020'!$A$3:$AA$434,MATCH($A180,'[1]PNC 2020'!$A$7:$A$434,0)+4,MATCH(AF$60,'[1]PNC 2020'!$A$3:$AA$3,0))=0,"",INDEX('[1]PNC 2020'!$A$3:$AA$434,MATCH($A180,'[1]PNC 2020'!$A$7:$A$434,0)+4,MATCH(AF$60,'[1]PNC 2020'!$A$3:$AA$3,0))),"")</f>
        <v/>
      </c>
      <c r="AG180" s="87" t="str">
        <f>IFERROR(IF(INDEX('[1]PNC 2020'!$A$3:$AA$434,MATCH($A180,'[1]PNC 2020'!$A$7:$A$434,0)+4,MATCH(AG$60,'[1]PNC 2020'!$A$3:$AA$3,0))=0,"",INDEX('[1]PNC 2020'!$A$3:$AA$434,MATCH($A180,'[1]PNC 2020'!$A$7:$A$434,0)+4,MATCH(AG$60,'[1]PNC 2020'!$A$3:$AA$3,0))),"")</f>
        <v/>
      </c>
      <c r="AH180" s="87">
        <f t="shared" si="80"/>
        <v>0</v>
      </c>
      <c r="AI180" s="87" t="str">
        <f>IFERROR(IF(INDEX('[1]PNC 2020'!$A$3:$AA$434,MATCH($A180,'[1]PNC 2020'!$A$7:$A$434,0)+4,MATCH(AI$60,'[1]PNC 2020'!$A$3:$AA$3,0))=0,"",INDEX('[1]PNC 2020'!$A$3:$AA$434,MATCH($A180,'[1]PNC 2020'!$A$7:$A$434,0)+4,MATCH(AI$60,'[1]PNC 2020'!$A$3:$AA$3,0))),"")</f>
        <v/>
      </c>
      <c r="AJ180" s="87" t="str">
        <f>IFERROR(IF(INDEX('[1]PNC 2020'!$A$3:$AA$434,MATCH($A180,'[1]PNC 2020'!$A$7:$A$434,0)+4,MATCH(AJ$60,'[1]PNC 2020'!$A$3:$AA$3,0))=0,"",INDEX('[1]PNC 2020'!$A$3:$AA$434,MATCH($A180,'[1]PNC 2020'!$A$7:$A$434,0)+4,MATCH(AJ$60,'[1]PNC 2020'!$A$3:$AA$3,0))),"")</f>
        <v/>
      </c>
      <c r="AK180" s="87">
        <f t="shared" si="81"/>
        <v>0</v>
      </c>
      <c r="AM180" s="132" t="s">
        <v>2</v>
      </c>
    </row>
    <row r="181" spans="1:39" x14ac:dyDescent="0.2">
      <c r="A181" s="132" t="str">
        <f t="shared" si="67"/>
        <v>MarzoSeguros Pepín, S. A.</v>
      </c>
      <c r="B181" s="51" t="s">
        <v>115</v>
      </c>
      <c r="C181" s="88">
        <f t="shared" si="69"/>
        <v>0</v>
      </c>
      <c r="D181" s="88">
        <f t="shared" si="70"/>
        <v>0</v>
      </c>
      <c r="E181" s="87" t="str">
        <f>IFERROR(IF(INDEX('[1]PNC 2020'!$A$3:$AA$434,MATCH($A181,'[1]PNC 2020'!$A$7:$A$434,0)+4,MATCH(E$60,'[1]PNC 2020'!$A$3:$AA$3,0))=0,"",INDEX('[1]PNC 2020'!$A$3:$AA$434,MATCH($A181,'[1]PNC 2020'!$A$7:$A$434,0)+4,MATCH(E$60,'[1]PNC 2020'!$A$3:$AA$3,0))),"")</f>
        <v/>
      </c>
      <c r="F181" s="87" t="str">
        <f>IFERROR(IF(INDEX('[1]PNC 2020'!$A$3:$AA$434,MATCH($A181,'[1]PNC 2020'!$A$7:$A$434,0)+4,MATCH(F$60,'[1]PNC 2020'!$A$3:$AA$3,0))=0,"",INDEX('[1]PNC 2020'!$A$3:$AA$434,MATCH($A181,'[1]PNC 2020'!$A$7:$A$434,0)+4,MATCH(F$60,'[1]PNC 2020'!$A$3:$AA$3,0))),"")</f>
        <v/>
      </c>
      <c r="G181" s="87">
        <f t="shared" si="71"/>
        <v>0</v>
      </c>
      <c r="H181" s="87" t="str">
        <f>IFERROR(IF(INDEX('[1]PNC 2020'!$A$3:$AA$434,MATCH($A181,'[1]PNC 2020'!$A$7:$A$434,0)+4,MATCH(H$60,'[1]PNC 2020'!$A$3:$AA$3,0))=0,"",INDEX('[1]PNC 2020'!$A$3:$AA$434,MATCH($A181,'[1]PNC 2020'!$A$7:$A$434,0)+4,MATCH(H$60,'[1]PNC 2020'!$A$3:$AA$3,0))),"")</f>
        <v/>
      </c>
      <c r="I181" s="87" t="str">
        <f>IFERROR(IF(INDEX('[1]PNC 2020'!$A$3:$AA$434,MATCH($A181,'[1]PNC 2020'!$A$7:$A$434,0)+4,MATCH(I$60,'[1]PNC 2020'!$A$3:$AA$3,0))=0,"",INDEX('[1]PNC 2020'!$A$3:$AA$434,MATCH($A181,'[1]PNC 2020'!$A$7:$A$434,0)+4,MATCH(I$60,'[1]PNC 2020'!$A$3:$AA$3,0))),"")</f>
        <v/>
      </c>
      <c r="J181" s="87">
        <f t="shared" si="72"/>
        <v>0</v>
      </c>
      <c r="K181" s="87" t="str">
        <f>IFERROR(IF(INDEX('[1]PNC 2020'!$A$3:$AA$434,MATCH($A181,'[1]PNC 2020'!$A$7:$A$434,0)+4,MATCH(K$60,'[1]PNC 2020'!$A$3:$AA$3,0))=0,"",INDEX('[1]PNC 2020'!$A$3:$AA$434,MATCH($A181,'[1]PNC 2020'!$A$7:$A$434,0)+4,MATCH(K$60,'[1]PNC 2020'!$A$3:$AA$3,0))),"")</f>
        <v/>
      </c>
      <c r="L181" s="87" t="str">
        <f>IFERROR(IF(INDEX('[1]PNC 2020'!$A$3:$AA$434,MATCH($A181,'[1]PNC 2020'!$A$7:$A$434,0)+4,MATCH(L$60,'[1]PNC 2020'!$A$3:$AA$3,0))=0,"",INDEX('[1]PNC 2020'!$A$3:$AA$434,MATCH($A181,'[1]PNC 2020'!$A$7:$A$434,0)+4,MATCH(L$60,'[1]PNC 2020'!$A$3:$AA$3,0))),"")</f>
        <v/>
      </c>
      <c r="M181" s="87">
        <f t="shared" si="73"/>
        <v>0</v>
      </c>
      <c r="N181" s="87" t="str">
        <f>IFERROR(IF(INDEX('[1]PNC 2020'!$A$3:$AA$434,MATCH($A181,'[1]PNC 2020'!$A$7:$A$434,0)+4,MATCH(N$60,'[1]PNC 2020'!$A$3:$AA$3,0))=0,"",INDEX('[1]PNC 2020'!$A$3:$AA$434,MATCH($A181,'[1]PNC 2020'!$A$7:$A$434,0)+4,MATCH(N$60,'[1]PNC 2020'!$A$3:$AA$3,0))),"")</f>
        <v/>
      </c>
      <c r="O181" s="87" t="str">
        <f>IFERROR(IF(INDEX('[1]PNC 2020'!$A$3:$AA$434,MATCH($A181,'[1]PNC 2020'!$A$7:$A$434,0)+4,MATCH(O$60,'[1]PNC 2020'!$A$3:$AA$3,0))=0,"",INDEX('[1]PNC 2020'!$A$3:$AA$434,MATCH($A181,'[1]PNC 2020'!$A$7:$A$434,0)+4,MATCH(O$60,'[1]PNC 2020'!$A$3:$AA$3,0))),"")</f>
        <v/>
      </c>
      <c r="P181" s="87">
        <f t="shared" si="74"/>
        <v>0</v>
      </c>
      <c r="Q181" s="87" t="str">
        <f>IFERROR(IF(INDEX('[1]PNC 2020'!$A$3:$AA$434,MATCH($A181,'[1]PNC 2020'!$A$7:$A$434,0)+4,MATCH(Q$60,'[1]PNC 2020'!$A$3:$AA$3,0))=0,"",INDEX('[1]PNC 2020'!$A$3:$AA$434,MATCH($A181,'[1]PNC 2020'!$A$7:$A$434,0)+4,MATCH(Q$60,'[1]PNC 2020'!$A$3:$AA$3,0))),"")</f>
        <v/>
      </c>
      <c r="R181" s="87" t="str">
        <f>IFERROR(IF(INDEX('[1]PNC 2020'!$A$3:$AA$434,MATCH($A181,'[1]PNC 2020'!$A$7:$A$434,0)+4,MATCH(R$60,'[1]PNC 2020'!$A$3:$AA$3,0))=0,"",INDEX('[1]PNC 2020'!$A$3:$AA$434,MATCH($A181,'[1]PNC 2020'!$A$7:$A$434,0)+4,MATCH(R$60,'[1]PNC 2020'!$A$3:$AA$3,0))),"")</f>
        <v/>
      </c>
      <c r="S181" s="87">
        <f t="shared" si="75"/>
        <v>0</v>
      </c>
      <c r="T181" s="87" t="str">
        <f>IFERROR(IF(INDEX('[1]PNC 2020'!$A$3:$AA$434,MATCH($A181,'[1]PNC 2020'!$A$7:$A$434,0)+4,MATCH(T$60,'[1]PNC 2020'!$A$3:$AA$3,0))=0,"",INDEX('[1]PNC 2020'!$A$3:$AA$434,MATCH($A181,'[1]PNC 2020'!$A$7:$A$434,0)+4,MATCH(T$60,'[1]PNC 2020'!$A$3:$AA$3,0))),"")</f>
        <v/>
      </c>
      <c r="U181" s="87" t="str">
        <f>IFERROR(IF(INDEX('[1]PNC 2020'!$A$3:$AA$434,MATCH($A181,'[1]PNC 2020'!$A$7:$A$434,0)+4,MATCH(U$60,'[1]PNC 2020'!$A$3:$AA$3,0))=0,"",INDEX('[1]PNC 2020'!$A$3:$AA$434,MATCH($A181,'[1]PNC 2020'!$A$7:$A$434,0)+4,MATCH(U$60,'[1]PNC 2020'!$A$3:$AA$3,0))),"")</f>
        <v/>
      </c>
      <c r="V181" s="87">
        <f t="shared" si="76"/>
        <v>0</v>
      </c>
      <c r="W181" s="87" t="str">
        <f>IFERROR(IF(INDEX('[1]PNC 2020'!$A$3:$AA$434,MATCH($A181,'[1]PNC 2020'!$A$7:$A$434,0)+4,MATCH(W$60,'[1]PNC 2020'!$A$3:$AA$3,0))=0,"",INDEX('[1]PNC 2020'!$A$3:$AA$434,MATCH($A181,'[1]PNC 2020'!$A$7:$A$434,0)+4,MATCH(W$60,'[1]PNC 2020'!$A$3:$AA$3,0))),"")</f>
        <v/>
      </c>
      <c r="X181" s="87" t="str">
        <f>IFERROR(IF(INDEX('[1]PNC 2020'!$A$3:$AA$434,MATCH($A181,'[1]PNC 2020'!$A$7:$A$434,0)+4,MATCH(X$60,'[1]PNC 2020'!$A$3:$AA$3,0))=0,"",INDEX('[1]PNC 2020'!$A$3:$AA$434,MATCH($A181,'[1]PNC 2020'!$A$7:$A$434,0)+4,MATCH(X$60,'[1]PNC 2020'!$A$3:$AA$3,0))),"")</f>
        <v/>
      </c>
      <c r="Y181" s="87">
        <f t="shared" si="77"/>
        <v>0</v>
      </c>
      <c r="Z181" s="87" t="str">
        <f>IFERROR(IF(INDEX('[1]PNC 2020'!$A$3:$AA$434,MATCH($A181,'[1]PNC 2020'!$A$7:$A$434,0)+4,MATCH(Z$60,'[1]PNC 2020'!$A$3:$AA$3,0))=0,"",INDEX('[1]PNC 2020'!$A$3:$AA$434,MATCH($A181,'[1]PNC 2020'!$A$7:$A$434,0)+4,MATCH(Z$60,'[1]PNC 2020'!$A$3:$AA$3,0))),"")</f>
        <v/>
      </c>
      <c r="AA181" s="87" t="str">
        <f>IFERROR(IF(INDEX('[1]PNC 2020'!$A$3:$AA$434,MATCH($A181,'[1]PNC 2020'!$A$7:$A$434,0)+4,MATCH(AA$60,'[1]PNC 2020'!$A$3:$AA$3,0))=0,"",INDEX('[1]PNC 2020'!$A$3:$AA$434,MATCH($A181,'[1]PNC 2020'!$A$7:$A$434,0)+4,MATCH(AA$60,'[1]PNC 2020'!$A$3:$AA$3,0))),"")</f>
        <v/>
      </c>
      <c r="AB181" s="87">
        <f t="shared" si="78"/>
        <v>0</v>
      </c>
      <c r="AC181" s="87" t="str">
        <f>IFERROR(IF(INDEX('[1]PNC 2020'!$A$3:$AA$434,MATCH($A181,'[1]PNC 2020'!$A$7:$A$434,0)+4,MATCH(AC$60,'[1]PNC 2020'!$A$3:$AA$3,0))=0,"",INDEX('[1]PNC 2020'!$A$3:$AA$434,MATCH($A181,'[1]PNC 2020'!$A$7:$A$434,0)+4,MATCH(AC$60,'[1]PNC 2020'!$A$3:$AA$3,0))),"")</f>
        <v/>
      </c>
      <c r="AD181" s="87" t="str">
        <f>IFERROR(IF(INDEX('[1]PNC 2020'!$A$3:$AA$434,MATCH($A181,'[1]PNC 2020'!$A$7:$A$434,0)+4,MATCH(AD$60,'[1]PNC 2020'!$A$3:$AA$3,0))=0,"",INDEX('[1]PNC 2020'!$A$3:$AA$434,MATCH($A181,'[1]PNC 2020'!$A$7:$A$434,0)+4,MATCH(AD$60,'[1]PNC 2020'!$A$3:$AA$3,0))),"")</f>
        <v/>
      </c>
      <c r="AE181" s="87">
        <f t="shared" si="79"/>
        <v>0</v>
      </c>
      <c r="AF181" s="87" t="str">
        <f>IFERROR(IF(INDEX('[1]PNC 2020'!$A$3:$AA$434,MATCH($A181,'[1]PNC 2020'!$A$7:$A$434,0)+4,MATCH(AF$60,'[1]PNC 2020'!$A$3:$AA$3,0))=0,"",INDEX('[1]PNC 2020'!$A$3:$AA$434,MATCH($A181,'[1]PNC 2020'!$A$7:$A$434,0)+4,MATCH(AF$60,'[1]PNC 2020'!$A$3:$AA$3,0))),"")</f>
        <v/>
      </c>
      <c r="AG181" s="87" t="str">
        <f>IFERROR(IF(INDEX('[1]PNC 2020'!$A$3:$AA$434,MATCH($A181,'[1]PNC 2020'!$A$7:$A$434,0)+4,MATCH(AG$60,'[1]PNC 2020'!$A$3:$AA$3,0))=0,"",INDEX('[1]PNC 2020'!$A$3:$AA$434,MATCH($A181,'[1]PNC 2020'!$A$7:$A$434,0)+4,MATCH(AG$60,'[1]PNC 2020'!$A$3:$AA$3,0))),"")</f>
        <v/>
      </c>
      <c r="AH181" s="87">
        <f t="shared" si="80"/>
        <v>0</v>
      </c>
      <c r="AI181" s="87" t="str">
        <f>IFERROR(IF(INDEX('[1]PNC 2020'!$A$3:$AA$434,MATCH($A181,'[1]PNC 2020'!$A$7:$A$434,0)+4,MATCH(AI$60,'[1]PNC 2020'!$A$3:$AA$3,0))=0,"",INDEX('[1]PNC 2020'!$A$3:$AA$434,MATCH($A181,'[1]PNC 2020'!$A$7:$A$434,0)+4,MATCH(AI$60,'[1]PNC 2020'!$A$3:$AA$3,0))),"")</f>
        <v/>
      </c>
      <c r="AJ181" s="87" t="str">
        <f>IFERROR(IF(INDEX('[1]PNC 2020'!$A$3:$AA$434,MATCH($A181,'[1]PNC 2020'!$A$7:$A$434,0)+4,MATCH(AJ$60,'[1]PNC 2020'!$A$3:$AA$3,0))=0,"",INDEX('[1]PNC 2020'!$A$3:$AA$434,MATCH($A181,'[1]PNC 2020'!$A$7:$A$434,0)+4,MATCH(AJ$60,'[1]PNC 2020'!$A$3:$AA$3,0))),"")</f>
        <v/>
      </c>
      <c r="AK181" s="87">
        <f t="shared" si="81"/>
        <v>0</v>
      </c>
      <c r="AM181" s="132" t="s">
        <v>2</v>
      </c>
    </row>
    <row r="182" spans="1:39" x14ac:dyDescent="0.2">
      <c r="A182" s="132" t="str">
        <f t="shared" si="67"/>
        <v>MarzoLa Monumental de Seguros, S. A.</v>
      </c>
      <c r="B182" s="51" t="s">
        <v>85</v>
      </c>
      <c r="C182" s="88">
        <f t="shared" si="69"/>
        <v>0</v>
      </c>
      <c r="D182" s="88">
        <f t="shared" si="70"/>
        <v>0</v>
      </c>
      <c r="E182" s="87" t="str">
        <f>IFERROR(IF(INDEX('[1]PNC 2020'!$A$3:$AA$434,MATCH($A182,'[1]PNC 2020'!$A$7:$A$434,0)+4,MATCH(E$60,'[1]PNC 2020'!$A$3:$AA$3,0))=0,"",INDEX('[1]PNC 2020'!$A$3:$AA$434,MATCH($A182,'[1]PNC 2020'!$A$7:$A$434,0)+4,MATCH(E$60,'[1]PNC 2020'!$A$3:$AA$3,0))),"")</f>
        <v/>
      </c>
      <c r="F182" s="87" t="str">
        <f>IFERROR(IF(INDEX('[1]PNC 2020'!$A$3:$AA$434,MATCH($A182,'[1]PNC 2020'!$A$7:$A$434,0)+4,MATCH(F$60,'[1]PNC 2020'!$A$3:$AA$3,0))=0,"",INDEX('[1]PNC 2020'!$A$3:$AA$434,MATCH($A182,'[1]PNC 2020'!$A$7:$A$434,0)+4,MATCH(F$60,'[1]PNC 2020'!$A$3:$AA$3,0))),"")</f>
        <v/>
      </c>
      <c r="G182" s="87">
        <f t="shared" si="71"/>
        <v>0</v>
      </c>
      <c r="H182" s="87" t="str">
        <f>IFERROR(IF(INDEX('[1]PNC 2020'!$A$3:$AA$434,MATCH($A182,'[1]PNC 2020'!$A$7:$A$434,0)+4,MATCH(H$60,'[1]PNC 2020'!$A$3:$AA$3,0))=0,"",INDEX('[1]PNC 2020'!$A$3:$AA$434,MATCH($A182,'[1]PNC 2020'!$A$7:$A$434,0)+4,MATCH(H$60,'[1]PNC 2020'!$A$3:$AA$3,0))),"")</f>
        <v/>
      </c>
      <c r="I182" s="87" t="str">
        <f>IFERROR(IF(INDEX('[1]PNC 2020'!$A$3:$AA$434,MATCH($A182,'[1]PNC 2020'!$A$7:$A$434,0)+4,MATCH(I$60,'[1]PNC 2020'!$A$3:$AA$3,0))=0,"",INDEX('[1]PNC 2020'!$A$3:$AA$434,MATCH($A182,'[1]PNC 2020'!$A$7:$A$434,0)+4,MATCH(I$60,'[1]PNC 2020'!$A$3:$AA$3,0))),"")</f>
        <v/>
      </c>
      <c r="J182" s="87">
        <f t="shared" si="72"/>
        <v>0</v>
      </c>
      <c r="K182" s="87" t="str">
        <f>IFERROR(IF(INDEX('[1]PNC 2020'!$A$3:$AA$434,MATCH($A182,'[1]PNC 2020'!$A$7:$A$434,0)+4,MATCH(K$60,'[1]PNC 2020'!$A$3:$AA$3,0))=0,"",INDEX('[1]PNC 2020'!$A$3:$AA$434,MATCH($A182,'[1]PNC 2020'!$A$7:$A$434,0)+4,MATCH(K$60,'[1]PNC 2020'!$A$3:$AA$3,0))),"")</f>
        <v/>
      </c>
      <c r="L182" s="87" t="str">
        <f>IFERROR(IF(INDEX('[1]PNC 2020'!$A$3:$AA$434,MATCH($A182,'[1]PNC 2020'!$A$7:$A$434,0)+4,MATCH(L$60,'[1]PNC 2020'!$A$3:$AA$3,0))=0,"",INDEX('[1]PNC 2020'!$A$3:$AA$434,MATCH($A182,'[1]PNC 2020'!$A$7:$A$434,0)+4,MATCH(L$60,'[1]PNC 2020'!$A$3:$AA$3,0))),"")</f>
        <v/>
      </c>
      <c r="M182" s="87">
        <f t="shared" si="73"/>
        <v>0</v>
      </c>
      <c r="N182" s="87" t="str">
        <f>IFERROR(IF(INDEX('[1]PNC 2020'!$A$3:$AA$434,MATCH($A182,'[1]PNC 2020'!$A$7:$A$434,0)+4,MATCH(N$60,'[1]PNC 2020'!$A$3:$AA$3,0))=0,"",INDEX('[1]PNC 2020'!$A$3:$AA$434,MATCH($A182,'[1]PNC 2020'!$A$7:$A$434,0)+4,MATCH(N$60,'[1]PNC 2020'!$A$3:$AA$3,0))),"")</f>
        <v/>
      </c>
      <c r="O182" s="87" t="str">
        <f>IFERROR(IF(INDEX('[1]PNC 2020'!$A$3:$AA$434,MATCH($A182,'[1]PNC 2020'!$A$7:$A$434,0)+4,MATCH(O$60,'[1]PNC 2020'!$A$3:$AA$3,0))=0,"",INDEX('[1]PNC 2020'!$A$3:$AA$434,MATCH($A182,'[1]PNC 2020'!$A$7:$A$434,0)+4,MATCH(O$60,'[1]PNC 2020'!$A$3:$AA$3,0))),"")</f>
        <v/>
      </c>
      <c r="P182" s="87">
        <f t="shared" si="74"/>
        <v>0</v>
      </c>
      <c r="Q182" s="87" t="str">
        <f>IFERROR(IF(INDEX('[1]PNC 2020'!$A$3:$AA$434,MATCH($A182,'[1]PNC 2020'!$A$7:$A$434,0)+4,MATCH(Q$60,'[1]PNC 2020'!$A$3:$AA$3,0))=0,"",INDEX('[1]PNC 2020'!$A$3:$AA$434,MATCH($A182,'[1]PNC 2020'!$A$7:$A$434,0)+4,MATCH(Q$60,'[1]PNC 2020'!$A$3:$AA$3,0))),"")</f>
        <v/>
      </c>
      <c r="R182" s="87" t="str">
        <f>IFERROR(IF(INDEX('[1]PNC 2020'!$A$3:$AA$434,MATCH($A182,'[1]PNC 2020'!$A$7:$A$434,0)+4,MATCH(R$60,'[1]PNC 2020'!$A$3:$AA$3,0))=0,"",INDEX('[1]PNC 2020'!$A$3:$AA$434,MATCH($A182,'[1]PNC 2020'!$A$7:$A$434,0)+4,MATCH(R$60,'[1]PNC 2020'!$A$3:$AA$3,0))),"")</f>
        <v/>
      </c>
      <c r="S182" s="87">
        <f t="shared" si="75"/>
        <v>0</v>
      </c>
      <c r="T182" s="87" t="str">
        <f>IFERROR(IF(INDEX('[1]PNC 2020'!$A$3:$AA$434,MATCH($A182,'[1]PNC 2020'!$A$7:$A$434,0)+4,MATCH(T$60,'[1]PNC 2020'!$A$3:$AA$3,0))=0,"",INDEX('[1]PNC 2020'!$A$3:$AA$434,MATCH($A182,'[1]PNC 2020'!$A$7:$A$434,0)+4,MATCH(T$60,'[1]PNC 2020'!$A$3:$AA$3,0))),"")</f>
        <v/>
      </c>
      <c r="U182" s="87" t="str">
        <f>IFERROR(IF(INDEX('[1]PNC 2020'!$A$3:$AA$434,MATCH($A182,'[1]PNC 2020'!$A$7:$A$434,0)+4,MATCH(U$60,'[1]PNC 2020'!$A$3:$AA$3,0))=0,"",INDEX('[1]PNC 2020'!$A$3:$AA$434,MATCH($A182,'[1]PNC 2020'!$A$7:$A$434,0)+4,MATCH(U$60,'[1]PNC 2020'!$A$3:$AA$3,0))),"")</f>
        <v/>
      </c>
      <c r="V182" s="87">
        <f t="shared" si="76"/>
        <v>0</v>
      </c>
      <c r="W182" s="87" t="str">
        <f>IFERROR(IF(INDEX('[1]PNC 2020'!$A$3:$AA$434,MATCH($A182,'[1]PNC 2020'!$A$7:$A$434,0)+4,MATCH(W$60,'[1]PNC 2020'!$A$3:$AA$3,0))=0,"",INDEX('[1]PNC 2020'!$A$3:$AA$434,MATCH($A182,'[1]PNC 2020'!$A$7:$A$434,0)+4,MATCH(W$60,'[1]PNC 2020'!$A$3:$AA$3,0))),"")</f>
        <v/>
      </c>
      <c r="X182" s="87" t="str">
        <f>IFERROR(IF(INDEX('[1]PNC 2020'!$A$3:$AA$434,MATCH($A182,'[1]PNC 2020'!$A$7:$A$434,0)+4,MATCH(X$60,'[1]PNC 2020'!$A$3:$AA$3,0))=0,"",INDEX('[1]PNC 2020'!$A$3:$AA$434,MATCH($A182,'[1]PNC 2020'!$A$7:$A$434,0)+4,MATCH(X$60,'[1]PNC 2020'!$A$3:$AA$3,0))),"")</f>
        <v/>
      </c>
      <c r="Y182" s="87">
        <f t="shared" si="77"/>
        <v>0</v>
      </c>
      <c r="Z182" s="87" t="str">
        <f>IFERROR(IF(INDEX('[1]PNC 2020'!$A$3:$AA$434,MATCH($A182,'[1]PNC 2020'!$A$7:$A$434,0)+4,MATCH(Z$60,'[1]PNC 2020'!$A$3:$AA$3,0))=0,"",INDEX('[1]PNC 2020'!$A$3:$AA$434,MATCH($A182,'[1]PNC 2020'!$A$7:$A$434,0)+4,MATCH(Z$60,'[1]PNC 2020'!$A$3:$AA$3,0))),"")</f>
        <v/>
      </c>
      <c r="AA182" s="87" t="str">
        <f>IFERROR(IF(INDEX('[1]PNC 2020'!$A$3:$AA$434,MATCH($A182,'[1]PNC 2020'!$A$7:$A$434,0)+4,MATCH(AA$60,'[1]PNC 2020'!$A$3:$AA$3,0))=0,"",INDEX('[1]PNC 2020'!$A$3:$AA$434,MATCH($A182,'[1]PNC 2020'!$A$7:$A$434,0)+4,MATCH(AA$60,'[1]PNC 2020'!$A$3:$AA$3,0))),"")</f>
        <v/>
      </c>
      <c r="AB182" s="87">
        <f t="shared" si="78"/>
        <v>0</v>
      </c>
      <c r="AC182" s="87" t="str">
        <f>IFERROR(IF(INDEX('[1]PNC 2020'!$A$3:$AA$434,MATCH($A182,'[1]PNC 2020'!$A$7:$A$434,0)+4,MATCH(AC$60,'[1]PNC 2020'!$A$3:$AA$3,0))=0,"",INDEX('[1]PNC 2020'!$A$3:$AA$434,MATCH($A182,'[1]PNC 2020'!$A$7:$A$434,0)+4,MATCH(AC$60,'[1]PNC 2020'!$A$3:$AA$3,0))),"")</f>
        <v/>
      </c>
      <c r="AD182" s="87" t="str">
        <f>IFERROR(IF(INDEX('[1]PNC 2020'!$A$3:$AA$434,MATCH($A182,'[1]PNC 2020'!$A$7:$A$434,0)+4,MATCH(AD$60,'[1]PNC 2020'!$A$3:$AA$3,0))=0,"",INDEX('[1]PNC 2020'!$A$3:$AA$434,MATCH($A182,'[1]PNC 2020'!$A$7:$A$434,0)+4,MATCH(AD$60,'[1]PNC 2020'!$A$3:$AA$3,0))),"")</f>
        <v/>
      </c>
      <c r="AE182" s="87">
        <f t="shared" si="79"/>
        <v>0</v>
      </c>
      <c r="AF182" s="87" t="str">
        <f>IFERROR(IF(INDEX('[1]PNC 2020'!$A$3:$AA$434,MATCH($A182,'[1]PNC 2020'!$A$7:$A$434,0)+4,MATCH(AF$60,'[1]PNC 2020'!$A$3:$AA$3,0))=0,"",INDEX('[1]PNC 2020'!$A$3:$AA$434,MATCH($A182,'[1]PNC 2020'!$A$7:$A$434,0)+4,MATCH(AF$60,'[1]PNC 2020'!$A$3:$AA$3,0))),"")</f>
        <v/>
      </c>
      <c r="AG182" s="87" t="str">
        <f>IFERROR(IF(INDEX('[1]PNC 2020'!$A$3:$AA$434,MATCH($A182,'[1]PNC 2020'!$A$7:$A$434,0)+4,MATCH(AG$60,'[1]PNC 2020'!$A$3:$AA$3,0))=0,"",INDEX('[1]PNC 2020'!$A$3:$AA$434,MATCH($A182,'[1]PNC 2020'!$A$7:$A$434,0)+4,MATCH(AG$60,'[1]PNC 2020'!$A$3:$AA$3,0))),"")</f>
        <v/>
      </c>
      <c r="AH182" s="87">
        <f t="shared" si="80"/>
        <v>0</v>
      </c>
      <c r="AI182" s="87" t="str">
        <f>IFERROR(IF(INDEX('[1]PNC 2020'!$A$3:$AA$434,MATCH($A182,'[1]PNC 2020'!$A$7:$A$434,0)+4,MATCH(AI$60,'[1]PNC 2020'!$A$3:$AA$3,0))=0,"",INDEX('[1]PNC 2020'!$A$3:$AA$434,MATCH($A182,'[1]PNC 2020'!$A$7:$A$434,0)+4,MATCH(AI$60,'[1]PNC 2020'!$A$3:$AA$3,0))),"")</f>
        <v/>
      </c>
      <c r="AJ182" s="87" t="str">
        <f>IFERROR(IF(INDEX('[1]PNC 2020'!$A$3:$AA$434,MATCH($A182,'[1]PNC 2020'!$A$7:$A$434,0)+4,MATCH(AJ$60,'[1]PNC 2020'!$A$3:$AA$3,0))=0,"",INDEX('[1]PNC 2020'!$A$3:$AA$434,MATCH($A182,'[1]PNC 2020'!$A$7:$A$434,0)+4,MATCH(AJ$60,'[1]PNC 2020'!$A$3:$AA$3,0))),"")</f>
        <v/>
      </c>
      <c r="AK182" s="87">
        <f t="shared" si="81"/>
        <v>0</v>
      </c>
      <c r="AM182" s="132" t="s">
        <v>2</v>
      </c>
    </row>
    <row r="183" spans="1:39" x14ac:dyDescent="0.2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0</v>
      </c>
      <c r="D183" s="88">
        <f t="shared" si="70"/>
        <v>0</v>
      </c>
      <c r="E183" s="87" t="str">
        <f>IFERROR(IF(INDEX('[1]PNC 2020'!$A$3:$AA$434,MATCH($A183,'[1]PNC 2020'!$A$7:$A$434,0)+4,MATCH(E$60,'[1]PNC 2020'!$A$3:$AA$3,0))=0,"",INDEX('[1]PNC 2020'!$A$3:$AA$434,MATCH($A183,'[1]PNC 2020'!$A$7:$A$434,0)+4,MATCH(E$60,'[1]PNC 2020'!$A$3:$AA$3,0))),"")</f>
        <v/>
      </c>
      <c r="F183" s="87" t="str">
        <f>IFERROR(IF(INDEX('[1]PNC 2020'!$A$3:$AA$434,MATCH($A183,'[1]PNC 2020'!$A$7:$A$434,0)+4,MATCH(F$60,'[1]PNC 2020'!$A$3:$AA$3,0))=0,"",INDEX('[1]PNC 2020'!$A$3:$AA$434,MATCH($A183,'[1]PNC 2020'!$A$7:$A$434,0)+4,MATCH(F$60,'[1]PNC 2020'!$A$3:$AA$3,0))),"")</f>
        <v/>
      </c>
      <c r="G183" s="87">
        <f t="shared" si="71"/>
        <v>0</v>
      </c>
      <c r="H183" s="87" t="str">
        <f>IFERROR(IF(INDEX('[1]PNC 2020'!$A$3:$AA$434,MATCH($A183,'[1]PNC 2020'!$A$7:$A$434,0)+4,MATCH(H$60,'[1]PNC 2020'!$A$3:$AA$3,0))=0,"",INDEX('[1]PNC 2020'!$A$3:$AA$434,MATCH($A183,'[1]PNC 2020'!$A$7:$A$434,0)+4,MATCH(H$60,'[1]PNC 2020'!$A$3:$AA$3,0))),"")</f>
        <v/>
      </c>
      <c r="I183" s="87" t="str">
        <f>IFERROR(IF(INDEX('[1]PNC 2020'!$A$3:$AA$434,MATCH($A183,'[1]PNC 2020'!$A$7:$A$434,0)+4,MATCH(I$60,'[1]PNC 2020'!$A$3:$AA$3,0))=0,"",INDEX('[1]PNC 2020'!$A$3:$AA$434,MATCH($A183,'[1]PNC 2020'!$A$7:$A$434,0)+4,MATCH(I$60,'[1]PNC 2020'!$A$3:$AA$3,0))),"")</f>
        <v/>
      </c>
      <c r="J183" s="87">
        <f t="shared" si="72"/>
        <v>0</v>
      </c>
      <c r="K183" s="87" t="str">
        <f>IFERROR(IF(INDEX('[1]PNC 2020'!$A$3:$AA$434,MATCH($A183,'[1]PNC 2020'!$A$7:$A$434,0)+4,MATCH(K$60,'[1]PNC 2020'!$A$3:$AA$3,0))=0,"",INDEX('[1]PNC 2020'!$A$3:$AA$434,MATCH($A183,'[1]PNC 2020'!$A$7:$A$434,0)+4,MATCH(K$60,'[1]PNC 2020'!$A$3:$AA$3,0))),"")</f>
        <v/>
      </c>
      <c r="L183" s="87" t="str">
        <f>IFERROR(IF(INDEX('[1]PNC 2020'!$A$3:$AA$434,MATCH($A183,'[1]PNC 2020'!$A$7:$A$434,0)+4,MATCH(L$60,'[1]PNC 2020'!$A$3:$AA$3,0))=0,"",INDEX('[1]PNC 2020'!$A$3:$AA$434,MATCH($A183,'[1]PNC 2020'!$A$7:$A$434,0)+4,MATCH(L$60,'[1]PNC 2020'!$A$3:$AA$3,0))),"")</f>
        <v/>
      </c>
      <c r="M183" s="87">
        <f t="shared" si="73"/>
        <v>0</v>
      </c>
      <c r="N183" s="87" t="str">
        <f>IFERROR(IF(INDEX('[1]PNC 2020'!$A$3:$AA$434,MATCH($A183,'[1]PNC 2020'!$A$7:$A$434,0)+4,MATCH(N$60,'[1]PNC 2020'!$A$3:$AA$3,0))=0,"",INDEX('[1]PNC 2020'!$A$3:$AA$434,MATCH($A183,'[1]PNC 2020'!$A$7:$A$434,0)+4,MATCH(N$60,'[1]PNC 2020'!$A$3:$AA$3,0))),"")</f>
        <v/>
      </c>
      <c r="O183" s="87" t="str">
        <f>IFERROR(IF(INDEX('[1]PNC 2020'!$A$3:$AA$434,MATCH($A183,'[1]PNC 2020'!$A$7:$A$434,0)+4,MATCH(O$60,'[1]PNC 2020'!$A$3:$AA$3,0))=0,"",INDEX('[1]PNC 2020'!$A$3:$AA$434,MATCH($A183,'[1]PNC 2020'!$A$7:$A$434,0)+4,MATCH(O$60,'[1]PNC 2020'!$A$3:$AA$3,0))),"")</f>
        <v/>
      </c>
      <c r="P183" s="87">
        <f t="shared" si="74"/>
        <v>0</v>
      </c>
      <c r="Q183" s="87" t="str">
        <f>IFERROR(IF(INDEX('[1]PNC 2020'!$A$3:$AA$434,MATCH($A183,'[1]PNC 2020'!$A$7:$A$434,0)+4,MATCH(Q$60,'[1]PNC 2020'!$A$3:$AA$3,0))=0,"",INDEX('[1]PNC 2020'!$A$3:$AA$434,MATCH($A183,'[1]PNC 2020'!$A$7:$A$434,0)+4,MATCH(Q$60,'[1]PNC 2020'!$A$3:$AA$3,0))),"")</f>
        <v/>
      </c>
      <c r="R183" s="87" t="str">
        <f>IFERROR(IF(INDEX('[1]PNC 2020'!$A$3:$AA$434,MATCH($A183,'[1]PNC 2020'!$A$7:$A$434,0)+4,MATCH(R$60,'[1]PNC 2020'!$A$3:$AA$3,0))=0,"",INDEX('[1]PNC 2020'!$A$3:$AA$434,MATCH($A183,'[1]PNC 2020'!$A$7:$A$434,0)+4,MATCH(R$60,'[1]PNC 2020'!$A$3:$AA$3,0))),"")</f>
        <v/>
      </c>
      <c r="S183" s="87">
        <f t="shared" si="75"/>
        <v>0</v>
      </c>
      <c r="T183" s="87" t="str">
        <f>IFERROR(IF(INDEX('[1]PNC 2020'!$A$3:$AA$434,MATCH($A183,'[1]PNC 2020'!$A$7:$A$434,0)+4,MATCH(T$60,'[1]PNC 2020'!$A$3:$AA$3,0))=0,"",INDEX('[1]PNC 2020'!$A$3:$AA$434,MATCH($A183,'[1]PNC 2020'!$A$7:$A$434,0)+4,MATCH(T$60,'[1]PNC 2020'!$A$3:$AA$3,0))),"")</f>
        <v/>
      </c>
      <c r="U183" s="87" t="str">
        <f>IFERROR(IF(INDEX('[1]PNC 2020'!$A$3:$AA$434,MATCH($A183,'[1]PNC 2020'!$A$7:$A$434,0)+4,MATCH(U$60,'[1]PNC 2020'!$A$3:$AA$3,0))=0,"",INDEX('[1]PNC 2020'!$A$3:$AA$434,MATCH($A183,'[1]PNC 2020'!$A$7:$A$434,0)+4,MATCH(U$60,'[1]PNC 2020'!$A$3:$AA$3,0))),"")</f>
        <v/>
      </c>
      <c r="V183" s="87">
        <f t="shared" si="76"/>
        <v>0</v>
      </c>
      <c r="W183" s="87" t="str">
        <f>IFERROR(IF(INDEX('[1]PNC 2020'!$A$3:$AA$434,MATCH($A183,'[1]PNC 2020'!$A$7:$A$434,0)+4,MATCH(W$60,'[1]PNC 2020'!$A$3:$AA$3,0))=0,"",INDEX('[1]PNC 2020'!$A$3:$AA$434,MATCH($A183,'[1]PNC 2020'!$A$7:$A$434,0)+4,MATCH(W$60,'[1]PNC 2020'!$A$3:$AA$3,0))),"")</f>
        <v/>
      </c>
      <c r="X183" s="87" t="str">
        <f>IFERROR(IF(INDEX('[1]PNC 2020'!$A$3:$AA$434,MATCH($A183,'[1]PNC 2020'!$A$7:$A$434,0)+4,MATCH(X$60,'[1]PNC 2020'!$A$3:$AA$3,0))=0,"",INDEX('[1]PNC 2020'!$A$3:$AA$434,MATCH($A183,'[1]PNC 2020'!$A$7:$A$434,0)+4,MATCH(X$60,'[1]PNC 2020'!$A$3:$AA$3,0))),"")</f>
        <v/>
      </c>
      <c r="Y183" s="87">
        <f t="shared" si="77"/>
        <v>0</v>
      </c>
      <c r="Z183" s="87" t="str">
        <f>IFERROR(IF(INDEX('[1]PNC 2020'!$A$3:$AA$434,MATCH($A183,'[1]PNC 2020'!$A$7:$A$434,0)+4,MATCH(Z$60,'[1]PNC 2020'!$A$3:$AA$3,0))=0,"",INDEX('[1]PNC 2020'!$A$3:$AA$434,MATCH($A183,'[1]PNC 2020'!$A$7:$A$434,0)+4,MATCH(Z$60,'[1]PNC 2020'!$A$3:$AA$3,0))),"")</f>
        <v/>
      </c>
      <c r="AA183" s="87" t="str">
        <f>IFERROR(IF(INDEX('[1]PNC 2020'!$A$3:$AA$434,MATCH($A183,'[1]PNC 2020'!$A$7:$A$434,0)+4,MATCH(AA$60,'[1]PNC 2020'!$A$3:$AA$3,0))=0,"",INDEX('[1]PNC 2020'!$A$3:$AA$434,MATCH($A183,'[1]PNC 2020'!$A$7:$A$434,0)+4,MATCH(AA$60,'[1]PNC 2020'!$A$3:$AA$3,0))),"")</f>
        <v/>
      </c>
      <c r="AB183" s="87">
        <f t="shared" si="78"/>
        <v>0</v>
      </c>
      <c r="AC183" s="87" t="str">
        <f>IFERROR(IF(INDEX('[1]PNC 2020'!$A$3:$AA$434,MATCH($A183,'[1]PNC 2020'!$A$7:$A$434,0)+4,MATCH(AC$60,'[1]PNC 2020'!$A$3:$AA$3,0))=0,"",INDEX('[1]PNC 2020'!$A$3:$AA$434,MATCH($A183,'[1]PNC 2020'!$A$7:$A$434,0)+4,MATCH(AC$60,'[1]PNC 2020'!$A$3:$AA$3,0))),"")</f>
        <v/>
      </c>
      <c r="AD183" s="87" t="str">
        <f>IFERROR(IF(INDEX('[1]PNC 2020'!$A$3:$AA$434,MATCH($A183,'[1]PNC 2020'!$A$7:$A$434,0)+4,MATCH(AD$60,'[1]PNC 2020'!$A$3:$AA$3,0))=0,"",INDEX('[1]PNC 2020'!$A$3:$AA$434,MATCH($A183,'[1]PNC 2020'!$A$7:$A$434,0)+4,MATCH(AD$60,'[1]PNC 2020'!$A$3:$AA$3,0))),"")</f>
        <v/>
      </c>
      <c r="AE183" s="87">
        <f t="shared" si="79"/>
        <v>0</v>
      </c>
      <c r="AF183" s="87" t="str">
        <f>IFERROR(IF(INDEX('[1]PNC 2020'!$A$3:$AA$434,MATCH($A183,'[1]PNC 2020'!$A$7:$A$434,0)+4,MATCH(AF$60,'[1]PNC 2020'!$A$3:$AA$3,0))=0,"",INDEX('[1]PNC 2020'!$A$3:$AA$434,MATCH($A183,'[1]PNC 2020'!$A$7:$A$434,0)+4,MATCH(AF$60,'[1]PNC 2020'!$A$3:$AA$3,0))),"")</f>
        <v/>
      </c>
      <c r="AG183" s="87" t="str">
        <f>IFERROR(IF(INDEX('[1]PNC 2020'!$A$3:$AA$434,MATCH($A183,'[1]PNC 2020'!$A$7:$A$434,0)+4,MATCH(AG$60,'[1]PNC 2020'!$A$3:$AA$3,0))=0,"",INDEX('[1]PNC 2020'!$A$3:$AA$434,MATCH($A183,'[1]PNC 2020'!$A$7:$A$434,0)+4,MATCH(AG$60,'[1]PNC 2020'!$A$3:$AA$3,0))),"")</f>
        <v/>
      </c>
      <c r="AH183" s="87">
        <f t="shared" si="80"/>
        <v>0</v>
      </c>
      <c r="AI183" s="87" t="str">
        <f>IFERROR(IF(INDEX('[1]PNC 2020'!$A$3:$AA$434,MATCH($A183,'[1]PNC 2020'!$A$7:$A$434,0)+4,MATCH(AI$60,'[1]PNC 2020'!$A$3:$AA$3,0))=0,"",INDEX('[1]PNC 2020'!$A$3:$AA$434,MATCH($A183,'[1]PNC 2020'!$A$7:$A$434,0)+4,MATCH(AI$60,'[1]PNC 2020'!$A$3:$AA$3,0))),"")</f>
        <v/>
      </c>
      <c r="AJ183" s="87" t="str">
        <f>IFERROR(IF(INDEX('[1]PNC 2020'!$A$3:$AA$434,MATCH($A183,'[1]PNC 2020'!$A$7:$A$434,0)+4,MATCH(AJ$60,'[1]PNC 2020'!$A$3:$AA$3,0))=0,"",INDEX('[1]PNC 2020'!$A$3:$AA$434,MATCH($A183,'[1]PNC 2020'!$A$7:$A$434,0)+4,MATCH(AJ$60,'[1]PNC 2020'!$A$3:$AA$3,0))),"")</f>
        <v/>
      </c>
      <c r="AK183" s="87">
        <f t="shared" si="81"/>
        <v>0</v>
      </c>
      <c r="AM183" s="132" t="s">
        <v>2</v>
      </c>
    </row>
    <row r="184" spans="1:39" x14ac:dyDescent="0.2">
      <c r="A184" s="132" t="str">
        <f t="shared" si="82"/>
        <v>MarzoPatria, S. A., Compañía de Seguros</v>
      </c>
      <c r="B184" s="51" t="s">
        <v>117</v>
      </c>
      <c r="C184" s="88">
        <f t="shared" si="69"/>
        <v>0</v>
      </c>
      <c r="D184" s="88">
        <f t="shared" si="70"/>
        <v>0</v>
      </c>
      <c r="E184" s="87" t="str">
        <f>IFERROR(IF(INDEX('[1]PNC 2020'!$A$3:$AA$434,MATCH($A184,'[1]PNC 2020'!$A$7:$A$434,0)+4,MATCH(E$60,'[1]PNC 2020'!$A$3:$AA$3,0))=0,"",INDEX('[1]PNC 2020'!$A$3:$AA$434,MATCH($A184,'[1]PNC 2020'!$A$7:$A$434,0)+4,MATCH(E$60,'[1]PNC 2020'!$A$3:$AA$3,0))),"")</f>
        <v/>
      </c>
      <c r="F184" s="87" t="str">
        <f>IFERROR(IF(INDEX('[1]PNC 2020'!$A$3:$AA$434,MATCH($A184,'[1]PNC 2020'!$A$7:$A$434,0)+4,MATCH(F$60,'[1]PNC 2020'!$A$3:$AA$3,0))=0,"",INDEX('[1]PNC 2020'!$A$3:$AA$434,MATCH($A184,'[1]PNC 2020'!$A$7:$A$434,0)+4,MATCH(F$60,'[1]PNC 2020'!$A$3:$AA$3,0))),"")</f>
        <v/>
      </c>
      <c r="G184" s="87">
        <f t="shared" si="71"/>
        <v>0</v>
      </c>
      <c r="H184" s="87" t="str">
        <f>IFERROR(IF(INDEX('[1]PNC 2020'!$A$3:$AA$434,MATCH($A184,'[1]PNC 2020'!$A$7:$A$434,0)+4,MATCH(H$60,'[1]PNC 2020'!$A$3:$AA$3,0))=0,"",INDEX('[1]PNC 2020'!$A$3:$AA$434,MATCH($A184,'[1]PNC 2020'!$A$7:$A$434,0)+4,MATCH(H$60,'[1]PNC 2020'!$A$3:$AA$3,0))),"")</f>
        <v/>
      </c>
      <c r="I184" s="87" t="str">
        <f>IFERROR(IF(INDEX('[1]PNC 2020'!$A$3:$AA$434,MATCH($A184,'[1]PNC 2020'!$A$7:$A$434,0)+4,MATCH(I$60,'[1]PNC 2020'!$A$3:$AA$3,0))=0,"",INDEX('[1]PNC 2020'!$A$3:$AA$434,MATCH($A184,'[1]PNC 2020'!$A$7:$A$434,0)+4,MATCH(I$60,'[1]PNC 2020'!$A$3:$AA$3,0))),"")</f>
        <v/>
      </c>
      <c r="J184" s="87">
        <f t="shared" si="72"/>
        <v>0</v>
      </c>
      <c r="K184" s="87" t="str">
        <f>IFERROR(IF(INDEX('[1]PNC 2020'!$A$3:$AA$434,MATCH($A184,'[1]PNC 2020'!$A$7:$A$434,0)+4,MATCH(K$60,'[1]PNC 2020'!$A$3:$AA$3,0))=0,"",INDEX('[1]PNC 2020'!$A$3:$AA$434,MATCH($A184,'[1]PNC 2020'!$A$7:$A$434,0)+4,MATCH(K$60,'[1]PNC 2020'!$A$3:$AA$3,0))),"")</f>
        <v/>
      </c>
      <c r="L184" s="87" t="str">
        <f>IFERROR(IF(INDEX('[1]PNC 2020'!$A$3:$AA$434,MATCH($A184,'[1]PNC 2020'!$A$7:$A$434,0)+4,MATCH(L$60,'[1]PNC 2020'!$A$3:$AA$3,0))=0,"",INDEX('[1]PNC 2020'!$A$3:$AA$434,MATCH($A184,'[1]PNC 2020'!$A$7:$A$434,0)+4,MATCH(L$60,'[1]PNC 2020'!$A$3:$AA$3,0))),"")</f>
        <v/>
      </c>
      <c r="M184" s="87">
        <f t="shared" si="73"/>
        <v>0</v>
      </c>
      <c r="N184" s="87" t="str">
        <f>IFERROR(IF(INDEX('[1]PNC 2020'!$A$3:$AA$434,MATCH($A184,'[1]PNC 2020'!$A$7:$A$434,0)+4,MATCH(N$60,'[1]PNC 2020'!$A$3:$AA$3,0))=0,"",INDEX('[1]PNC 2020'!$A$3:$AA$434,MATCH($A184,'[1]PNC 2020'!$A$7:$A$434,0)+4,MATCH(N$60,'[1]PNC 2020'!$A$3:$AA$3,0))),"")</f>
        <v/>
      </c>
      <c r="O184" s="87" t="str">
        <f>IFERROR(IF(INDEX('[1]PNC 2020'!$A$3:$AA$434,MATCH($A184,'[1]PNC 2020'!$A$7:$A$434,0)+4,MATCH(O$60,'[1]PNC 2020'!$A$3:$AA$3,0))=0,"",INDEX('[1]PNC 2020'!$A$3:$AA$434,MATCH($A184,'[1]PNC 2020'!$A$7:$A$434,0)+4,MATCH(O$60,'[1]PNC 2020'!$A$3:$AA$3,0))),"")</f>
        <v/>
      </c>
      <c r="P184" s="87">
        <f t="shared" si="74"/>
        <v>0</v>
      </c>
      <c r="Q184" s="87" t="str">
        <f>IFERROR(IF(INDEX('[1]PNC 2020'!$A$3:$AA$434,MATCH($A184,'[1]PNC 2020'!$A$7:$A$434,0)+4,MATCH(Q$60,'[1]PNC 2020'!$A$3:$AA$3,0))=0,"",INDEX('[1]PNC 2020'!$A$3:$AA$434,MATCH($A184,'[1]PNC 2020'!$A$7:$A$434,0)+4,MATCH(Q$60,'[1]PNC 2020'!$A$3:$AA$3,0))),"")</f>
        <v/>
      </c>
      <c r="R184" s="87" t="str">
        <f>IFERROR(IF(INDEX('[1]PNC 2020'!$A$3:$AA$434,MATCH($A184,'[1]PNC 2020'!$A$7:$A$434,0)+4,MATCH(R$60,'[1]PNC 2020'!$A$3:$AA$3,0))=0,"",INDEX('[1]PNC 2020'!$A$3:$AA$434,MATCH($A184,'[1]PNC 2020'!$A$7:$A$434,0)+4,MATCH(R$60,'[1]PNC 2020'!$A$3:$AA$3,0))),"")</f>
        <v/>
      </c>
      <c r="S184" s="87">
        <f t="shared" si="75"/>
        <v>0</v>
      </c>
      <c r="T184" s="87" t="str">
        <f>IFERROR(IF(INDEX('[1]PNC 2020'!$A$3:$AA$434,MATCH($A184,'[1]PNC 2020'!$A$7:$A$434,0)+4,MATCH(T$60,'[1]PNC 2020'!$A$3:$AA$3,0))=0,"",INDEX('[1]PNC 2020'!$A$3:$AA$434,MATCH($A184,'[1]PNC 2020'!$A$7:$A$434,0)+4,MATCH(T$60,'[1]PNC 2020'!$A$3:$AA$3,0))),"")</f>
        <v/>
      </c>
      <c r="U184" s="87" t="str">
        <f>IFERROR(IF(INDEX('[1]PNC 2020'!$A$3:$AA$434,MATCH($A184,'[1]PNC 2020'!$A$7:$A$434,0)+4,MATCH(U$60,'[1]PNC 2020'!$A$3:$AA$3,0))=0,"",INDEX('[1]PNC 2020'!$A$3:$AA$434,MATCH($A184,'[1]PNC 2020'!$A$7:$A$434,0)+4,MATCH(U$60,'[1]PNC 2020'!$A$3:$AA$3,0))),"")</f>
        <v/>
      </c>
      <c r="V184" s="87">
        <f t="shared" si="76"/>
        <v>0</v>
      </c>
      <c r="W184" s="87" t="str">
        <f>IFERROR(IF(INDEX('[1]PNC 2020'!$A$3:$AA$434,MATCH($A184,'[1]PNC 2020'!$A$7:$A$434,0)+4,MATCH(W$60,'[1]PNC 2020'!$A$3:$AA$3,0))=0,"",INDEX('[1]PNC 2020'!$A$3:$AA$434,MATCH($A184,'[1]PNC 2020'!$A$7:$A$434,0)+4,MATCH(W$60,'[1]PNC 2020'!$A$3:$AA$3,0))),"")</f>
        <v/>
      </c>
      <c r="X184" s="87" t="str">
        <f>IFERROR(IF(INDEX('[1]PNC 2020'!$A$3:$AA$434,MATCH($A184,'[1]PNC 2020'!$A$7:$A$434,0)+4,MATCH(X$60,'[1]PNC 2020'!$A$3:$AA$3,0))=0,"",INDEX('[1]PNC 2020'!$A$3:$AA$434,MATCH($A184,'[1]PNC 2020'!$A$7:$A$434,0)+4,MATCH(X$60,'[1]PNC 2020'!$A$3:$AA$3,0))),"")</f>
        <v/>
      </c>
      <c r="Y184" s="87">
        <f t="shared" si="77"/>
        <v>0</v>
      </c>
      <c r="Z184" s="87" t="str">
        <f>IFERROR(IF(INDEX('[1]PNC 2020'!$A$3:$AA$434,MATCH($A184,'[1]PNC 2020'!$A$7:$A$434,0)+4,MATCH(Z$60,'[1]PNC 2020'!$A$3:$AA$3,0))=0,"",INDEX('[1]PNC 2020'!$A$3:$AA$434,MATCH($A184,'[1]PNC 2020'!$A$7:$A$434,0)+4,MATCH(Z$60,'[1]PNC 2020'!$A$3:$AA$3,0))),"")</f>
        <v/>
      </c>
      <c r="AA184" s="87" t="str">
        <f>IFERROR(IF(INDEX('[1]PNC 2020'!$A$3:$AA$434,MATCH($A184,'[1]PNC 2020'!$A$7:$A$434,0)+4,MATCH(AA$60,'[1]PNC 2020'!$A$3:$AA$3,0))=0,"",INDEX('[1]PNC 2020'!$A$3:$AA$434,MATCH($A184,'[1]PNC 2020'!$A$7:$A$434,0)+4,MATCH(AA$60,'[1]PNC 2020'!$A$3:$AA$3,0))),"")</f>
        <v/>
      </c>
      <c r="AB184" s="87">
        <f t="shared" si="78"/>
        <v>0</v>
      </c>
      <c r="AC184" s="87" t="str">
        <f>IFERROR(IF(INDEX('[1]PNC 2020'!$A$3:$AA$434,MATCH($A184,'[1]PNC 2020'!$A$7:$A$434,0)+4,MATCH(AC$60,'[1]PNC 2020'!$A$3:$AA$3,0))=0,"",INDEX('[1]PNC 2020'!$A$3:$AA$434,MATCH($A184,'[1]PNC 2020'!$A$7:$A$434,0)+4,MATCH(AC$60,'[1]PNC 2020'!$A$3:$AA$3,0))),"")</f>
        <v/>
      </c>
      <c r="AD184" s="87" t="str">
        <f>IFERROR(IF(INDEX('[1]PNC 2020'!$A$3:$AA$434,MATCH($A184,'[1]PNC 2020'!$A$7:$A$434,0)+4,MATCH(AD$60,'[1]PNC 2020'!$A$3:$AA$3,0))=0,"",INDEX('[1]PNC 2020'!$A$3:$AA$434,MATCH($A184,'[1]PNC 2020'!$A$7:$A$434,0)+4,MATCH(AD$60,'[1]PNC 2020'!$A$3:$AA$3,0))),"")</f>
        <v/>
      </c>
      <c r="AE184" s="87">
        <f t="shared" si="79"/>
        <v>0</v>
      </c>
      <c r="AF184" s="87" t="str">
        <f>IFERROR(IF(INDEX('[1]PNC 2020'!$A$3:$AA$434,MATCH($A184,'[1]PNC 2020'!$A$7:$A$434,0)+4,MATCH(AF$60,'[1]PNC 2020'!$A$3:$AA$3,0))=0,"",INDEX('[1]PNC 2020'!$A$3:$AA$434,MATCH($A184,'[1]PNC 2020'!$A$7:$A$434,0)+4,MATCH(AF$60,'[1]PNC 2020'!$A$3:$AA$3,0))),"")</f>
        <v/>
      </c>
      <c r="AG184" s="87" t="str">
        <f>IFERROR(IF(INDEX('[1]PNC 2020'!$A$3:$AA$434,MATCH($A184,'[1]PNC 2020'!$A$7:$A$434,0)+4,MATCH(AG$60,'[1]PNC 2020'!$A$3:$AA$3,0))=0,"",INDEX('[1]PNC 2020'!$A$3:$AA$434,MATCH($A184,'[1]PNC 2020'!$A$7:$A$434,0)+4,MATCH(AG$60,'[1]PNC 2020'!$A$3:$AA$3,0))),"")</f>
        <v/>
      </c>
      <c r="AH184" s="87">
        <f t="shared" si="80"/>
        <v>0</v>
      </c>
      <c r="AI184" s="87" t="str">
        <f>IFERROR(IF(INDEX('[1]PNC 2020'!$A$3:$AA$434,MATCH($A184,'[1]PNC 2020'!$A$7:$A$434,0)+4,MATCH(AI$60,'[1]PNC 2020'!$A$3:$AA$3,0))=0,"",INDEX('[1]PNC 2020'!$A$3:$AA$434,MATCH($A184,'[1]PNC 2020'!$A$7:$A$434,0)+4,MATCH(AI$60,'[1]PNC 2020'!$A$3:$AA$3,0))),"")</f>
        <v/>
      </c>
      <c r="AJ184" s="87" t="str">
        <f>IFERROR(IF(INDEX('[1]PNC 2020'!$A$3:$AA$434,MATCH($A184,'[1]PNC 2020'!$A$7:$A$434,0)+4,MATCH(AJ$60,'[1]PNC 2020'!$A$3:$AA$3,0))=0,"",INDEX('[1]PNC 2020'!$A$3:$AA$434,MATCH($A184,'[1]PNC 2020'!$A$7:$A$434,0)+4,MATCH(AJ$60,'[1]PNC 2020'!$A$3:$AA$3,0))),"")</f>
        <v/>
      </c>
      <c r="AK184" s="87">
        <f t="shared" si="81"/>
        <v>0</v>
      </c>
      <c r="AM184" s="132" t="s">
        <v>2</v>
      </c>
    </row>
    <row r="185" spans="1:39" x14ac:dyDescent="0.2">
      <c r="A185" s="132" t="str">
        <f t="shared" si="82"/>
        <v>MarzoAseguradora Agropecuaria Dominicana, S. A.</v>
      </c>
      <c r="B185" s="51" t="s">
        <v>118</v>
      </c>
      <c r="C185" s="88">
        <f t="shared" si="69"/>
        <v>0</v>
      </c>
      <c r="D185" s="88">
        <f t="shared" si="70"/>
        <v>0</v>
      </c>
      <c r="E185" s="87" t="str">
        <f>IFERROR(IF(INDEX('[1]PNC 2020'!$A$3:$AA$434,MATCH($A185,'[1]PNC 2020'!$A$7:$A$434,0)+4,MATCH(E$60,'[1]PNC 2020'!$A$3:$AA$3,0))=0,"",INDEX('[1]PNC 2020'!$A$3:$AA$434,MATCH($A185,'[1]PNC 2020'!$A$7:$A$434,0)+4,MATCH(E$60,'[1]PNC 2020'!$A$3:$AA$3,0))),"")</f>
        <v/>
      </c>
      <c r="F185" s="87" t="str">
        <f>IFERROR(IF(INDEX('[1]PNC 2020'!$A$3:$AA$434,MATCH($A185,'[1]PNC 2020'!$A$7:$A$434,0)+4,MATCH(F$60,'[1]PNC 2020'!$A$3:$AA$3,0))=0,"",INDEX('[1]PNC 2020'!$A$3:$AA$434,MATCH($A185,'[1]PNC 2020'!$A$7:$A$434,0)+4,MATCH(F$60,'[1]PNC 2020'!$A$3:$AA$3,0))),"")</f>
        <v/>
      </c>
      <c r="G185" s="87">
        <f t="shared" si="71"/>
        <v>0</v>
      </c>
      <c r="H185" s="87" t="str">
        <f>IFERROR(IF(INDEX('[1]PNC 2020'!$A$3:$AA$434,MATCH($A185,'[1]PNC 2020'!$A$7:$A$434,0)+4,MATCH(H$60,'[1]PNC 2020'!$A$3:$AA$3,0))=0,"",INDEX('[1]PNC 2020'!$A$3:$AA$434,MATCH($A185,'[1]PNC 2020'!$A$7:$A$434,0)+4,MATCH(H$60,'[1]PNC 2020'!$A$3:$AA$3,0))),"")</f>
        <v/>
      </c>
      <c r="I185" s="87" t="str">
        <f>IFERROR(IF(INDEX('[1]PNC 2020'!$A$3:$AA$434,MATCH($A185,'[1]PNC 2020'!$A$7:$A$434,0)+4,MATCH(I$60,'[1]PNC 2020'!$A$3:$AA$3,0))=0,"",INDEX('[1]PNC 2020'!$A$3:$AA$434,MATCH($A185,'[1]PNC 2020'!$A$7:$A$434,0)+4,MATCH(I$60,'[1]PNC 2020'!$A$3:$AA$3,0))),"")</f>
        <v/>
      </c>
      <c r="J185" s="87">
        <f t="shared" si="72"/>
        <v>0</v>
      </c>
      <c r="K185" s="87" t="str">
        <f>IFERROR(IF(INDEX('[1]PNC 2020'!$A$3:$AA$434,MATCH($A185,'[1]PNC 2020'!$A$7:$A$434,0)+4,MATCH(K$60,'[1]PNC 2020'!$A$3:$AA$3,0))=0,"",INDEX('[1]PNC 2020'!$A$3:$AA$434,MATCH($A185,'[1]PNC 2020'!$A$7:$A$434,0)+4,MATCH(K$60,'[1]PNC 2020'!$A$3:$AA$3,0))),"")</f>
        <v/>
      </c>
      <c r="L185" s="87" t="str">
        <f>IFERROR(IF(INDEX('[1]PNC 2020'!$A$3:$AA$434,MATCH($A185,'[1]PNC 2020'!$A$7:$A$434,0)+4,MATCH(L$60,'[1]PNC 2020'!$A$3:$AA$3,0))=0,"",INDEX('[1]PNC 2020'!$A$3:$AA$434,MATCH($A185,'[1]PNC 2020'!$A$7:$A$434,0)+4,MATCH(L$60,'[1]PNC 2020'!$A$3:$AA$3,0))),"")</f>
        <v/>
      </c>
      <c r="M185" s="87">
        <f t="shared" si="73"/>
        <v>0</v>
      </c>
      <c r="N185" s="87" t="str">
        <f>IFERROR(IF(INDEX('[1]PNC 2020'!$A$3:$AA$434,MATCH($A185,'[1]PNC 2020'!$A$7:$A$434,0)+4,MATCH(N$60,'[1]PNC 2020'!$A$3:$AA$3,0))=0,"",INDEX('[1]PNC 2020'!$A$3:$AA$434,MATCH($A185,'[1]PNC 2020'!$A$7:$A$434,0)+4,MATCH(N$60,'[1]PNC 2020'!$A$3:$AA$3,0))),"")</f>
        <v/>
      </c>
      <c r="O185" s="87" t="str">
        <f>IFERROR(IF(INDEX('[1]PNC 2020'!$A$3:$AA$434,MATCH($A185,'[1]PNC 2020'!$A$7:$A$434,0)+4,MATCH(O$60,'[1]PNC 2020'!$A$3:$AA$3,0))=0,"",INDEX('[1]PNC 2020'!$A$3:$AA$434,MATCH($A185,'[1]PNC 2020'!$A$7:$A$434,0)+4,MATCH(O$60,'[1]PNC 2020'!$A$3:$AA$3,0))),"")</f>
        <v/>
      </c>
      <c r="P185" s="87">
        <f t="shared" si="74"/>
        <v>0</v>
      </c>
      <c r="Q185" s="87" t="str">
        <f>IFERROR(IF(INDEX('[1]PNC 2020'!$A$3:$AA$434,MATCH($A185,'[1]PNC 2020'!$A$7:$A$434,0)+4,MATCH(Q$60,'[1]PNC 2020'!$A$3:$AA$3,0))=0,"",INDEX('[1]PNC 2020'!$A$3:$AA$434,MATCH($A185,'[1]PNC 2020'!$A$7:$A$434,0)+4,MATCH(Q$60,'[1]PNC 2020'!$A$3:$AA$3,0))),"")</f>
        <v/>
      </c>
      <c r="R185" s="87" t="str">
        <f>IFERROR(IF(INDEX('[1]PNC 2020'!$A$3:$AA$434,MATCH($A185,'[1]PNC 2020'!$A$7:$A$434,0)+4,MATCH(R$60,'[1]PNC 2020'!$A$3:$AA$3,0))=0,"",INDEX('[1]PNC 2020'!$A$3:$AA$434,MATCH($A185,'[1]PNC 2020'!$A$7:$A$434,0)+4,MATCH(R$60,'[1]PNC 2020'!$A$3:$AA$3,0))),"")</f>
        <v/>
      </c>
      <c r="S185" s="87">
        <f t="shared" si="75"/>
        <v>0</v>
      </c>
      <c r="T185" s="87" t="str">
        <f>IFERROR(IF(INDEX('[1]PNC 2020'!$A$3:$AA$434,MATCH($A185,'[1]PNC 2020'!$A$7:$A$434,0)+4,MATCH(T$60,'[1]PNC 2020'!$A$3:$AA$3,0))=0,"",INDEX('[1]PNC 2020'!$A$3:$AA$434,MATCH($A185,'[1]PNC 2020'!$A$7:$A$434,0)+4,MATCH(T$60,'[1]PNC 2020'!$A$3:$AA$3,0))),"")</f>
        <v/>
      </c>
      <c r="U185" s="87" t="str">
        <f>IFERROR(IF(INDEX('[1]PNC 2020'!$A$3:$AA$434,MATCH($A185,'[1]PNC 2020'!$A$7:$A$434,0)+4,MATCH(U$60,'[1]PNC 2020'!$A$3:$AA$3,0))=0,"",INDEX('[1]PNC 2020'!$A$3:$AA$434,MATCH($A185,'[1]PNC 2020'!$A$7:$A$434,0)+4,MATCH(U$60,'[1]PNC 2020'!$A$3:$AA$3,0))),"")</f>
        <v/>
      </c>
      <c r="V185" s="87">
        <f t="shared" si="76"/>
        <v>0</v>
      </c>
      <c r="W185" s="87" t="str">
        <f>IFERROR(IF(INDEX('[1]PNC 2020'!$A$3:$AA$434,MATCH($A185,'[1]PNC 2020'!$A$7:$A$434,0)+4,MATCH(W$60,'[1]PNC 2020'!$A$3:$AA$3,0))=0,"",INDEX('[1]PNC 2020'!$A$3:$AA$434,MATCH($A185,'[1]PNC 2020'!$A$7:$A$434,0)+4,MATCH(W$60,'[1]PNC 2020'!$A$3:$AA$3,0))),"")</f>
        <v/>
      </c>
      <c r="X185" s="87" t="str">
        <f>IFERROR(IF(INDEX('[1]PNC 2020'!$A$3:$AA$434,MATCH($A185,'[1]PNC 2020'!$A$7:$A$434,0)+4,MATCH(X$60,'[1]PNC 2020'!$A$3:$AA$3,0))=0,"",INDEX('[1]PNC 2020'!$A$3:$AA$434,MATCH($A185,'[1]PNC 2020'!$A$7:$A$434,0)+4,MATCH(X$60,'[1]PNC 2020'!$A$3:$AA$3,0))),"")</f>
        <v/>
      </c>
      <c r="Y185" s="87">
        <f t="shared" si="77"/>
        <v>0</v>
      </c>
      <c r="Z185" s="87" t="str">
        <f>IFERROR(IF(INDEX('[1]PNC 2020'!$A$3:$AA$434,MATCH($A185,'[1]PNC 2020'!$A$7:$A$434,0)+4,MATCH(Z$60,'[1]PNC 2020'!$A$3:$AA$3,0))=0,"",INDEX('[1]PNC 2020'!$A$3:$AA$434,MATCH($A185,'[1]PNC 2020'!$A$7:$A$434,0)+4,MATCH(Z$60,'[1]PNC 2020'!$A$3:$AA$3,0))),"")</f>
        <v/>
      </c>
      <c r="AA185" s="87" t="str">
        <f>IFERROR(IF(INDEX('[1]PNC 2020'!$A$3:$AA$434,MATCH($A185,'[1]PNC 2020'!$A$7:$A$434,0)+4,MATCH(AA$60,'[1]PNC 2020'!$A$3:$AA$3,0))=0,"",INDEX('[1]PNC 2020'!$A$3:$AA$434,MATCH($A185,'[1]PNC 2020'!$A$7:$A$434,0)+4,MATCH(AA$60,'[1]PNC 2020'!$A$3:$AA$3,0))),"")</f>
        <v/>
      </c>
      <c r="AB185" s="87">
        <f t="shared" si="78"/>
        <v>0</v>
      </c>
      <c r="AC185" s="87" t="str">
        <f>IFERROR(IF(INDEX('[1]PNC 2020'!$A$3:$AA$434,MATCH($A185,'[1]PNC 2020'!$A$7:$A$434,0)+4,MATCH(AC$60,'[1]PNC 2020'!$A$3:$AA$3,0))=0,"",INDEX('[1]PNC 2020'!$A$3:$AA$434,MATCH($A185,'[1]PNC 2020'!$A$7:$A$434,0)+4,MATCH(AC$60,'[1]PNC 2020'!$A$3:$AA$3,0))),"")</f>
        <v/>
      </c>
      <c r="AD185" s="87" t="str">
        <f>IFERROR(IF(INDEX('[1]PNC 2020'!$A$3:$AA$434,MATCH($A185,'[1]PNC 2020'!$A$7:$A$434,0)+4,MATCH(AD$60,'[1]PNC 2020'!$A$3:$AA$3,0))=0,"",INDEX('[1]PNC 2020'!$A$3:$AA$434,MATCH($A185,'[1]PNC 2020'!$A$7:$A$434,0)+4,MATCH(AD$60,'[1]PNC 2020'!$A$3:$AA$3,0))),"")</f>
        <v/>
      </c>
      <c r="AE185" s="87">
        <f t="shared" si="79"/>
        <v>0</v>
      </c>
      <c r="AF185" s="87" t="str">
        <f>IFERROR(IF(INDEX('[1]PNC 2020'!$A$3:$AA$434,MATCH($A185,'[1]PNC 2020'!$A$7:$A$434,0)+4,MATCH(AF$60,'[1]PNC 2020'!$A$3:$AA$3,0))=0,"",INDEX('[1]PNC 2020'!$A$3:$AA$434,MATCH($A185,'[1]PNC 2020'!$A$7:$A$434,0)+4,MATCH(AF$60,'[1]PNC 2020'!$A$3:$AA$3,0))),"")</f>
        <v/>
      </c>
      <c r="AG185" s="87" t="str">
        <f>IFERROR(IF(INDEX('[1]PNC 2020'!$A$3:$AA$434,MATCH($A185,'[1]PNC 2020'!$A$7:$A$434,0)+4,MATCH(AG$60,'[1]PNC 2020'!$A$3:$AA$3,0))=0,"",INDEX('[1]PNC 2020'!$A$3:$AA$434,MATCH($A185,'[1]PNC 2020'!$A$7:$A$434,0)+4,MATCH(AG$60,'[1]PNC 2020'!$A$3:$AA$3,0))),"")</f>
        <v/>
      </c>
      <c r="AH185" s="87">
        <f t="shared" si="80"/>
        <v>0</v>
      </c>
      <c r="AI185" s="87" t="str">
        <f>IFERROR(IF(INDEX('[1]PNC 2020'!$A$3:$AA$434,MATCH($A185,'[1]PNC 2020'!$A$7:$A$434,0)+4,MATCH(AI$60,'[1]PNC 2020'!$A$3:$AA$3,0))=0,"",INDEX('[1]PNC 2020'!$A$3:$AA$434,MATCH($A185,'[1]PNC 2020'!$A$7:$A$434,0)+4,MATCH(AI$60,'[1]PNC 2020'!$A$3:$AA$3,0))),"")</f>
        <v/>
      </c>
      <c r="AJ185" s="87" t="str">
        <f>IFERROR(IF(INDEX('[1]PNC 2020'!$A$3:$AA$434,MATCH($A185,'[1]PNC 2020'!$A$7:$A$434,0)+4,MATCH(AJ$60,'[1]PNC 2020'!$A$3:$AA$3,0))=0,"",INDEX('[1]PNC 2020'!$A$3:$AA$434,MATCH($A185,'[1]PNC 2020'!$A$7:$A$434,0)+4,MATCH(AJ$60,'[1]PNC 2020'!$A$3:$AA$3,0))),"")</f>
        <v/>
      </c>
      <c r="AK185" s="87">
        <f t="shared" si="81"/>
        <v>0</v>
      </c>
      <c r="AM185" s="132" t="s">
        <v>2</v>
      </c>
    </row>
    <row r="186" spans="1:39" x14ac:dyDescent="0.2">
      <c r="A186" s="132" t="str">
        <f t="shared" si="82"/>
        <v>MarzoBanesco Seguros</v>
      </c>
      <c r="B186" s="51" t="s">
        <v>119</v>
      </c>
      <c r="C186" s="88">
        <f t="shared" si="69"/>
        <v>0</v>
      </c>
      <c r="D186" s="88">
        <f t="shared" si="70"/>
        <v>0</v>
      </c>
      <c r="E186" s="87" t="str">
        <f>IFERROR(IF(INDEX('[1]PNC 2020'!$A$3:$AA$434,MATCH($A186,'[1]PNC 2020'!$A$7:$A$434,0)+4,MATCH(E$60,'[1]PNC 2020'!$A$3:$AA$3,0))=0,"",INDEX('[1]PNC 2020'!$A$3:$AA$434,MATCH($A186,'[1]PNC 2020'!$A$7:$A$434,0)+4,MATCH(E$60,'[1]PNC 2020'!$A$3:$AA$3,0))),"")</f>
        <v/>
      </c>
      <c r="F186" s="87" t="str">
        <f>IFERROR(IF(INDEX('[1]PNC 2020'!$A$3:$AA$434,MATCH($A186,'[1]PNC 2020'!$A$7:$A$434,0)+4,MATCH(F$60,'[1]PNC 2020'!$A$3:$AA$3,0))=0,"",INDEX('[1]PNC 2020'!$A$3:$AA$434,MATCH($A186,'[1]PNC 2020'!$A$7:$A$434,0)+4,MATCH(F$60,'[1]PNC 2020'!$A$3:$AA$3,0))),"")</f>
        <v/>
      </c>
      <c r="G186" s="87">
        <f t="shared" si="71"/>
        <v>0</v>
      </c>
      <c r="H186" s="87" t="str">
        <f>IFERROR(IF(INDEX('[1]PNC 2020'!$A$3:$AA$434,MATCH($A186,'[1]PNC 2020'!$A$7:$A$434,0)+4,MATCH(H$60,'[1]PNC 2020'!$A$3:$AA$3,0))=0,"",INDEX('[1]PNC 2020'!$A$3:$AA$434,MATCH($A186,'[1]PNC 2020'!$A$7:$A$434,0)+4,MATCH(H$60,'[1]PNC 2020'!$A$3:$AA$3,0))),"")</f>
        <v/>
      </c>
      <c r="I186" s="87" t="str">
        <f>IFERROR(IF(INDEX('[1]PNC 2020'!$A$3:$AA$434,MATCH($A186,'[1]PNC 2020'!$A$7:$A$434,0)+4,MATCH(I$60,'[1]PNC 2020'!$A$3:$AA$3,0))=0,"",INDEX('[1]PNC 2020'!$A$3:$AA$434,MATCH($A186,'[1]PNC 2020'!$A$7:$A$434,0)+4,MATCH(I$60,'[1]PNC 2020'!$A$3:$AA$3,0))),"")</f>
        <v/>
      </c>
      <c r="J186" s="87">
        <f t="shared" si="72"/>
        <v>0</v>
      </c>
      <c r="K186" s="87" t="str">
        <f>IFERROR(IF(INDEX('[1]PNC 2020'!$A$3:$AA$434,MATCH($A186,'[1]PNC 2020'!$A$7:$A$434,0)+4,MATCH(K$60,'[1]PNC 2020'!$A$3:$AA$3,0))=0,"",INDEX('[1]PNC 2020'!$A$3:$AA$434,MATCH($A186,'[1]PNC 2020'!$A$7:$A$434,0)+4,MATCH(K$60,'[1]PNC 2020'!$A$3:$AA$3,0))),"")</f>
        <v/>
      </c>
      <c r="L186" s="87" t="str">
        <f>IFERROR(IF(INDEX('[1]PNC 2020'!$A$3:$AA$434,MATCH($A186,'[1]PNC 2020'!$A$7:$A$434,0)+4,MATCH(L$60,'[1]PNC 2020'!$A$3:$AA$3,0))=0,"",INDEX('[1]PNC 2020'!$A$3:$AA$434,MATCH($A186,'[1]PNC 2020'!$A$7:$A$434,0)+4,MATCH(L$60,'[1]PNC 2020'!$A$3:$AA$3,0))),"")</f>
        <v/>
      </c>
      <c r="M186" s="87">
        <f t="shared" si="73"/>
        <v>0</v>
      </c>
      <c r="N186" s="87" t="str">
        <f>IFERROR(IF(INDEX('[1]PNC 2020'!$A$3:$AA$434,MATCH($A186,'[1]PNC 2020'!$A$7:$A$434,0)+4,MATCH(N$60,'[1]PNC 2020'!$A$3:$AA$3,0))=0,"",INDEX('[1]PNC 2020'!$A$3:$AA$434,MATCH($A186,'[1]PNC 2020'!$A$7:$A$434,0)+4,MATCH(N$60,'[1]PNC 2020'!$A$3:$AA$3,0))),"")</f>
        <v/>
      </c>
      <c r="O186" s="87" t="str">
        <f>IFERROR(IF(INDEX('[1]PNC 2020'!$A$3:$AA$434,MATCH($A186,'[1]PNC 2020'!$A$7:$A$434,0)+4,MATCH(O$60,'[1]PNC 2020'!$A$3:$AA$3,0))=0,"",INDEX('[1]PNC 2020'!$A$3:$AA$434,MATCH($A186,'[1]PNC 2020'!$A$7:$A$434,0)+4,MATCH(O$60,'[1]PNC 2020'!$A$3:$AA$3,0))),"")</f>
        <v/>
      </c>
      <c r="P186" s="87">
        <f t="shared" si="74"/>
        <v>0</v>
      </c>
      <c r="Q186" s="87" t="str">
        <f>IFERROR(IF(INDEX('[1]PNC 2020'!$A$3:$AA$434,MATCH($A186,'[1]PNC 2020'!$A$7:$A$434,0)+4,MATCH(Q$60,'[1]PNC 2020'!$A$3:$AA$3,0))=0,"",INDEX('[1]PNC 2020'!$A$3:$AA$434,MATCH($A186,'[1]PNC 2020'!$A$7:$A$434,0)+4,MATCH(Q$60,'[1]PNC 2020'!$A$3:$AA$3,0))),"")</f>
        <v/>
      </c>
      <c r="R186" s="87" t="str">
        <f>IFERROR(IF(INDEX('[1]PNC 2020'!$A$3:$AA$434,MATCH($A186,'[1]PNC 2020'!$A$7:$A$434,0)+4,MATCH(R$60,'[1]PNC 2020'!$A$3:$AA$3,0))=0,"",INDEX('[1]PNC 2020'!$A$3:$AA$434,MATCH($A186,'[1]PNC 2020'!$A$7:$A$434,0)+4,MATCH(R$60,'[1]PNC 2020'!$A$3:$AA$3,0))),"")</f>
        <v/>
      </c>
      <c r="S186" s="87">
        <f t="shared" si="75"/>
        <v>0</v>
      </c>
      <c r="T186" s="87" t="str">
        <f>IFERROR(IF(INDEX('[1]PNC 2020'!$A$3:$AA$434,MATCH($A186,'[1]PNC 2020'!$A$7:$A$434,0)+4,MATCH(T$60,'[1]PNC 2020'!$A$3:$AA$3,0))=0,"",INDEX('[1]PNC 2020'!$A$3:$AA$434,MATCH($A186,'[1]PNC 2020'!$A$7:$A$434,0)+4,MATCH(T$60,'[1]PNC 2020'!$A$3:$AA$3,0))),"")</f>
        <v/>
      </c>
      <c r="U186" s="87" t="str">
        <f>IFERROR(IF(INDEX('[1]PNC 2020'!$A$3:$AA$434,MATCH($A186,'[1]PNC 2020'!$A$7:$A$434,0)+4,MATCH(U$60,'[1]PNC 2020'!$A$3:$AA$3,0))=0,"",INDEX('[1]PNC 2020'!$A$3:$AA$434,MATCH($A186,'[1]PNC 2020'!$A$7:$A$434,0)+4,MATCH(U$60,'[1]PNC 2020'!$A$3:$AA$3,0))),"")</f>
        <v/>
      </c>
      <c r="V186" s="87">
        <f t="shared" si="76"/>
        <v>0</v>
      </c>
      <c r="W186" s="87" t="str">
        <f>IFERROR(IF(INDEX('[1]PNC 2020'!$A$3:$AA$434,MATCH($A186,'[1]PNC 2020'!$A$7:$A$434,0)+4,MATCH(W$60,'[1]PNC 2020'!$A$3:$AA$3,0))=0,"",INDEX('[1]PNC 2020'!$A$3:$AA$434,MATCH($A186,'[1]PNC 2020'!$A$7:$A$434,0)+4,MATCH(W$60,'[1]PNC 2020'!$A$3:$AA$3,0))),"")</f>
        <v/>
      </c>
      <c r="X186" s="87" t="str">
        <f>IFERROR(IF(INDEX('[1]PNC 2020'!$A$3:$AA$434,MATCH($A186,'[1]PNC 2020'!$A$7:$A$434,0)+4,MATCH(X$60,'[1]PNC 2020'!$A$3:$AA$3,0))=0,"",INDEX('[1]PNC 2020'!$A$3:$AA$434,MATCH($A186,'[1]PNC 2020'!$A$7:$A$434,0)+4,MATCH(X$60,'[1]PNC 2020'!$A$3:$AA$3,0))),"")</f>
        <v/>
      </c>
      <c r="Y186" s="87">
        <f t="shared" si="77"/>
        <v>0</v>
      </c>
      <c r="Z186" s="87" t="str">
        <f>IFERROR(IF(INDEX('[1]PNC 2020'!$A$3:$AA$434,MATCH($A186,'[1]PNC 2020'!$A$7:$A$434,0)+4,MATCH(Z$60,'[1]PNC 2020'!$A$3:$AA$3,0))=0,"",INDEX('[1]PNC 2020'!$A$3:$AA$434,MATCH($A186,'[1]PNC 2020'!$A$7:$A$434,0)+4,MATCH(Z$60,'[1]PNC 2020'!$A$3:$AA$3,0))),"")</f>
        <v/>
      </c>
      <c r="AA186" s="87" t="str">
        <f>IFERROR(IF(INDEX('[1]PNC 2020'!$A$3:$AA$434,MATCH($A186,'[1]PNC 2020'!$A$7:$A$434,0)+4,MATCH(AA$60,'[1]PNC 2020'!$A$3:$AA$3,0))=0,"",INDEX('[1]PNC 2020'!$A$3:$AA$434,MATCH($A186,'[1]PNC 2020'!$A$7:$A$434,0)+4,MATCH(AA$60,'[1]PNC 2020'!$A$3:$AA$3,0))),"")</f>
        <v/>
      </c>
      <c r="AB186" s="87">
        <f t="shared" si="78"/>
        <v>0</v>
      </c>
      <c r="AC186" s="87" t="str">
        <f>IFERROR(IF(INDEX('[1]PNC 2020'!$A$3:$AA$434,MATCH($A186,'[1]PNC 2020'!$A$7:$A$434,0)+4,MATCH(AC$60,'[1]PNC 2020'!$A$3:$AA$3,0))=0,"",INDEX('[1]PNC 2020'!$A$3:$AA$434,MATCH($A186,'[1]PNC 2020'!$A$7:$A$434,0)+4,MATCH(AC$60,'[1]PNC 2020'!$A$3:$AA$3,0))),"")</f>
        <v/>
      </c>
      <c r="AD186" s="87" t="str">
        <f>IFERROR(IF(INDEX('[1]PNC 2020'!$A$3:$AA$434,MATCH($A186,'[1]PNC 2020'!$A$7:$A$434,0)+4,MATCH(AD$60,'[1]PNC 2020'!$A$3:$AA$3,0))=0,"",INDEX('[1]PNC 2020'!$A$3:$AA$434,MATCH($A186,'[1]PNC 2020'!$A$7:$A$434,0)+4,MATCH(AD$60,'[1]PNC 2020'!$A$3:$AA$3,0))),"")</f>
        <v/>
      </c>
      <c r="AE186" s="87">
        <f t="shared" si="79"/>
        <v>0</v>
      </c>
      <c r="AF186" s="87" t="str">
        <f>IFERROR(IF(INDEX('[1]PNC 2020'!$A$3:$AA$434,MATCH($A186,'[1]PNC 2020'!$A$7:$A$434,0)+4,MATCH(AF$60,'[1]PNC 2020'!$A$3:$AA$3,0))=0,"",INDEX('[1]PNC 2020'!$A$3:$AA$434,MATCH($A186,'[1]PNC 2020'!$A$7:$A$434,0)+4,MATCH(AF$60,'[1]PNC 2020'!$A$3:$AA$3,0))),"")</f>
        <v/>
      </c>
      <c r="AG186" s="87" t="str">
        <f>IFERROR(IF(INDEX('[1]PNC 2020'!$A$3:$AA$434,MATCH($A186,'[1]PNC 2020'!$A$7:$A$434,0)+4,MATCH(AG$60,'[1]PNC 2020'!$A$3:$AA$3,0))=0,"",INDEX('[1]PNC 2020'!$A$3:$AA$434,MATCH($A186,'[1]PNC 2020'!$A$7:$A$434,0)+4,MATCH(AG$60,'[1]PNC 2020'!$A$3:$AA$3,0))),"")</f>
        <v/>
      </c>
      <c r="AH186" s="87">
        <f t="shared" si="80"/>
        <v>0</v>
      </c>
      <c r="AI186" s="87" t="str">
        <f>IFERROR(IF(INDEX('[1]PNC 2020'!$A$3:$AA$434,MATCH($A186,'[1]PNC 2020'!$A$7:$A$434,0)+4,MATCH(AI$60,'[1]PNC 2020'!$A$3:$AA$3,0))=0,"",INDEX('[1]PNC 2020'!$A$3:$AA$434,MATCH($A186,'[1]PNC 2020'!$A$7:$A$434,0)+4,MATCH(AI$60,'[1]PNC 2020'!$A$3:$AA$3,0))),"")</f>
        <v/>
      </c>
      <c r="AJ186" s="87" t="str">
        <f>IFERROR(IF(INDEX('[1]PNC 2020'!$A$3:$AA$434,MATCH($A186,'[1]PNC 2020'!$A$7:$A$434,0)+4,MATCH(AJ$60,'[1]PNC 2020'!$A$3:$AA$3,0))=0,"",INDEX('[1]PNC 2020'!$A$3:$AA$434,MATCH($A186,'[1]PNC 2020'!$A$7:$A$434,0)+4,MATCH(AJ$60,'[1]PNC 2020'!$A$3:$AA$3,0))),"")</f>
        <v/>
      </c>
      <c r="AK186" s="87">
        <f t="shared" si="81"/>
        <v>0</v>
      </c>
      <c r="AM186" s="132" t="s">
        <v>2</v>
      </c>
    </row>
    <row r="187" spans="1:39" x14ac:dyDescent="0.2">
      <c r="A187" s="132" t="str">
        <f t="shared" si="82"/>
        <v>MarzoAtlántica Seguros, S. A.</v>
      </c>
      <c r="B187" s="51" t="s">
        <v>120</v>
      </c>
      <c r="C187" s="88">
        <f t="shared" si="69"/>
        <v>0</v>
      </c>
      <c r="D187" s="88">
        <f t="shared" si="70"/>
        <v>0</v>
      </c>
      <c r="E187" s="87" t="str">
        <f>IFERROR(IF(INDEX('[1]PNC 2020'!$A$3:$AA$434,MATCH($A187,'[1]PNC 2020'!$A$7:$A$434,0)+4,MATCH(E$60,'[1]PNC 2020'!$A$3:$AA$3,0))=0,"",INDEX('[1]PNC 2020'!$A$3:$AA$434,MATCH($A187,'[1]PNC 2020'!$A$7:$A$434,0)+4,MATCH(E$60,'[1]PNC 2020'!$A$3:$AA$3,0))),"")</f>
        <v/>
      </c>
      <c r="F187" s="87" t="str">
        <f>IFERROR(IF(INDEX('[1]PNC 2020'!$A$3:$AA$434,MATCH($A187,'[1]PNC 2020'!$A$7:$A$434,0)+4,MATCH(F$60,'[1]PNC 2020'!$A$3:$AA$3,0))=0,"",INDEX('[1]PNC 2020'!$A$3:$AA$434,MATCH($A187,'[1]PNC 2020'!$A$7:$A$434,0)+4,MATCH(F$60,'[1]PNC 2020'!$A$3:$AA$3,0))),"")</f>
        <v/>
      </c>
      <c r="G187" s="87">
        <f t="shared" si="71"/>
        <v>0</v>
      </c>
      <c r="H187" s="87" t="str">
        <f>IFERROR(IF(INDEX('[1]PNC 2020'!$A$3:$AA$434,MATCH($A187,'[1]PNC 2020'!$A$7:$A$434,0)+4,MATCH(H$60,'[1]PNC 2020'!$A$3:$AA$3,0))=0,"",INDEX('[1]PNC 2020'!$A$3:$AA$434,MATCH($A187,'[1]PNC 2020'!$A$7:$A$434,0)+4,MATCH(H$60,'[1]PNC 2020'!$A$3:$AA$3,0))),"")</f>
        <v/>
      </c>
      <c r="I187" s="87" t="str">
        <f>IFERROR(IF(INDEX('[1]PNC 2020'!$A$3:$AA$434,MATCH($A187,'[1]PNC 2020'!$A$7:$A$434,0)+4,MATCH(I$60,'[1]PNC 2020'!$A$3:$AA$3,0))=0,"",INDEX('[1]PNC 2020'!$A$3:$AA$434,MATCH($A187,'[1]PNC 2020'!$A$7:$A$434,0)+4,MATCH(I$60,'[1]PNC 2020'!$A$3:$AA$3,0))),"")</f>
        <v/>
      </c>
      <c r="J187" s="87">
        <f t="shared" si="72"/>
        <v>0</v>
      </c>
      <c r="K187" s="87" t="str">
        <f>IFERROR(IF(INDEX('[1]PNC 2020'!$A$3:$AA$434,MATCH($A187,'[1]PNC 2020'!$A$7:$A$434,0)+4,MATCH(K$60,'[1]PNC 2020'!$A$3:$AA$3,0))=0,"",INDEX('[1]PNC 2020'!$A$3:$AA$434,MATCH($A187,'[1]PNC 2020'!$A$7:$A$434,0)+4,MATCH(K$60,'[1]PNC 2020'!$A$3:$AA$3,0))),"")</f>
        <v/>
      </c>
      <c r="L187" s="87" t="str">
        <f>IFERROR(IF(INDEX('[1]PNC 2020'!$A$3:$AA$434,MATCH($A187,'[1]PNC 2020'!$A$7:$A$434,0)+4,MATCH(L$60,'[1]PNC 2020'!$A$3:$AA$3,0))=0,"",INDEX('[1]PNC 2020'!$A$3:$AA$434,MATCH($A187,'[1]PNC 2020'!$A$7:$A$434,0)+4,MATCH(L$60,'[1]PNC 2020'!$A$3:$AA$3,0))),"")</f>
        <v/>
      </c>
      <c r="M187" s="87">
        <f t="shared" si="73"/>
        <v>0</v>
      </c>
      <c r="N187" s="87" t="str">
        <f>IFERROR(IF(INDEX('[1]PNC 2020'!$A$3:$AA$434,MATCH($A187,'[1]PNC 2020'!$A$7:$A$434,0)+4,MATCH(N$60,'[1]PNC 2020'!$A$3:$AA$3,0))=0,"",INDEX('[1]PNC 2020'!$A$3:$AA$434,MATCH($A187,'[1]PNC 2020'!$A$7:$A$434,0)+4,MATCH(N$60,'[1]PNC 2020'!$A$3:$AA$3,0))),"")</f>
        <v/>
      </c>
      <c r="O187" s="87" t="str">
        <f>IFERROR(IF(INDEX('[1]PNC 2020'!$A$3:$AA$434,MATCH($A187,'[1]PNC 2020'!$A$7:$A$434,0)+4,MATCH(O$60,'[1]PNC 2020'!$A$3:$AA$3,0))=0,"",INDEX('[1]PNC 2020'!$A$3:$AA$434,MATCH($A187,'[1]PNC 2020'!$A$7:$A$434,0)+4,MATCH(O$60,'[1]PNC 2020'!$A$3:$AA$3,0))),"")</f>
        <v/>
      </c>
      <c r="P187" s="87">
        <f t="shared" si="74"/>
        <v>0</v>
      </c>
      <c r="Q187" s="87" t="str">
        <f>IFERROR(IF(INDEX('[1]PNC 2020'!$A$3:$AA$434,MATCH($A187,'[1]PNC 2020'!$A$7:$A$434,0)+4,MATCH(Q$60,'[1]PNC 2020'!$A$3:$AA$3,0))=0,"",INDEX('[1]PNC 2020'!$A$3:$AA$434,MATCH($A187,'[1]PNC 2020'!$A$7:$A$434,0)+4,MATCH(Q$60,'[1]PNC 2020'!$A$3:$AA$3,0))),"")</f>
        <v/>
      </c>
      <c r="R187" s="87" t="str">
        <f>IFERROR(IF(INDEX('[1]PNC 2020'!$A$3:$AA$434,MATCH($A187,'[1]PNC 2020'!$A$7:$A$434,0)+4,MATCH(R$60,'[1]PNC 2020'!$A$3:$AA$3,0))=0,"",INDEX('[1]PNC 2020'!$A$3:$AA$434,MATCH($A187,'[1]PNC 2020'!$A$7:$A$434,0)+4,MATCH(R$60,'[1]PNC 2020'!$A$3:$AA$3,0))),"")</f>
        <v/>
      </c>
      <c r="S187" s="87">
        <f t="shared" si="75"/>
        <v>0</v>
      </c>
      <c r="T187" s="87" t="str">
        <f>IFERROR(IF(INDEX('[1]PNC 2020'!$A$3:$AA$434,MATCH($A187,'[1]PNC 2020'!$A$7:$A$434,0)+4,MATCH(T$60,'[1]PNC 2020'!$A$3:$AA$3,0))=0,"",INDEX('[1]PNC 2020'!$A$3:$AA$434,MATCH($A187,'[1]PNC 2020'!$A$7:$A$434,0)+4,MATCH(T$60,'[1]PNC 2020'!$A$3:$AA$3,0))),"")</f>
        <v/>
      </c>
      <c r="U187" s="87" t="str">
        <f>IFERROR(IF(INDEX('[1]PNC 2020'!$A$3:$AA$434,MATCH($A187,'[1]PNC 2020'!$A$7:$A$434,0)+4,MATCH(U$60,'[1]PNC 2020'!$A$3:$AA$3,0))=0,"",INDEX('[1]PNC 2020'!$A$3:$AA$434,MATCH($A187,'[1]PNC 2020'!$A$7:$A$434,0)+4,MATCH(U$60,'[1]PNC 2020'!$A$3:$AA$3,0))),"")</f>
        <v/>
      </c>
      <c r="V187" s="87">
        <f t="shared" si="76"/>
        <v>0</v>
      </c>
      <c r="W187" s="87" t="str">
        <f>IFERROR(IF(INDEX('[1]PNC 2020'!$A$3:$AA$434,MATCH($A187,'[1]PNC 2020'!$A$7:$A$434,0)+4,MATCH(W$60,'[1]PNC 2020'!$A$3:$AA$3,0))=0,"",INDEX('[1]PNC 2020'!$A$3:$AA$434,MATCH($A187,'[1]PNC 2020'!$A$7:$A$434,0)+4,MATCH(W$60,'[1]PNC 2020'!$A$3:$AA$3,0))),"")</f>
        <v/>
      </c>
      <c r="X187" s="87" t="str">
        <f>IFERROR(IF(INDEX('[1]PNC 2020'!$A$3:$AA$434,MATCH($A187,'[1]PNC 2020'!$A$7:$A$434,0)+4,MATCH(X$60,'[1]PNC 2020'!$A$3:$AA$3,0))=0,"",INDEX('[1]PNC 2020'!$A$3:$AA$434,MATCH($A187,'[1]PNC 2020'!$A$7:$A$434,0)+4,MATCH(X$60,'[1]PNC 2020'!$A$3:$AA$3,0))),"")</f>
        <v/>
      </c>
      <c r="Y187" s="87">
        <f t="shared" si="77"/>
        <v>0</v>
      </c>
      <c r="Z187" s="87" t="str">
        <f>IFERROR(IF(INDEX('[1]PNC 2020'!$A$3:$AA$434,MATCH($A187,'[1]PNC 2020'!$A$7:$A$434,0)+4,MATCH(Z$60,'[1]PNC 2020'!$A$3:$AA$3,0))=0,"",INDEX('[1]PNC 2020'!$A$3:$AA$434,MATCH($A187,'[1]PNC 2020'!$A$7:$A$434,0)+4,MATCH(Z$60,'[1]PNC 2020'!$A$3:$AA$3,0))),"")</f>
        <v/>
      </c>
      <c r="AA187" s="87" t="str">
        <f>IFERROR(IF(INDEX('[1]PNC 2020'!$A$3:$AA$434,MATCH($A187,'[1]PNC 2020'!$A$7:$A$434,0)+4,MATCH(AA$60,'[1]PNC 2020'!$A$3:$AA$3,0))=0,"",INDEX('[1]PNC 2020'!$A$3:$AA$434,MATCH($A187,'[1]PNC 2020'!$A$7:$A$434,0)+4,MATCH(AA$60,'[1]PNC 2020'!$A$3:$AA$3,0))),"")</f>
        <v/>
      </c>
      <c r="AB187" s="87">
        <f t="shared" si="78"/>
        <v>0</v>
      </c>
      <c r="AC187" s="87" t="str">
        <f>IFERROR(IF(INDEX('[1]PNC 2020'!$A$3:$AA$434,MATCH($A187,'[1]PNC 2020'!$A$7:$A$434,0)+4,MATCH(AC$60,'[1]PNC 2020'!$A$3:$AA$3,0))=0,"",INDEX('[1]PNC 2020'!$A$3:$AA$434,MATCH($A187,'[1]PNC 2020'!$A$7:$A$434,0)+4,MATCH(AC$60,'[1]PNC 2020'!$A$3:$AA$3,0))),"")</f>
        <v/>
      </c>
      <c r="AD187" s="87" t="str">
        <f>IFERROR(IF(INDEX('[1]PNC 2020'!$A$3:$AA$434,MATCH($A187,'[1]PNC 2020'!$A$7:$A$434,0)+4,MATCH(AD$60,'[1]PNC 2020'!$A$3:$AA$3,0))=0,"",INDEX('[1]PNC 2020'!$A$3:$AA$434,MATCH($A187,'[1]PNC 2020'!$A$7:$A$434,0)+4,MATCH(AD$60,'[1]PNC 2020'!$A$3:$AA$3,0))),"")</f>
        <v/>
      </c>
      <c r="AE187" s="87">
        <f t="shared" si="79"/>
        <v>0</v>
      </c>
      <c r="AF187" s="87" t="str">
        <f>IFERROR(IF(INDEX('[1]PNC 2020'!$A$3:$AA$434,MATCH($A187,'[1]PNC 2020'!$A$7:$A$434,0)+4,MATCH(AF$60,'[1]PNC 2020'!$A$3:$AA$3,0))=0,"",INDEX('[1]PNC 2020'!$A$3:$AA$434,MATCH($A187,'[1]PNC 2020'!$A$7:$A$434,0)+4,MATCH(AF$60,'[1]PNC 2020'!$A$3:$AA$3,0))),"")</f>
        <v/>
      </c>
      <c r="AG187" s="87" t="str">
        <f>IFERROR(IF(INDEX('[1]PNC 2020'!$A$3:$AA$434,MATCH($A187,'[1]PNC 2020'!$A$7:$A$434,0)+4,MATCH(AG$60,'[1]PNC 2020'!$A$3:$AA$3,0))=0,"",INDEX('[1]PNC 2020'!$A$3:$AA$434,MATCH($A187,'[1]PNC 2020'!$A$7:$A$434,0)+4,MATCH(AG$60,'[1]PNC 2020'!$A$3:$AA$3,0))),"")</f>
        <v/>
      </c>
      <c r="AH187" s="87">
        <f t="shared" si="80"/>
        <v>0</v>
      </c>
      <c r="AI187" s="87" t="str">
        <f>IFERROR(IF(INDEX('[1]PNC 2020'!$A$3:$AA$434,MATCH($A187,'[1]PNC 2020'!$A$7:$A$434,0)+4,MATCH(AI$60,'[1]PNC 2020'!$A$3:$AA$3,0))=0,"",INDEX('[1]PNC 2020'!$A$3:$AA$434,MATCH($A187,'[1]PNC 2020'!$A$7:$A$434,0)+4,MATCH(AI$60,'[1]PNC 2020'!$A$3:$AA$3,0))),"")</f>
        <v/>
      </c>
      <c r="AJ187" s="87" t="str">
        <f>IFERROR(IF(INDEX('[1]PNC 2020'!$A$3:$AA$434,MATCH($A187,'[1]PNC 2020'!$A$7:$A$434,0)+4,MATCH(AJ$60,'[1]PNC 2020'!$A$3:$AA$3,0))=0,"",INDEX('[1]PNC 2020'!$A$3:$AA$434,MATCH($A187,'[1]PNC 2020'!$A$7:$A$434,0)+4,MATCH(AJ$60,'[1]PNC 2020'!$A$3:$AA$3,0))),"")</f>
        <v/>
      </c>
      <c r="AK187" s="87">
        <f t="shared" si="81"/>
        <v>0</v>
      </c>
      <c r="AM187" s="132" t="s">
        <v>2</v>
      </c>
    </row>
    <row r="188" spans="1:39" x14ac:dyDescent="0.2">
      <c r="A188" s="132" t="str">
        <f t="shared" si="82"/>
        <v>MarzoSeguros La Internacional, S. A.</v>
      </c>
      <c r="B188" s="51" t="s">
        <v>80</v>
      </c>
      <c r="C188" s="88">
        <f t="shared" si="69"/>
        <v>0</v>
      </c>
      <c r="D188" s="88">
        <f t="shared" si="70"/>
        <v>0</v>
      </c>
      <c r="E188" s="87" t="str">
        <f>IFERROR(IF(INDEX('[1]PNC 2020'!$A$3:$AA$434,MATCH($A188,'[1]PNC 2020'!$A$7:$A$434,0)+4,MATCH(E$60,'[1]PNC 2020'!$A$3:$AA$3,0))=0,"",INDEX('[1]PNC 2020'!$A$3:$AA$434,MATCH($A188,'[1]PNC 2020'!$A$7:$A$434,0)+4,MATCH(E$60,'[1]PNC 2020'!$A$3:$AA$3,0))),"")</f>
        <v/>
      </c>
      <c r="F188" s="87" t="str">
        <f>IFERROR(IF(INDEX('[1]PNC 2020'!$A$3:$AA$434,MATCH($A188,'[1]PNC 2020'!$A$7:$A$434,0)+4,MATCH(F$60,'[1]PNC 2020'!$A$3:$AA$3,0))=0,"",INDEX('[1]PNC 2020'!$A$3:$AA$434,MATCH($A188,'[1]PNC 2020'!$A$7:$A$434,0)+4,MATCH(F$60,'[1]PNC 2020'!$A$3:$AA$3,0))),"")</f>
        <v/>
      </c>
      <c r="G188" s="87">
        <f t="shared" si="71"/>
        <v>0</v>
      </c>
      <c r="H188" s="87" t="str">
        <f>IFERROR(IF(INDEX('[1]PNC 2020'!$A$3:$AA$434,MATCH($A188,'[1]PNC 2020'!$A$7:$A$434,0)+4,MATCH(H$60,'[1]PNC 2020'!$A$3:$AA$3,0))=0,"",INDEX('[1]PNC 2020'!$A$3:$AA$434,MATCH($A188,'[1]PNC 2020'!$A$7:$A$434,0)+4,MATCH(H$60,'[1]PNC 2020'!$A$3:$AA$3,0))),"")</f>
        <v/>
      </c>
      <c r="I188" s="87" t="str">
        <f>IFERROR(IF(INDEX('[1]PNC 2020'!$A$3:$AA$434,MATCH($A188,'[1]PNC 2020'!$A$7:$A$434,0)+4,MATCH(I$60,'[1]PNC 2020'!$A$3:$AA$3,0))=0,"",INDEX('[1]PNC 2020'!$A$3:$AA$434,MATCH($A188,'[1]PNC 2020'!$A$7:$A$434,0)+4,MATCH(I$60,'[1]PNC 2020'!$A$3:$AA$3,0))),"")</f>
        <v/>
      </c>
      <c r="J188" s="87">
        <f t="shared" si="72"/>
        <v>0</v>
      </c>
      <c r="K188" s="87" t="str">
        <f>IFERROR(IF(INDEX('[1]PNC 2020'!$A$3:$AA$434,MATCH($A188,'[1]PNC 2020'!$A$7:$A$434,0)+4,MATCH(K$60,'[1]PNC 2020'!$A$3:$AA$3,0))=0,"",INDEX('[1]PNC 2020'!$A$3:$AA$434,MATCH($A188,'[1]PNC 2020'!$A$7:$A$434,0)+4,MATCH(K$60,'[1]PNC 2020'!$A$3:$AA$3,0))),"")</f>
        <v/>
      </c>
      <c r="L188" s="87" t="str">
        <f>IFERROR(IF(INDEX('[1]PNC 2020'!$A$3:$AA$434,MATCH($A188,'[1]PNC 2020'!$A$7:$A$434,0)+4,MATCH(L$60,'[1]PNC 2020'!$A$3:$AA$3,0))=0,"",INDEX('[1]PNC 2020'!$A$3:$AA$434,MATCH($A188,'[1]PNC 2020'!$A$7:$A$434,0)+4,MATCH(L$60,'[1]PNC 2020'!$A$3:$AA$3,0))),"")</f>
        <v/>
      </c>
      <c r="M188" s="87">
        <f t="shared" si="73"/>
        <v>0</v>
      </c>
      <c r="N188" s="87" t="str">
        <f>IFERROR(IF(INDEX('[1]PNC 2020'!$A$3:$AA$434,MATCH($A188,'[1]PNC 2020'!$A$7:$A$434,0)+4,MATCH(N$60,'[1]PNC 2020'!$A$3:$AA$3,0))=0,"",INDEX('[1]PNC 2020'!$A$3:$AA$434,MATCH($A188,'[1]PNC 2020'!$A$7:$A$434,0)+4,MATCH(N$60,'[1]PNC 2020'!$A$3:$AA$3,0))),"")</f>
        <v/>
      </c>
      <c r="O188" s="87" t="str">
        <f>IFERROR(IF(INDEX('[1]PNC 2020'!$A$3:$AA$434,MATCH($A188,'[1]PNC 2020'!$A$7:$A$434,0)+4,MATCH(O$60,'[1]PNC 2020'!$A$3:$AA$3,0))=0,"",INDEX('[1]PNC 2020'!$A$3:$AA$434,MATCH($A188,'[1]PNC 2020'!$A$7:$A$434,0)+4,MATCH(O$60,'[1]PNC 2020'!$A$3:$AA$3,0))),"")</f>
        <v/>
      </c>
      <c r="P188" s="87">
        <f t="shared" si="74"/>
        <v>0</v>
      </c>
      <c r="Q188" s="87" t="str">
        <f>IFERROR(IF(INDEX('[1]PNC 2020'!$A$3:$AA$434,MATCH($A188,'[1]PNC 2020'!$A$7:$A$434,0)+4,MATCH(Q$60,'[1]PNC 2020'!$A$3:$AA$3,0))=0,"",INDEX('[1]PNC 2020'!$A$3:$AA$434,MATCH($A188,'[1]PNC 2020'!$A$7:$A$434,0)+4,MATCH(Q$60,'[1]PNC 2020'!$A$3:$AA$3,0))),"")</f>
        <v/>
      </c>
      <c r="R188" s="87" t="str">
        <f>IFERROR(IF(INDEX('[1]PNC 2020'!$A$3:$AA$434,MATCH($A188,'[1]PNC 2020'!$A$7:$A$434,0)+4,MATCH(R$60,'[1]PNC 2020'!$A$3:$AA$3,0))=0,"",INDEX('[1]PNC 2020'!$A$3:$AA$434,MATCH($A188,'[1]PNC 2020'!$A$7:$A$434,0)+4,MATCH(R$60,'[1]PNC 2020'!$A$3:$AA$3,0))),"")</f>
        <v/>
      </c>
      <c r="S188" s="87">
        <f t="shared" si="75"/>
        <v>0</v>
      </c>
      <c r="T188" s="87" t="str">
        <f>IFERROR(IF(INDEX('[1]PNC 2020'!$A$3:$AA$434,MATCH($A188,'[1]PNC 2020'!$A$7:$A$434,0)+4,MATCH(T$60,'[1]PNC 2020'!$A$3:$AA$3,0))=0,"",INDEX('[1]PNC 2020'!$A$3:$AA$434,MATCH($A188,'[1]PNC 2020'!$A$7:$A$434,0)+4,MATCH(T$60,'[1]PNC 2020'!$A$3:$AA$3,0))),"")</f>
        <v/>
      </c>
      <c r="U188" s="87" t="str">
        <f>IFERROR(IF(INDEX('[1]PNC 2020'!$A$3:$AA$434,MATCH($A188,'[1]PNC 2020'!$A$7:$A$434,0)+4,MATCH(U$60,'[1]PNC 2020'!$A$3:$AA$3,0))=0,"",INDEX('[1]PNC 2020'!$A$3:$AA$434,MATCH($A188,'[1]PNC 2020'!$A$7:$A$434,0)+4,MATCH(U$60,'[1]PNC 2020'!$A$3:$AA$3,0))),"")</f>
        <v/>
      </c>
      <c r="V188" s="87">
        <f t="shared" si="76"/>
        <v>0</v>
      </c>
      <c r="W188" s="87" t="str">
        <f>IFERROR(IF(INDEX('[1]PNC 2020'!$A$3:$AA$434,MATCH($A188,'[1]PNC 2020'!$A$7:$A$434,0)+4,MATCH(W$60,'[1]PNC 2020'!$A$3:$AA$3,0))=0,"",INDEX('[1]PNC 2020'!$A$3:$AA$434,MATCH($A188,'[1]PNC 2020'!$A$7:$A$434,0)+4,MATCH(W$60,'[1]PNC 2020'!$A$3:$AA$3,0))),"")</f>
        <v/>
      </c>
      <c r="X188" s="87" t="str">
        <f>IFERROR(IF(INDEX('[1]PNC 2020'!$A$3:$AA$434,MATCH($A188,'[1]PNC 2020'!$A$7:$A$434,0)+4,MATCH(X$60,'[1]PNC 2020'!$A$3:$AA$3,0))=0,"",INDEX('[1]PNC 2020'!$A$3:$AA$434,MATCH($A188,'[1]PNC 2020'!$A$7:$A$434,0)+4,MATCH(X$60,'[1]PNC 2020'!$A$3:$AA$3,0))),"")</f>
        <v/>
      </c>
      <c r="Y188" s="87">
        <f t="shared" si="77"/>
        <v>0</v>
      </c>
      <c r="Z188" s="87" t="str">
        <f>IFERROR(IF(INDEX('[1]PNC 2020'!$A$3:$AA$434,MATCH($A188,'[1]PNC 2020'!$A$7:$A$434,0)+4,MATCH(Z$60,'[1]PNC 2020'!$A$3:$AA$3,0))=0,"",INDEX('[1]PNC 2020'!$A$3:$AA$434,MATCH($A188,'[1]PNC 2020'!$A$7:$A$434,0)+4,MATCH(Z$60,'[1]PNC 2020'!$A$3:$AA$3,0))),"")</f>
        <v/>
      </c>
      <c r="AA188" s="87" t="str">
        <f>IFERROR(IF(INDEX('[1]PNC 2020'!$A$3:$AA$434,MATCH($A188,'[1]PNC 2020'!$A$7:$A$434,0)+4,MATCH(AA$60,'[1]PNC 2020'!$A$3:$AA$3,0))=0,"",INDEX('[1]PNC 2020'!$A$3:$AA$434,MATCH($A188,'[1]PNC 2020'!$A$7:$A$434,0)+4,MATCH(AA$60,'[1]PNC 2020'!$A$3:$AA$3,0))),"")</f>
        <v/>
      </c>
      <c r="AB188" s="87">
        <f t="shared" si="78"/>
        <v>0</v>
      </c>
      <c r="AC188" s="87" t="str">
        <f>IFERROR(IF(INDEX('[1]PNC 2020'!$A$3:$AA$434,MATCH($A188,'[1]PNC 2020'!$A$7:$A$434,0)+4,MATCH(AC$60,'[1]PNC 2020'!$A$3:$AA$3,0))=0,"",INDEX('[1]PNC 2020'!$A$3:$AA$434,MATCH($A188,'[1]PNC 2020'!$A$7:$A$434,0)+4,MATCH(AC$60,'[1]PNC 2020'!$A$3:$AA$3,0))),"")</f>
        <v/>
      </c>
      <c r="AD188" s="87" t="str">
        <f>IFERROR(IF(INDEX('[1]PNC 2020'!$A$3:$AA$434,MATCH($A188,'[1]PNC 2020'!$A$7:$A$434,0)+4,MATCH(AD$60,'[1]PNC 2020'!$A$3:$AA$3,0))=0,"",INDEX('[1]PNC 2020'!$A$3:$AA$434,MATCH($A188,'[1]PNC 2020'!$A$7:$A$434,0)+4,MATCH(AD$60,'[1]PNC 2020'!$A$3:$AA$3,0))),"")</f>
        <v/>
      </c>
      <c r="AE188" s="87">
        <f t="shared" si="79"/>
        <v>0</v>
      </c>
      <c r="AF188" s="87" t="str">
        <f>IFERROR(IF(INDEX('[1]PNC 2020'!$A$3:$AA$434,MATCH($A188,'[1]PNC 2020'!$A$7:$A$434,0)+4,MATCH(AF$60,'[1]PNC 2020'!$A$3:$AA$3,0))=0,"",INDEX('[1]PNC 2020'!$A$3:$AA$434,MATCH($A188,'[1]PNC 2020'!$A$7:$A$434,0)+4,MATCH(AF$60,'[1]PNC 2020'!$A$3:$AA$3,0))),"")</f>
        <v/>
      </c>
      <c r="AG188" s="87" t="str">
        <f>IFERROR(IF(INDEX('[1]PNC 2020'!$A$3:$AA$434,MATCH($A188,'[1]PNC 2020'!$A$7:$A$434,0)+4,MATCH(AG$60,'[1]PNC 2020'!$A$3:$AA$3,0))=0,"",INDEX('[1]PNC 2020'!$A$3:$AA$434,MATCH($A188,'[1]PNC 2020'!$A$7:$A$434,0)+4,MATCH(AG$60,'[1]PNC 2020'!$A$3:$AA$3,0))),"")</f>
        <v/>
      </c>
      <c r="AH188" s="87">
        <f t="shared" si="80"/>
        <v>0</v>
      </c>
      <c r="AI188" s="87" t="str">
        <f>IFERROR(IF(INDEX('[1]PNC 2020'!$A$3:$AA$434,MATCH($A188,'[1]PNC 2020'!$A$7:$A$434,0)+4,MATCH(AI$60,'[1]PNC 2020'!$A$3:$AA$3,0))=0,"",INDEX('[1]PNC 2020'!$A$3:$AA$434,MATCH($A188,'[1]PNC 2020'!$A$7:$A$434,0)+4,MATCH(AI$60,'[1]PNC 2020'!$A$3:$AA$3,0))),"")</f>
        <v/>
      </c>
      <c r="AJ188" s="87" t="str">
        <f>IFERROR(IF(INDEX('[1]PNC 2020'!$A$3:$AA$434,MATCH($A188,'[1]PNC 2020'!$A$7:$A$434,0)+4,MATCH(AJ$60,'[1]PNC 2020'!$A$3:$AA$3,0))=0,"",INDEX('[1]PNC 2020'!$A$3:$AA$434,MATCH($A188,'[1]PNC 2020'!$A$7:$A$434,0)+4,MATCH(AJ$60,'[1]PNC 2020'!$A$3:$AA$3,0))),"")</f>
        <v/>
      </c>
      <c r="AK188" s="87">
        <f t="shared" si="81"/>
        <v>0</v>
      </c>
      <c r="AM188" s="132" t="s">
        <v>2</v>
      </c>
    </row>
    <row r="189" spans="1:39" x14ac:dyDescent="0.2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0</v>
      </c>
      <c r="D189" s="88">
        <f t="shared" si="70"/>
        <v>0</v>
      </c>
      <c r="E189" s="87" t="str">
        <f>IFERROR(IF(INDEX('[1]PNC 2020'!$A$3:$AA$434,MATCH($A189,'[1]PNC 2020'!$A$7:$A$434,0)+4,MATCH(E$60,'[1]PNC 2020'!$A$3:$AA$3,0))=0,"",INDEX('[1]PNC 2020'!$A$3:$AA$434,MATCH($A189,'[1]PNC 2020'!$A$7:$A$434,0)+4,MATCH(E$60,'[1]PNC 2020'!$A$3:$AA$3,0))),"")</f>
        <v/>
      </c>
      <c r="F189" s="87" t="str">
        <f>IFERROR(IF(INDEX('[1]PNC 2020'!$A$3:$AA$434,MATCH($A189,'[1]PNC 2020'!$A$7:$A$434,0)+4,MATCH(F$60,'[1]PNC 2020'!$A$3:$AA$3,0))=0,"",INDEX('[1]PNC 2020'!$A$3:$AA$434,MATCH($A189,'[1]PNC 2020'!$A$7:$A$434,0)+4,MATCH(F$60,'[1]PNC 2020'!$A$3:$AA$3,0))),"")</f>
        <v/>
      </c>
      <c r="G189" s="87">
        <f t="shared" si="71"/>
        <v>0</v>
      </c>
      <c r="H189" s="87" t="str">
        <f>IFERROR(IF(INDEX('[1]PNC 2020'!$A$3:$AA$434,MATCH($A189,'[1]PNC 2020'!$A$7:$A$434,0)+4,MATCH(H$60,'[1]PNC 2020'!$A$3:$AA$3,0))=0,"",INDEX('[1]PNC 2020'!$A$3:$AA$434,MATCH($A189,'[1]PNC 2020'!$A$7:$A$434,0)+4,MATCH(H$60,'[1]PNC 2020'!$A$3:$AA$3,0))),"")</f>
        <v/>
      </c>
      <c r="I189" s="87" t="str">
        <f>IFERROR(IF(INDEX('[1]PNC 2020'!$A$3:$AA$434,MATCH($A189,'[1]PNC 2020'!$A$7:$A$434,0)+4,MATCH(I$60,'[1]PNC 2020'!$A$3:$AA$3,0))=0,"",INDEX('[1]PNC 2020'!$A$3:$AA$434,MATCH($A189,'[1]PNC 2020'!$A$7:$A$434,0)+4,MATCH(I$60,'[1]PNC 2020'!$A$3:$AA$3,0))),"")</f>
        <v/>
      </c>
      <c r="J189" s="87">
        <f t="shared" si="72"/>
        <v>0</v>
      </c>
      <c r="K189" s="87" t="str">
        <f>IFERROR(IF(INDEX('[1]PNC 2020'!$A$3:$AA$434,MATCH($A189,'[1]PNC 2020'!$A$7:$A$434,0)+4,MATCH(K$60,'[1]PNC 2020'!$A$3:$AA$3,0))=0,"",INDEX('[1]PNC 2020'!$A$3:$AA$434,MATCH($A189,'[1]PNC 2020'!$A$7:$A$434,0)+4,MATCH(K$60,'[1]PNC 2020'!$A$3:$AA$3,0))),"")</f>
        <v/>
      </c>
      <c r="L189" s="87" t="str">
        <f>IFERROR(IF(INDEX('[1]PNC 2020'!$A$3:$AA$434,MATCH($A189,'[1]PNC 2020'!$A$7:$A$434,0)+4,MATCH(L$60,'[1]PNC 2020'!$A$3:$AA$3,0))=0,"",INDEX('[1]PNC 2020'!$A$3:$AA$434,MATCH($A189,'[1]PNC 2020'!$A$7:$A$434,0)+4,MATCH(L$60,'[1]PNC 2020'!$A$3:$AA$3,0))),"")</f>
        <v/>
      </c>
      <c r="M189" s="87">
        <f t="shared" si="73"/>
        <v>0</v>
      </c>
      <c r="N189" s="87" t="str">
        <f>IFERROR(IF(INDEX('[1]PNC 2020'!$A$3:$AA$434,MATCH($A189,'[1]PNC 2020'!$A$7:$A$434,0)+4,MATCH(N$60,'[1]PNC 2020'!$A$3:$AA$3,0))=0,"",INDEX('[1]PNC 2020'!$A$3:$AA$434,MATCH($A189,'[1]PNC 2020'!$A$7:$A$434,0)+4,MATCH(N$60,'[1]PNC 2020'!$A$3:$AA$3,0))),"")</f>
        <v/>
      </c>
      <c r="O189" s="87" t="str">
        <f>IFERROR(IF(INDEX('[1]PNC 2020'!$A$3:$AA$434,MATCH($A189,'[1]PNC 2020'!$A$7:$A$434,0)+4,MATCH(O$60,'[1]PNC 2020'!$A$3:$AA$3,0))=0,"",INDEX('[1]PNC 2020'!$A$3:$AA$434,MATCH($A189,'[1]PNC 2020'!$A$7:$A$434,0)+4,MATCH(O$60,'[1]PNC 2020'!$A$3:$AA$3,0))),"")</f>
        <v/>
      </c>
      <c r="P189" s="87">
        <f t="shared" si="74"/>
        <v>0</v>
      </c>
      <c r="Q189" s="87" t="str">
        <f>IFERROR(IF(INDEX('[1]PNC 2020'!$A$3:$AA$434,MATCH($A189,'[1]PNC 2020'!$A$7:$A$434,0)+4,MATCH(Q$60,'[1]PNC 2020'!$A$3:$AA$3,0))=0,"",INDEX('[1]PNC 2020'!$A$3:$AA$434,MATCH($A189,'[1]PNC 2020'!$A$7:$A$434,0)+4,MATCH(Q$60,'[1]PNC 2020'!$A$3:$AA$3,0))),"")</f>
        <v/>
      </c>
      <c r="R189" s="87" t="str">
        <f>IFERROR(IF(INDEX('[1]PNC 2020'!$A$3:$AA$434,MATCH($A189,'[1]PNC 2020'!$A$7:$A$434,0)+4,MATCH(R$60,'[1]PNC 2020'!$A$3:$AA$3,0))=0,"",INDEX('[1]PNC 2020'!$A$3:$AA$434,MATCH($A189,'[1]PNC 2020'!$A$7:$A$434,0)+4,MATCH(R$60,'[1]PNC 2020'!$A$3:$AA$3,0))),"")</f>
        <v/>
      </c>
      <c r="S189" s="87">
        <f t="shared" si="75"/>
        <v>0</v>
      </c>
      <c r="T189" s="87" t="str">
        <f>IFERROR(IF(INDEX('[1]PNC 2020'!$A$3:$AA$434,MATCH($A189,'[1]PNC 2020'!$A$7:$A$434,0)+4,MATCH(T$60,'[1]PNC 2020'!$A$3:$AA$3,0))=0,"",INDEX('[1]PNC 2020'!$A$3:$AA$434,MATCH($A189,'[1]PNC 2020'!$A$7:$A$434,0)+4,MATCH(T$60,'[1]PNC 2020'!$A$3:$AA$3,0))),"")</f>
        <v/>
      </c>
      <c r="U189" s="87" t="str">
        <f>IFERROR(IF(INDEX('[1]PNC 2020'!$A$3:$AA$434,MATCH($A189,'[1]PNC 2020'!$A$7:$A$434,0)+4,MATCH(U$60,'[1]PNC 2020'!$A$3:$AA$3,0))=0,"",INDEX('[1]PNC 2020'!$A$3:$AA$434,MATCH($A189,'[1]PNC 2020'!$A$7:$A$434,0)+4,MATCH(U$60,'[1]PNC 2020'!$A$3:$AA$3,0))),"")</f>
        <v/>
      </c>
      <c r="V189" s="87">
        <f t="shared" si="76"/>
        <v>0</v>
      </c>
      <c r="W189" s="87" t="str">
        <f>IFERROR(IF(INDEX('[1]PNC 2020'!$A$3:$AA$434,MATCH($A189,'[1]PNC 2020'!$A$7:$A$434,0)+4,MATCH(W$60,'[1]PNC 2020'!$A$3:$AA$3,0))=0,"",INDEX('[1]PNC 2020'!$A$3:$AA$434,MATCH($A189,'[1]PNC 2020'!$A$7:$A$434,0)+4,MATCH(W$60,'[1]PNC 2020'!$A$3:$AA$3,0))),"")</f>
        <v/>
      </c>
      <c r="X189" s="87" t="str">
        <f>IFERROR(IF(INDEX('[1]PNC 2020'!$A$3:$AA$434,MATCH($A189,'[1]PNC 2020'!$A$7:$A$434,0)+4,MATCH(X$60,'[1]PNC 2020'!$A$3:$AA$3,0))=0,"",INDEX('[1]PNC 2020'!$A$3:$AA$434,MATCH($A189,'[1]PNC 2020'!$A$7:$A$434,0)+4,MATCH(X$60,'[1]PNC 2020'!$A$3:$AA$3,0))),"")</f>
        <v/>
      </c>
      <c r="Y189" s="87">
        <f t="shared" si="77"/>
        <v>0</v>
      </c>
      <c r="Z189" s="87" t="str">
        <f>IFERROR(IF(INDEX('[1]PNC 2020'!$A$3:$AA$434,MATCH($A189,'[1]PNC 2020'!$A$7:$A$434,0)+4,MATCH(Z$60,'[1]PNC 2020'!$A$3:$AA$3,0))=0,"",INDEX('[1]PNC 2020'!$A$3:$AA$434,MATCH($A189,'[1]PNC 2020'!$A$7:$A$434,0)+4,MATCH(Z$60,'[1]PNC 2020'!$A$3:$AA$3,0))),"")</f>
        <v/>
      </c>
      <c r="AA189" s="87" t="str">
        <f>IFERROR(IF(INDEX('[1]PNC 2020'!$A$3:$AA$434,MATCH($A189,'[1]PNC 2020'!$A$7:$A$434,0)+4,MATCH(AA$60,'[1]PNC 2020'!$A$3:$AA$3,0))=0,"",INDEX('[1]PNC 2020'!$A$3:$AA$434,MATCH($A189,'[1]PNC 2020'!$A$7:$A$434,0)+4,MATCH(AA$60,'[1]PNC 2020'!$A$3:$AA$3,0))),"")</f>
        <v/>
      </c>
      <c r="AB189" s="87">
        <f t="shared" si="78"/>
        <v>0</v>
      </c>
      <c r="AC189" s="87" t="str">
        <f>IFERROR(IF(INDEX('[1]PNC 2020'!$A$3:$AA$434,MATCH($A189,'[1]PNC 2020'!$A$7:$A$434,0)+4,MATCH(AC$60,'[1]PNC 2020'!$A$3:$AA$3,0))=0,"",INDEX('[1]PNC 2020'!$A$3:$AA$434,MATCH($A189,'[1]PNC 2020'!$A$7:$A$434,0)+4,MATCH(AC$60,'[1]PNC 2020'!$A$3:$AA$3,0))),"")</f>
        <v/>
      </c>
      <c r="AD189" s="87" t="str">
        <f>IFERROR(IF(INDEX('[1]PNC 2020'!$A$3:$AA$434,MATCH($A189,'[1]PNC 2020'!$A$7:$A$434,0)+4,MATCH(AD$60,'[1]PNC 2020'!$A$3:$AA$3,0))=0,"",INDEX('[1]PNC 2020'!$A$3:$AA$434,MATCH($A189,'[1]PNC 2020'!$A$7:$A$434,0)+4,MATCH(AD$60,'[1]PNC 2020'!$A$3:$AA$3,0))),"")</f>
        <v/>
      </c>
      <c r="AE189" s="87">
        <f t="shared" si="79"/>
        <v>0</v>
      </c>
      <c r="AF189" s="87" t="str">
        <f>IFERROR(IF(INDEX('[1]PNC 2020'!$A$3:$AA$434,MATCH($A189,'[1]PNC 2020'!$A$7:$A$434,0)+4,MATCH(AF$60,'[1]PNC 2020'!$A$3:$AA$3,0))=0,"",INDEX('[1]PNC 2020'!$A$3:$AA$434,MATCH($A189,'[1]PNC 2020'!$A$7:$A$434,0)+4,MATCH(AF$60,'[1]PNC 2020'!$A$3:$AA$3,0))),"")</f>
        <v/>
      </c>
      <c r="AG189" s="87" t="str">
        <f>IFERROR(IF(INDEX('[1]PNC 2020'!$A$3:$AA$434,MATCH($A189,'[1]PNC 2020'!$A$7:$A$434,0)+4,MATCH(AG$60,'[1]PNC 2020'!$A$3:$AA$3,0))=0,"",INDEX('[1]PNC 2020'!$A$3:$AA$434,MATCH($A189,'[1]PNC 2020'!$A$7:$A$434,0)+4,MATCH(AG$60,'[1]PNC 2020'!$A$3:$AA$3,0))),"")</f>
        <v/>
      </c>
      <c r="AH189" s="87">
        <f t="shared" si="80"/>
        <v>0</v>
      </c>
      <c r="AI189" s="87" t="str">
        <f>IFERROR(IF(INDEX('[1]PNC 2020'!$A$3:$AA$434,MATCH($A189,'[1]PNC 2020'!$A$7:$A$434,0)+4,MATCH(AI$60,'[1]PNC 2020'!$A$3:$AA$3,0))=0,"",INDEX('[1]PNC 2020'!$A$3:$AA$434,MATCH($A189,'[1]PNC 2020'!$A$7:$A$434,0)+4,MATCH(AI$60,'[1]PNC 2020'!$A$3:$AA$3,0))),"")</f>
        <v/>
      </c>
      <c r="AJ189" s="87" t="str">
        <f>IFERROR(IF(INDEX('[1]PNC 2020'!$A$3:$AA$434,MATCH($A189,'[1]PNC 2020'!$A$7:$A$434,0)+4,MATCH(AJ$60,'[1]PNC 2020'!$A$3:$AA$3,0))=0,"",INDEX('[1]PNC 2020'!$A$3:$AA$434,MATCH($A189,'[1]PNC 2020'!$A$7:$A$434,0)+4,MATCH(AJ$60,'[1]PNC 2020'!$A$3:$AA$3,0))),"")</f>
        <v/>
      </c>
      <c r="AK189" s="87">
        <f t="shared" si="81"/>
        <v>0</v>
      </c>
      <c r="AM189" s="132" t="s">
        <v>2</v>
      </c>
    </row>
    <row r="190" spans="1:39" x14ac:dyDescent="0.2">
      <c r="A190" s="132" t="str">
        <f t="shared" si="82"/>
        <v>MarzoAngloamericana de Seguros, S. A.</v>
      </c>
      <c r="B190" s="51" t="s">
        <v>78</v>
      </c>
      <c r="C190" s="88">
        <f t="shared" si="69"/>
        <v>0</v>
      </c>
      <c r="D190" s="88">
        <f t="shared" si="70"/>
        <v>0</v>
      </c>
      <c r="E190" s="87" t="str">
        <f>IFERROR(IF(INDEX('[1]PNC 2020'!$A$3:$AA$434,MATCH($A190,'[1]PNC 2020'!$A$7:$A$434,0)+4,MATCH(E$60,'[1]PNC 2020'!$A$3:$AA$3,0))=0,"",INDEX('[1]PNC 2020'!$A$3:$AA$434,MATCH($A190,'[1]PNC 2020'!$A$7:$A$434,0)+4,MATCH(E$60,'[1]PNC 2020'!$A$3:$AA$3,0))),"")</f>
        <v/>
      </c>
      <c r="F190" s="87" t="str">
        <f>IFERROR(IF(INDEX('[1]PNC 2020'!$A$3:$AA$434,MATCH($A190,'[1]PNC 2020'!$A$7:$A$434,0)+4,MATCH(F$60,'[1]PNC 2020'!$A$3:$AA$3,0))=0,"",INDEX('[1]PNC 2020'!$A$3:$AA$434,MATCH($A190,'[1]PNC 2020'!$A$7:$A$434,0)+4,MATCH(F$60,'[1]PNC 2020'!$A$3:$AA$3,0))),"")</f>
        <v/>
      </c>
      <c r="G190" s="87">
        <f t="shared" si="71"/>
        <v>0</v>
      </c>
      <c r="H190" s="87" t="str">
        <f>IFERROR(IF(INDEX('[1]PNC 2020'!$A$3:$AA$434,MATCH($A190,'[1]PNC 2020'!$A$7:$A$434,0)+4,MATCH(H$60,'[1]PNC 2020'!$A$3:$AA$3,0))=0,"",INDEX('[1]PNC 2020'!$A$3:$AA$434,MATCH($A190,'[1]PNC 2020'!$A$7:$A$434,0)+4,MATCH(H$60,'[1]PNC 2020'!$A$3:$AA$3,0))),"")</f>
        <v/>
      </c>
      <c r="I190" s="87" t="str">
        <f>IFERROR(IF(INDEX('[1]PNC 2020'!$A$3:$AA$434,MATCH($A190,'[1]PNC 2020'!$A$7:$A$434,0)+4,MATCH(I$60,'[1]PNC 2020'!$A$3:$AA$3,0))=0,"",INDEX('[1]PNC 2020'!$A$3:$AA$434,MATCH($A190,'[1]PNC 2020'!$A$7:$A$434,0)+4,MATCH(I$60,'[1]PNC 2020'!$A$3:$AA$3,0))),"")</f>
        <v/>
      </c>
      <c r="J190" s="87">
        <f t="shared" si="72"/>
        <v>0</v>
      </c>
      <c r="K190" s="87" t="str">
        <f>IFERROR(IF(INDEX('[1]PNC 2020'!$A$3:$AA$434,MATCH($A190,'[1]PNC 2020'!$A$7:$A$434,0)+4,MATCH(K$60,'[1]PNC 2020'!$A$3:$AA$3,0))=0,"",INDEX('[1]PNC 2020'!$A$3:$AA$434,MATCH($A190,'[1]PNC 2020'!$A$7:$A$434,0)+4,MATCH(K$60,'[1]PNC 2020'!$A$3:$AA$3,0))),"")</f>
        <v/>
      </c>
      <c r="L190" s="87" t="str">
        <f>IFERROR(IF(INDEX('[1]PNC 2020'!$A$3:$AA$434,MATCH($A190,'[1]PNC 2020'!$A$7:$A$434,0)+4,MATCH(L$60,'[1]PNC 2020'!$A$3:$AA$3,0))=0,"",INDEX('[1]PNC 2020'!$A$3:$AA$434,MATCH($A190,'[1]PNC 2020'!$A$7:$A$434,0)+4,MATCH(L$60,'[1]PNC 2020'!$A$3:$AA$3,0))),"")</f>
        <v/>
      </c>
      <c r="M190" s="87">
        <f t="shared" si="73"/>
        <v>0</v>
      </c>
      <c r="N190" s="87" t="str">
        <f>IFERROR(IF(INDEX('[1]PNC 2020'!$A$3:$AA$434,MATCH($A190,'[1]PNC 2020'!$A$7:$A$434,0)+4,MATCH(N$60,'[1]PNC 2020'!$A$3:$AA$3,0))=0,"",INDEX('[1]PNC 2020'!$A$3:$AA$434,MATCH($A190,'[1]PNC 2020'!$A$7:$A$434,0)+4,MATCH(N$60,'[1]PNC 2020'!$A$3:$AA$3,0))),"")</f>
        <v/>
      </c>
      <c r="O190" s="87" t="str">
        <f>IFERROR(IF(INDEX('[1]PNC 2020'!$A$3:$AA$434,MATCH($A190,'[1]PNC 2020'!$A$7:$A$434,0)+4,MATCH(O$60,'[1]PNC 2020'!$A$3:$AA$3,0))=0,"",INDEX('[1]PNC 2020'!$A$3:$AA$434,MATCH($A190,'[1]PNC 2020'!$A$7:$A$434,0)+4,MATCH(O$60,'[1]PNC 2020'!$A$3:$AA$3,0))),"")</f>
        <v/>
      </c>
      <c r="P190" s="87">
        <f t="shared" si="74"/>
        <v>0</v>
      </c>
      <c r="Q190" s="87" t="str">
        <f>IFERROR(IF(INDEX('[1]PNC 2020'!$A$3:$AA$434,MATCH($A190,'[1]PNC 2020'!$A$7:$A$434,0)+4,MATCH(Q$60,'[1]PNC 2020'!$A$3:$AA$3,0))=0,"",INDEX('[1]PNC 2020'!$A$3:$AA$434,MATCH($A190,'[1]PNC 2020'!$A$7:$A$434,0)+4,MATCH(Q$60,'[1]PNC 2020'!$A$3:$AA$3,0))),"")</f>
        <v/>
      </c>
      <c r="R190" s="87" t="str">
        <f>IFERROR(IF(INDEX('[1]PNC 2020'!$A$3:$AA$434,MATCH($A190,'[1]PNC 2020'!$A$7:$A$434,0)+4,MATCH(R$60,'[1]PNC 2020'!$A$3:$AA$3,0))=0,"",INDEX('[1]PNC 2020'!$A$3:$AA$434,MATCH($A190,'[1]PNC 2020'!$A$7:$A$434,0)+4,MATCH(R$60,'[1]PNC 2020'!$A$3:$AA$3,0))),"")</f>
        <v/>
      </c>
      <c r="S190" s="87">
        <f t="shared" si="75"/>
        <v>0</v>
      </c>
      <c r="T190" s="87" t="str">
        <f>IFERROR(IF(INDEX('[1]PNC 2020'!$A$3:$AA$434,MATCH($A190,'[1]PNC 2020'!$A$7:$A$434,0)+4,MATCH(T$60,'[1]PNC 2020'!$A$3:$AA$3,0))=0,"",INDEX('[1]PNC 2020'!$A$3:$AA$434,MATCH($A190,'[1]PNC 2020'!$A$7:$A$434,0)+4,MATCH(T$60,'[1]PNC 2020'!$A$3:$AA$3,0))),"")</f>
        <v/>
      </c>
      <c r="U190" s="87" t="str">
        <f>IFERROR(IF(INDEX('[1]PNC 2020'!$A$3:$AA$434,MATCH($A190,'[1]PNC 2020'!$A$7:$A$434,0)+4,MATCH(U$60,'[1]PNC 2020'!$A$3:$AA$3,0))=0,"",INDEX('[1]PNC 2020'!$A$3:$AA$434,MATCH($A190,'[1]PNC 2020'!$A$7:$A$434,0)+4,MATCH(U$60,'[1]PNC 2020'!$A$3:$AA$3,0))),"")</f>
        <v/>
      </c>
      <c r="V190" s="87">
        <f t="shared" si="76"/>
        <v>0</v>
      </c>
      <c r="W190" s="87" t="str">
        <f>IFERROR(IF(INDEX('[1]PNC 2020'!$A$3:$AA$434,MATCH($A190,'[1]PNC 2020'!$A$7:$A$434,0)+4,MATCH(W$60,'[1]PNC 2020'!$A$3:$AA$3,0))=0,"",INDEX('[1]PNC 2020'!$A$3:$AA$434,MATCH($A190,'[1]PNC 2020'!$A$7:$A$434,0)+4,MATCH(W$60,'[1]PNC 2020'!$A$3:$AA$3,0))),"")</f>
        <v/>
      </c>
      <c r="X190" s="87" t="str">
        <f>IFERROR(IF(INDEX('[1]PNC 2020'!$A$3:$AA$434,MATCH($A190,'[1]PNC 2020'!$A$7:$A$434,0)+4,MATCH(X$60,'[1]PNC 2020'!$A$3:$AA$3,0))=0,"",INDEX('[1]PNC 2020'!$A$3:$AA$434,MATCH($A190,'[1]PNC 2020'!$A$7:$A$434,0)+4,MATCH(X$60,'[1]PNC 2020'!$A$3:$AA$3,0))),"")</f>
        <v/>
      </c>
      <c r="Y190" s="87">
        <f t="shared" si="77"/>
        <v>0</v>
      </c>
      <c r="Z190" s="87" t="str">
        <f>IFERROR(IF(INDEX('[1]PNC 2020'!$A$3:$AA$434,MATCH($A190,'[1]PNC 2020'!$A$7:$A$434,0)+4,MATCH(Z$60,'[1]PNC 2020'!$A$3:$AA$3,0))=0,"",INDEX('[1]PNC 2020'!$A$3:$AA$434,MATCH($A190,'[1]PNC 2020'!$A$7:$A$434,0)+4,MATCH(Z$60,'[1]PNC 2020'!$A$3:$AA$3,0))),"")</f>
        <v/>
      </c>
      <c r="AA190" s="87" t="str">
        <f>IFERROR(IF(INDEX('[1]PNC 2020'!$A$3:$AA$434,MATCH($A190,'[1]PNC 2020'!$A$7:$A$434,0)+4,MATCH(AA$60,'[1]PNC 2020'!$A$3:$AA$3,0))=0,"",INDEX('[1]PNC 2020'!$A$3:$AA$434,MATCH($A190,'[1]PNC 2020'!$A$7:$A$434,0)+4,MATCH(AA$60,'[1]PNC 2020'!$A$3:$AA$3,0))),"")</f>
        <v/>
      </c>
      <c r="AB190" s="87">
        <f t="shared" si="78"/>
        <v>0</v>
      </c>
      <c r="AC190" s="87" t="str">
        <f>IFERROR(IF(INDEX('[1]PNC 2020'!$A$3:$AA$434,MATCH($A190,'[1]PNC 2020'!$A$7:$A$434,0)+4,MATCH(AC$60,'[1]PNC 2020'!$A$3:$AA$3,0))=0,"",INDEX('[1]PNC 2020'!$A$3:$AA$434,MATCH($A190,'[1]PNC 2020'!$A$7:$A$434,0)+4,MATCH(AC$60,'[1]PNC 2020'!$A$3:$AA$3,0))),"")</f>
        <v/>
      </c>
      <c r="AD190" s="87" t="str">
        <f>IFERROR(IF(INDEX('[1]PNC 2020'!$A$3:$AA$434,MATCH($A190,'[1]PNC 2020'!$A$7:$A$434,0)+4,MATCH(AD$60,'[1]PNC 2020'!$A$3:$AA$3,0))=0,"",INDEX('[1]PNC 2020'!$A$3:$AA$434,MATCH($A190,'[1]PNC 2020'!$A$7:$A$434,0)+4,MATCH(AD$60,'[1]PNC 2020'!$A$3:$AA$3,0))),"")</f>
        <v/>
      </c>
      <c r="AE190" s="87">
        <f t="shared" si="79"/>
        <v>0</v>
      </c>
      <c r="AF190" s="87" t="str">
        <f>IFERROR(IF(INDEX('[1]PNC 2020'!$A$3:$AA$434,MATCH($A190,'[1]PNC 2020'!$A$7:$A$434,0)+4,MATCH(AF$60,'[1]PNC 2020'!$A$3:$AA$3,0))=0,"",INDEX('[1]PNC 2020'!$A$3:$AA$434,MATCH($A190,'[1]PNC 2020'!$A$7:$A$434,0)+4,MATCH(AF$60,'[1]PNC 2020'!$A$3:$AA$3,0))),"")</f>
        <v/>
      </c>
      <c r="AG190" s="87" t="str">
        <f>IFERROR(IF(INDEX('[1]PNC 2020'!$A$3:$AA$434,MATCH($A190,'[1]PNC 2020'!$A$7:$A$434,0)+4,MATCH(AG$60,'[1]PNC 2020'!$A$3:$AA$3,0))=0,"",INDEX('[1]PNC 2020'!$A$3:$AA$434,MATCH($A190,'[1]PNC 2020'!$A$7:$A$434,0)+4,MATCH(AG$60,'[1]PNC 2020'!$A$3:$AA$3,0))),"")</f>
        <v/>
      </c>
      <c r="AH190" s="87">
        <f t="shared" si="80"/>
        <v>0</v>
      </c>
      <c r="AI190" s="87" t="str">
        <f>IFERROR(IF(INDEX('[1]PNC 2020'!$A$3:$AA$434,MATCH($A190,'[1]PNC 2020'!$A$7:$A$434,0)+4,MATCH(AI$60,'[1]PNC 2020'!$A$3:$AA$3,0))=0,"",INDEX('[1]PNC 2020'!$A$3:$AA$434,MATCH($A190,'[1]PNC 2020'!$A$7:$A$434,0)+4,MATCH(AI$60,'[1]PNC 2020'!$A$3:$AA$3,0))),"")</f>
        <v/>
      </c>
      <c r="AJ190" s="87" t="str">
        <f>IFERROR(IF(INDEX('[1]PNC 2020'!$A$3:$AA$434,MATCH($A190,'[1]PNC 2020'!$A$7:$A$434,0)+4,MATCH(AJ$60,'[1]PNC 2020'!$A$3:$AA$3,0))=0,"",INDEX('[1]PNC 2020'!$A$3:$AA$434,MATCH($A190,'[1]PNC 2020'!$A$7:$A$434,0)+4,MATCH(AJ$60,'[1]PNC 2020'!$A$3:$AA$3,0))),"")</f>
        <v/>
      </c>
      <c r="AK190" s="87">
        <f t="shared" si="81"/>
        <v>0</v>
      </c>
      <c r="AM190" s="132" t="s">
        <v>2</v>
      </c>
    </row>
    <row r="191" spans="1:39" x14ac:dyDescent="0.2">
      <c r="A191" s="132" t="str">
        <f t="shared" si="82"/>
        <v>MarzoAtrio Seguros S. A.</v>
      </c>
      <c r="B191" s="51" t="s">
        <v>122</v>
      </c>
      <c r="C191" s="88">
        <f t="shared" si="69"/>
        <v>0</v>
      </c>
      <c r="D191" s="88">
        <f t="shared" si="70"/>
        <v>0</v>
      </c>
      <c r="E191" s="87" t="str">
        <f>IFERROR(IF(INDEX('[1]PNC 2020'!$A$3:$AA$434,MATCH($A191,'[1]PNC 2020'!$A$7:$A$434,0)+4,MATCH(E$60,'[1]PNC 2020'!$A$3:$AA$3,0))=0,"",INDEX('[1]PNC 2020'!$A$3:$AA$434,MATCH($A191,'[1]PNC 2020'!$A$7:$A$434,0)+4,MATCH(E$60,'[1]PNC 2020'!$A$3:$AA$3,0))),"")</f>
        <v/>
      </c>
      <c r="F191" s="87" t="str">
        <f>IFERROR(IF(INDEX('[1]PNC 2020'!$A$3:$AA$434,MATCH($A191,'[1]PNC 2020'!$A$7:$A$434,0)+4,MATCH(F$60,'[1]PNC 2020'!$A$3:$AA$3,0))=0,"",INDEX('[1]PNC 2020'!$A$3:$AA$434,MATCH($A191,'[1]PNC 2020'!$A$7:$A$434,0)+4,MATCH(F$60,'[1]PNC 2020'!$A$3:$AA$3,0))),"")</f>
        <v/>
      </c>
      <c r="G191" s="87">
        <f t="shared" si="71"/>
        <v>0</v>
      </c>
      <c r="H191" s="87" t="str">
        <f>IFERROR(IF(INDEX('[1]PNC 2020'!$A$3:$AA$434,MATCH($A191,'[1]PNC 2020'!$A$7:$A$434,0)+4,MATCH(H$60,'[1]PNC 2020'!$A$3:$AA$3,0))=0,"",INDEX('[1]PNC 2020'!$A$3:$AA$434,MATCH($A191,'[1]PNC 2020'!$A$7:$A$434,0)+4,MATCH(H$60,'[1]PNC 2020'!$A$3:$AA$3,0))),"")</f>
        <v/>
      </c>
      <c r="I191" s="87" t="str">
        <f>IFERROR(IF(INDEX('[1]PNC 2020'!$A$3:$AA$434,MATCH($A191,'[1]PNC 2020'!$A$7:$A$434,0)+4,MATCH(I$60,'[1]PNC 2020'!$A$3:$AA$3,0))=0,"",INDEX('[1]PNC 2020'!$A$3:$AA$434,MATCH($A191,'[1]PNC 2020'!$A$7:$A$434,0)+4,MATCH(I$60,'[1]PNC 2020'!$A$3:$AA$3,0))),"")</f>
        <v/>
      </c>
      <c r="J191" s="87">
        <f t="shared" si="72"/>
        <v>0</v>
      </c>
      <c r="K191" s="87" t="str">
        <f>IFERROR(IF(INDEX('[1]PNC 2020'!$A$3:$AA$434,MATCH($A191,'[1]PNC 2020'!$A$7:$A$434,0)+4,MATCH(K$60,'[1]PNC 2020'!$A$3:$AA$3,0))=0,"",INDEX('[1]PNC 2020'!$A$3:$AA$434,MATCH($A191,'[1]PNC 2020'!$A$7:$A$434,0)+4,MATCH(K$60,'[1]PNC 2020'!$A$3:$AA$3,0))),"")</f>
        <v/>
      </c>
      <c r="L191" s="87" t="str">
        <f>IFERROR(IF(INDEX('[1]PNC 2020'!$A$3:$AA$434,MATCH($A191,'[1]PNC 2020'!$A$7:$A$434,0)+4,MATCH(L$60,'[1]PNC 2020'!$A$3:$AA$3,0))=0,"",INDEX('[1]PNC 2020'!$A$3:$AA$434,MATCH($A191,'[1]PNC 2020'!$A$7:$A$434,0)+4,MATCH(L$60,'[1]PNC 2020'!$A$3:$AA$3,0))),"")</f>
        <v/>
      </c>
      <c r="M191" s="87">
        <f t="shared" si="73"/>
        <v>0</v>
      </c>
      <c r="N191" s="87" t="str">
        <f>IFERROR(IF(INDEX('[1]PNC 2020'!$A$3:$AA$434,MATCH($A191,'[1]PNC 2020'!$A$7:$A$434,0)+4,MATCH(N$60,'[1]PNC 2020'!$A$3:$AA$3,0))=0,"",INDEX('[1]PNC 2020'!$A$3:$AA$434,MATCH($A191,'[1]PNC 2020'!$A$7:$A$434,0)+4,MATCH(N$60,'[1]PNC 2020'!$A$3:$AA$3,0))),"")</f>
        <v/>
      </c>
      <c r="O191" s="87" t="str">
        <f>IFERROR(IF(INDEX('[1]PNC 2020'!$A$3:$AA$434,MATCH($A191,'[1]PNC 2020'!$A$7:$A$434,0)+4,MATCH(O$60,'[1]PNC 2020'!$A$3:$AA$3,0))=0,"",INDEX('[1]PNC 2020'!$A$3:$AA$434,MATCH($A191,'[1]PNC 2020'!$A$7:$A$434,0)+4,MATCH(O$60,'[1]PNC 2020'!$A$3:$AA$3,0))),"")</f>
        <v/>
      </c>
      <c r="P191" s="87">
        <f t="shared" si="74"/>
        <v>0</v>
      </c>
      <c r="Q191" s="87" t="str">
        <f>IFERROR(IF(INDEX('[1]PNC 2020'!$A$3:$AA$434,MATCH($A191,'[1]PNC 2020'!$A$7:$A$434,0)+4,MATCH(Q$60,'[1]PNC 2020'!$A$3:$AA$3,0))=0,"",INDEX('[1]PNC 2020'!$A$3:$AA$434,MATCH($A191,'[1]PNC 2020'!$A$7:$A$434,0)+4,MATCH(Q$60,'[1]PNC 2020'!$A$3:$AA$3,0))),"")</f>
        <v/>
      </c>
      <c r="R191" s="87" t="str">
        <f>IFERROR(IF(INDEX('[1]PNC 2020'!$A$3:$AA$434,MATCH($A191,'[1]PNC 2020'!$A$7:$A$434,0)+4,MATCH(R$60,'[1]PNC 2020'!$A$3:$AA$3,0))=0,"",INDEX('[1]PNC 2020'!$A$3:$AA$434,MATCH($A191,'[1]PNC 2020'!$A$7:$A$434,0)+4,MATCH(R$60,'[1]PNC 2020'!$A$3:$AA$3,0))),"")</f>
        <v/>
      </c>
      <c r="S191" s="87">
        <f t="shared" si="75"/>
        <v>0</v>
      </c>
      <c r="T191" s="87" t="str">
        <f>IFERROR(IF(INDEX('[1]PNC 2020'!$A$3:$AA$434,MATCH($A191,'[1]PNC 2020'!$A$7:$A$434,0)+4,MATCH(T$60,'[1]PNC 2020'!$A$3:$AA$3,0))=0,"",INDEX('[1]PNC 2020'!$A$3:$AA$434,MATCH($A191,'[1]PNC 2020'!$A$7:$A$434,0)+4,MATCH(T$60,'[1]PNC 2020'!$A$3:$AA$3,0))),"")</f>
        <v/>
      </c>
      <c r="U191" s="87" t="str">
        <f>IFERROR(IF(INDEX('[1]PNC 2020'!$A$3:$AA$434,MATCH($A191,'[1]PNC 2020'!$A$7:$A$434,0)+4,MATCH(U$60,'[1]PNC 2020'!$A$3:$AA$3,0))=0,"",INDEX('[1]PNC 2020'!$A$3:$AA$434,MATCH($A191,'[1]PNC 2020'!$A$7:$A$434,0)+4,MATCH(U$60,'[1]PNC 2020'!$A$3:$AA$3,0))),"")</f>
        <v/>
      </c>
      <c r="V191" s="87">
        <f t="shared" si="76"/>
        <v>0</v>
      </c>
      <c r="W191" s="87" t="str">
        <f>IFERROR(IF(INDEX('[1]PNC 2020'!$A$3:$AA$434,MATCH($A191,'[1]PNC 2020'!$A$7:$A$434,0)+4,MATCH(W$60,'[1]PNC 2020'!$A$3:$AA$3,0))=0,"",INDEX('[1]PNC 2020'!$A$3:$AA$434,MATCH($A191,'[1]PNC 2020'!$A$7:$A$434,0)+4,MATCH(W$60,'[1]PNC 2020'!$A$3:$AA$3,0))),"")</f>
        <v/>
      </c>
      <c r="X191" s="87" t="str">
        <f>IFERROR(IF(INDEX('[1]PNC 2020'!$A$3:$AA$434,MATCH($A191,'[1]PNC 2020'!$A$7:$A$434,0)+4,MATCH(X$60,'[1]PNC 2020'!$A$3:$AA$3,0))=0,"",INDEX('[1]PNC 2020'!$A$3:$AA$434,MATCH($A191,'[1]PNC 2020'!$A$7:$A$434,0)+4,MATCH(X$60,'[1]PNC 2020'!$A$3:$AA$3,0))),"")</f>
        <v/>
      </c>
      <c r="Y191" s="87">
        <f t="shared" si="77"/>
        <v>0</v>
      </c>
      <c r="Z191" s="87" t="str">
        <f>IFERROR(IF(INDEX('[1]PNC 2020'!$A$3:$AA$434,MATCH($A191,'[1]PNC 2020'!$A$7:$A$434,0)+4,MATCH(Z$60,'[1]PNC 2020'!$A$3:$AA$3,0))=0,"",INDEX('[1]PNC 2020'!$A$3:$AA$434,MATCH($A191,'[1]PNC 2020'!$A$7:$A$434,0)+4,MATCH(Z$60,'[1]PNC 2020'!$A$3:$AA$3,0))),"")</f>
        <v/>
      </c>
      <c r="AA191" s="87" t="str">
        <f>IFERROR(IF(INDEX('[1]PNC 2020'!$A$3:$AA$434,MATCH($A191,'[1]PNC 2020'!$A$7:$A$434,0)+4,MATCH(AA$60,'[1]PNC 2020'!$A$3:$AA$3,0))=0,"",INDEX('[1]PNC 2020'!$A$3:$AA$434,MATCH($A191,'[1]PNC 2020'!$A$7:$A$434,0)+4,MATCH(AA$60,'[1]PNC 2020'!$A$3:$AA$3,0))),"")</f>
        <v/>
      </c>
      <c r="AB191" s="87">
        <f t="shared" si="78"/>
        <v>0</v>
      </c>
      <c r="AC191" s="87" t="str">
        <f>IFERROR(IF(INDEX('[1]PNC 2020'!$A$3:$AA$434,MATCH($A191,'[1]PNC 2020'!$A$7:$A$434,0)+4,MATCH(AC$60,'[1]PNC 2020'!$A$3:$AA$3,0))=0,"",INDEX('[1]PNC 2020'!$A$3:$AA$434,MATCH($A191,'[1]PNC 2020'!$A$7:$A$434,0)+4,MATCH(AC$60,'[1]PNC 2020'!$A$3:$AA$3,0))),"")</f>
        <v/>
      </c>
      <c r="AD191" s="87" t="str">
        <f>IFERROR(IF(INDEX('[1]PNC 2020'!$A$3:$AA$434,MATCH($A191,'[1]PNC 2020'!$A$7:$A$434,0)+4,MATCH(AD$60,'[1]PNC 2020'!$A$3:$AA$3,0))=0,"",INDEX('[1]PNC 2020'!$A$3:$AA$434,MATCH($A191,'[1]PNC 2020'!$A$7:$A$434,0)+4,MATCH(AD$60,'[1]PNC 2020'!$A$3:$AA$3,0))),"")</f>
        <v/>
      </c>
      <c r="AE191" s="87">
        <f t="shared" si="79"/>
        <v>0</v>
      </c>
      <c r="AF191" s="87" t="str">
        <f>IFERROR(IF(INDEX('[1]PNC 2020'!$A$3:$AA$434,MATCH($A191,'[1]PNC 2020'!$A$7:$A$434,0)+4,MATCH(AF$60,'[1]PNC 2020'!$A$3:$AA$3,0))=0,"",INDEX('[1]PNC 2020'!$A$3:$AA$434,MATCH($A191,'[1]PNC 2020'!$A$7:$A$434,0)+4,MATCH(AF$60,'[1]PNC 2020'!$A$3:$AA$3,0))),"")</f>
        <v/>
      </c>
      <c r="AG191" s="87" t="str">
        <f>IFERROR(IF(INDEX('[1]PNC 2020'!$A$3:$AA$434,MATCH($A191,'[1]PNC 2020'!$A$7:$A$434,0)+4,MATCH(AG$60,'[1]PNC 2020'!$A$3:$AA$3,0))=0,"",INDEX('[1]PNC 2020'!$A$3:$AA$434,MATCH($A191,'[1]PNC 2020'!$A$7:$A$434,0)+4,MATCH(AG$60,'[1]PNC 2020'!$A$3:$AA$3,0))),"")</f>
        <v/>
      </c>
      <c r="AH191" s="87">
        <f t="shared" si="80"/>
        <v>0</v>
      </c>
      <c r="AI191" s="87" t="str">
        <f>IFERROR(IF(INDEX('[1]PNC 2020'!$A$3:$AA$434,MATCH($A191,'[1]PNC 2020'!$A$7:$A$434,0)+4,MATCH(AI$60,'[1]PNC 2020'!$A$3:$AA$3,0))=0,"",INDEX('[1]PNC 2020'!$A$3:$AA$434,MATCH($A191,'[1]PNC 2020'!$A$7:$A$434,0)+4,MATCH(AI$60,'[1]PNC 2020'!$A$3:$AA$3,0))),"")</f>
        <v/>
      </c>
      <c r="AJ191" s="87" t="str">
        <f>IFERROR(IF(INDEX('[1]PNC 2020'!$A$3:$AA$434,MATCH($A191,'[1]PNC 2020'!$A$7:$A$434,0)+4,MATCH(AJ$60,'[1]PNC 2020'!$A$3:$AA$3,0))=0,"",INDEX('[1]PNC 2020'!$A$3:$AA$434,MATCH($A191,'[1]PNC 2020'!$A$7:$A$434,0)+4,MATCH(AJ$60,'[1]PNC 2020'!$A$3:$AA$3,0))),"")</f>
        <v/>
      </c>
      <c r="AK191" s="87">
        <f t="shared" si="81"/>
        <v>0</v>
      </c>
      <c r="AM191" s="132" t="s">
        <v>2</v>
      </c>
    </row>
    <row r="192" spans="1:39" x14ac:dyDescent="0.2">
      <c r="A192" s="132" t="str">
        <f t="shared" si="82"/>
        <v>MarzoCuna Mutual Insurance Society Dominicana</v>
      </c>
      <c r="B192" s="50" t="s">
        <v>123</v>
      </c>
      <c r="C192" s="88">
        <f t="shared" si="69"/>
        <v>0</v>
      </c>
      <c r="D192" s="88">
        <f t="shared" si="70"/>
        <v>0</v>
      </c>
      <c r="E192" s="87" t="str">
        <f>IFERROR(IF(INDEX('[1]PNC 2020'!$A$3:$AA$434,MATCH($A192,'[1]PNC 2020'!$A$7:$A$434,0)+4,MATCH(E$60,'[1]PNC 2020'!$A$3:$AA$3,0))=0,"",INDEX('[1]PNC 2020'!$A$3:$AA$434,MATCH($A192,'[1]PNC 2020'!$A$7:$A$434,0)+4,MATCH(E$60,'[1]PNC 2020'!$A$3:$AA$3,0))),"")</f>
        <v/>
      </c>
      <c r="F192" s="87" t="str">
        <f>IFERROR(IF(INDEX('[1]PNC 2020'!$A$3:$AA$434,MATCH($A192,'[1]PNC 2020'!$A$7:$A$434,0)+4,MATCH(F$60,'[1]PNC 2020'!$A$3:$AA$3,0))=0,"",INDEX('[1]PNC 2020'!$A$3:$AA$434,MATCH($A192,'[1]PNC 2020'!$A$7:$A$434,0)+4,MATCH(F$60,'[1]PNC 2020'!$A$3:$AA$3,0))),"")</f>
        <v/>
      </c>
      <c r="G192" s="87">
        <f t="shared" si="71"/>
        <v>0</v>
      </c>
      <c r="H192" s="87" t="str">
        <f>IFERROR(IF(INDEX('[1]PNC 2020'!$A$3:$AA$434,MATCH($A192,'[1]PNC 2020'!$A$7:$A$434,0)+4,MATCH(H$60,'[1]PNC 2020'!$A$3:$AA$3,0))=0,"",INDEX('[1]PNC 2020'!$A$3:$AA$434,MATCH($A192,'[1]PNC 2020'!$A$7:$A$434,0)+4,MATCH(H$60,'[1]PNC 2020'!$A$3:$AA$3,0))),"")</f>
        <v/>
      </c>
      <c r="I192" s="87" t="str">
        <f>IFERROR(IF(INDEX('[1]PNC 2020'!$A$3:$AA$434,MATCH($A192,'[1]PNC 2020'!$A$7:$A$434,0)+4,MATCH(I$60,'[1]PNC 2020'!$A$3:$AA$3,0))=0,"",INDEX('[1]PNC 2020'!$A$3:$AA$434,MATCH($A192,'[1]PNC 2020'!$A$7:$A$434,0)+4,MATCH(I$60,'[1]PNC 2020'!$A$3:$AA$3,0))),"")</f>
        <v/>
      </c>
      <c r="J192" s="87">
        <f t="shared" si="72"/>
        <v>0</v>
      </c>
      <c r="K192" s="87" t="str">
        <f>IFERROR(IF(INDEX('[1]PNC 2020'!$A$3:$AA$434,MATCH($A192,'[1]PNC 2020'!$A$7:$A$434,0)+4,MATCH(K$60,'[1]PNC 2020'!$A$3:$AA$3,0))=0,"",INDEX('[1]PNC 2020'!$A$3:$AA$434,MATCH($A192,'[1]PNC 2020'!$A$7:$A$434,0)+4,MATCH(K$60,'[1]PNC 2020'!$A$3:$AA$3,0))),"")</f>
        <v/>
      </c>
      <c r="L192" s="87" t="str">
        <f>IFERROR(IF(INDEX('[1]PNC 2020'!$A$3:$AA$434,MATCH($A192,'[1]PNC 2020'!$A$7:$A$434,0)+4,MATCH(L$60,'[1]PNC 2020'!$A$3:$AA$3,0))=0,"",INDEX('[1]PNC 2020'!$A$3:$AA$434,MATCH($A192,'[1]PNC 2020'!$A$7:$A$434,0)+4,MATCH(L$60,'[1]PNC 2020'!$A$3:$AA$3,0))),"")</f>
        <v/>
      </c>
      <c r="M192" s="87">
        <f t="shared" si="73"/>
        <v>0</v>
      </c>
      <c r="N192" s="87" t="str">
        <f>IFERROR(IF(INDEX('[1]PNC 2020'!$A$3:$AA$434,MATCH($A192,'[1]PNC 2020'!$A$7:$A$434,0)+4,MATCH(N$60,'[1]PNC 2020'!$A$3:$AA$3,0))=0,"",INDEX('[1]PNC 2020'!$A$3:$AA$434,MATCH($A192,'[1]PNC 2020'!$A$7:$A$434,0)+4,MATCH(N$60,'[1]PNC 2020'!$A$3:$AA$3,0))),"")</f>
        <v/>
      </c>
      <c r="O192" s="87" t="str">
        <f>IFERROR(IF(INDEX('[1]PNC 2020'!$A$3:$AA$434,MATCH($A192,'[1]PNC 2020'!$A$7:$A$434,0)+4,MATCH(O$60,'[1]PNC 2020'!$A$3:$AA$3,0))=0,"",INDEX('[1]PNC 2020'!$A$3:$AA$434,MATCH($A192,'[1]PNC 2020'!$A$7:$A$434,0)+4,MATCH(O$60,'[1]PNC 2020'!$A$3:$AA$3,0))),"")</f>
        <v/>
      </c>
      <c r="P192" s="87">
        <f t="shared" si="74"/>
        <v>0</v>
      </c>
      <c r="Q192" s="87" t="str">
        <f>IFERROR(IF(INDEX('[1]PNC 2020'!$A$3:$AA$434,MATCH($A192,'[1]PNC 2020'!$A$7:$A$434,0)+4,MATCH(Q$60,'[1]PNC 2020'!$A$3:$AA$3,0))=0,"",INDEX('[1]PNC 2020'!$A$3:$AA$434,MATCH($A192,'[1]PNC 2020'!$A$7:$A$434,0)+4,MATCH(Q$60,'[1]PNC 2020'!$A$3:$AA$3,0))),"")</f>
        <v/>
      </c>
      <c r="R192" s="87" t="str">
        <f>IFERROR(IF(INDEX('[1]PNC 2020'!$A$3:$AA$434,MATCH($A192,'[1]PNC 2020'!$A$7:$A$434,0)+4,MATCH(R$60,'[1]PNC 2020'!$A$3:$AA$3,0))=0,"",INDEX('[1]PNC 2020'!$A$3:$AA$434,MATCH($A192,'[1]PNC 2020'!$A$7:$A$434,0)+4,MATCH(R$60,'[1]PNC 2020'!$A$3:$AA$3,0))),"")</f>
        <v/>
      </c>
      <c r="S192" s="87">
        <f t="shared" si="75"/>
        <v>0</v>
      </c>
      <c r="T192" s="87" t="str">
        <f>IFERROR(IF(INDEX('[1]PNC 2020'!$A$3:$AA$434,MATCH($A192,'[1]PNC 2020'!$A$7:$A$434,0)+4,MATCH(T$60,'[1]PNC 2020'!$A$3:$AA$3,0))=0,"",INDEX('[1]PNC 2020'!$A$3:$AA$434,MATCH($A192,'[1]PNC 2020'!$A$7:$A$434,0)+4,MATCH(T$60,'[1]PNC 2020'!$A$3:$AA$3,0))),"")</f>
        <v/>
      </c>
      <c r="U192" s="87" t="str">
        <f>IFERROR(IF(INDEX('[1]PNC 2020'!$A$3:$AA$434,MATCH($A192,'[1]PNC 2020'!$A$7:$A$434,0)+4,MATCH(U$60,'[1]PNC 2020'!$A$3:$AA$3,0))=0,"",INDEX('[1]PNC 2020'!$A$3:$AA$434,MATCH($A192,'[1]PNC 2020'!$A$7:$A$434,0)+4,MATCH(U$60,'[1]PNC 2020'!$A$3:$AA$3,0))),"")</f>
        <v/>
      </c>
      <c r="V192" s="87">
        <f t="shared" si="76"/>
        <v>0</v>
      </c>
      <c r="W192" s="87" t="str">
        <f>IFERROR(IF(INDEX('[1]PNC 2020'!$A$3:$AA$434,MATCH($A192,'[1]PNC 2020'!$A$7:$A$434,0)+4,MATCH(W$60,'[1]PNC 2020'!$A$3:$AA$3,0))=0,"",INDEX('[1]PNC 2020'!$A$3:$AA$434,MATCH($A192,'[1]PNC 2020'!$A$7:$A$434,0)+4,MATCH(W$60,'[1]PNC 2020'!$A$3:$AA$3,0))),"")</f>
        <v/>
      </c>
      <c r="X192" s="87" t="str">
        <f>IFERROR(IF(INDEX('[1]PNC 2020'!$A$3:$AA$434,MATCH($A192,'[1]PNC 2020'!$A$7:$A$434,0)+4,MATCH(X$60,'[1]PNC 2020'!$A$3:$AA$3,0))=0,"",INDEX('[1]PNC 2020'!$A$3:$AA$434,MATCH($A192,'[1]PNC 2020'!$A$7:$A$434,0)+4,MATCH(X$60,'[1]PNC 2020'!$A$3:$AA$3,0))),"")</f>
        <v/>
      </c>
      <c r="Y192" s="87">
        <f t="shared" si="77"/>
        <v>0</v>
      </c>
      <c r="Z192" s="87" t="str">
        <f>IFERROR(IF(INDEX('[1]PNC 2020'!$A$3:$AA$434,MATCH($A192,'[1]PNC 2020'!$A$7:$A$434,0)+4,MATCH(Z$60,'[1]PNC 2020'!$A$3:$AA$3,0))=0,"",INDEX('[1]PNC 2020'!$A$3:$AA$434,MATCH($A192,'[1]PNC 2020'!$A$7:$A$434,0)+4,MATCH(Z$60,'[1]PNC 2020'!$A$3:$AA$3,0))),"")</f>
        <v/>
      </c>
      <c r="AA192" s="87" t="str">
        <f>IFERROR(IF(INDEX('[1]PNC 2020'!$A$3:$AA$434,MATCH($A192,'[1]PNC 2020'!$A$7:$A$434,0)+4,MATCH(AA$60,'[1]PNC 2020'!$A$3:$AA$3,0))=0,"",INDEX('[1]PNC 2020'!$A$3:$AA$434,MATCH($A192,'[1]PNC 2020'!$A$7:$A$434,0)+4,MATCH(AA$60,'[1]PNC 2020'!$A$3:$AA$3,0))),"")</f>
        <v/>
      </c>
      <c r="AB192" s="87">
        <f t="shared" si="78"/>
        <v>0</v>
      </c>
      <c r="AC192" s="87" t="str">
        <f>IFERROR(IF(INDEX('[1]PNC 2020'!$A$3:$AA$434,MATCH($A192,'[1]PNC 2020'!$A$7:$A$434,0)+4,MATCH(AC$60,'[1]PNC 2020'!$A$3:$AA$3,0))=0,"",INDEX('[1]PNC 2020'!$A$3:$AA$434,MATCH($A192,'[1]PNC 2020'!$A$7:$A$434,0)+4,MATCH(AC$60,'[1]PNC 2020'!$A$3:$AA$3,0))),"")</f>
        <v/>
      </c>
      <c r="AD192" s="87" t="str">
        <f>IFERROR(IF(INDEX('[1]PNC 2020'!$A$3:$AA$434,MATCH($A192,'[1]PNC 2020'!$A$7:$A$434,0)+4,MATCH(AD$60,'[1]PNC 2020'!$A$3:$AA$3,0))=0,"",INDEX('[1]PNC 2020'!$A$3:$AA$434,MATCH($A192,'[1]PNC 2020'!$A$7:$A$434,0)+4,MATCH(AD$60,'[1]PNC 2020'!$A$3:$AA$3,0))),"")</f>
        <v/>
      </c>
      <c r="AE192" s="87">
        <f t="shared" si="79"/>
        <v>0</v>
      </c>
      <c r="AF192" s="87" t="str">
        <f>IFERROR(IF(INDEX('[1]PNC 2020'!$A$3:$AA$434,MATCH($A192,'[1]PNC 2020'!$A$7:$A$434,0)+4,MATCH(AF$60,'[1]PNC 2020'!$A$3:$AA$3,0))=0,"",INDEX('[1]PNC 2020'!$A$3:$AA$434,MATCH($A192,'[1]PNC 2020'!$A$7:$A$434,0)+4,MATCH(AF$60,'[1]PNC 2020'!$A$3:$AA$3,0))),"")</f>
        <v/>
      </c>
      <c r="AG192" s="87" t="str">
        <f>IFERROR(IF(INDEX('[1]PNC 2020'!$A$3:$AA$434,MATCH($A192,'[1]PNC 2020'!$A$7:$A$434,0)+4,MATCH(AG$60,'[1]PNC 2020'!$A$3:$AA$3,0))=0,"",INDEX('[1]PNC 2020'!$A$3:$AA$434,MATCH($A192,'[1]PNC 2020'!$A$7:$A$434,0)+4,MATCH(AG$60,'[1]PNC 2020'!$A$3:$AA$3,0))),"")</f>
        <v/>
      </c>
      <c r="AH192" s="87">
        <f t="shared" si="80"/>
        <v>0</v>
      </c>
      <c r="AI192" s="87" t="str">
        <f>IFERROR(IF(INDEX('[1]PNC 2020'!$A$3:$AA$434,MATCH($A192,'[1]PNC 2020'!$A$7:$A$434,0)+4,MATCH(AI$60,'[1]PNC 2020'!$A$3:$AA$3,0))=0,"",INDEX('[1]PNC 2020'!$A$3:$AA$434,MATCH($A192,'[1]PNC 2020'!$A$7:$A$434,0)+4,MATCH(AI$60,'[1]PNC 2020'!$A$3:$AA$3,0))),"")</f>
        <v/>
      </c>
      <c r="AJ192" s="87" t="str">
        <f>IFERROR(IF(INDEX('[1]PNC 2020'!$A$3:$AA$434,MATCH($A192,'[1]PNC 2020'!$A$7:$A$434,0)+4,MATCH(AJ$60,'[1]PNC 2020'!$A$3:$AA$3,0))=0,"",INDEX('[1]PNC 2020'!$A$3:$AA$434,MATCH($A192,'[1]PNC 2020'!$A$7:$A$434,0)+4,MATCH(AJ$60,'[1]PNC 2020'!$A$3:$AA$3,0))),"")</f>
        <v/>
      </c>
      <c r="AK192" s="87">
        <f t="shared" si="81"/>
        <v>0</v>
      </c>
      <c r="AM192" s="132" t="s">
        <v>2</v>
      </c>
    </row>
    <row r="193" spans="1:39" x14ac:dyDescent="0.2">
      <c r="A193" s="132" t="str">
        <f t="shared" si="82"/>
        <v>MarzoBMI Compañía de Seguros, S. A.</v>
      </c>
      <c r="B193" s="51" t="s">
        <v>87</v>
      </c>
      <c r="C193" s="88">
        <f t="shared" si="69"/>
        <v>0</v>
      </c>
      <c r="D193" s="88">
        <f t="shared" si="70"/>
        <v>0</v>
      </c>
      <c r="E193" s="87" t="str">
        <f>IFERROR(IF(INDEX('[1]PNC 2020'!$A$3:$AA$434,MATCH($A193,'[1]PNC 2020'!$A$7:$A$434,0)+4,MATCH(E$60,'[1]PNC 2020'!$A$3:$AA$3,0))=0,"",INDEX('[1]PNC 2020'!$A$3:$AA$434,MATCH($A193,'[1]PNC 2020'!$A$7:$A$434,0)+4,MATCH(E$60,'[1]PNC 2020'!$A$3:$AA$3,0))),"")</f>
        <v/>
      </c>
      <c r="F193" s="87" t="str">
        <f>IFERROR(IF(INDEX('[1]PNC 2020'!$A$3:$AA$434,MATCH($A193,'[1]PNC 2020'!$A$7:$A$434,0)+4,MATCH(F$60,'[1]PNC 2020'!$A$3:$AA$3,0))=0,"",INDEX('[1]PNC 2020'!$A$3:$AA$434,MATCH($A193,'[1]PNC 2020'!$A$7:$A$434,0)+4,MATCH(F$60,'[1]PNC 2020'!$A$3:$AA$3,0))),"")</f>
        <v/>
      </c>
      <c r="G193" s="87">
        <f t="shared" si="71"/>
        <v>0</v>
      </c>
      <c r="H193" s="87" t="str">
        <f>IFERROR(IF(INDEX('[1]PNC 2020'!$A$3:$AA$434,MATCH($A193,'[1]PNC 2020'!$A$7:$A$434,0)+4,MATCH(H$60,'[1]PNC 2020'!$A$3:$AA$3,0))=0,"",INDEX('[1]PNC 2020'!$A$3:$AA$434,MATCH($A193,'[1]PNC 2020'!$A$7:$A$434,0)+4,MATCH(H$60,'[1]PNC 2020'!$A$3:$AA$3,0))),"")</f>
        <v/>
      </c>
      <c r="I193" s="87" t="str">
        <f>IFERROR(IF(INDEX('[1]PNC 2020'!$A$3:$AA$434,MATCH($A193,'[1]PNC 2020'!$A$7:$A$434,0)+4,MATCH(I$60,'[1]PNC 2020'!$A$3:$AA$3,0))=0,"",INDEX('[1]PNC 2020'!$A$3:$AA$434,MATCH($A193,'[1]PNC 2020'!$A$7:$A$434,0)+4,MATCH(I$60,'[1]PNC 2020'!$A$3:$AA$3,0))),"")</f>
        <v/>
      </c>
      <c r="J193" s="87">
        <f t="shared" si="72"/>
        <v>0</v>
      </c>
      <c r="K193" s="87" t="str">
        <f>IFERROR(IF(INDEX('[1]PNC 2020'!$A$3:$AA$434,MATCH($A193,'[1]PNC 2020'!$A$7:$A$434,0)+4,MATCH(K$60,'[1]PNC 2020'!$A$3:$AA$3,0))=0,"",INDEX('[1]PNC 2020'!$A$3:$AA$434,MATCH($A193,'[1]PNC 2020'!$A$7:$A$434,0)+4,MATCH(K$60,'[1]PNC 2020'!$A$3:$AA$3,0))),"")</f>
        <v/>
      </c>
      <c r="L193" s="87" t="str">
        <f>IFERROR(IF(INDEX('[1]PNC 2020'!$A$3:$AA$434,MATCH($A193,'[1]PNC 2020'!$A$7:$A$434,0)+4,MATCH(L$60,'[1]PNC 2020'!$A$3:$AA$3,0))=0,"",INDEX('[1]PNC 2020'!$A$3:$AA$434,MATCH($A193,'[1]PNC 2020'!$A$7:$A$434,0)+4,MATCH(L$60,'[1]PNC 2020'!$A$3:$AA$3,0))),"")</f>
        <v/>
      </c>
      <c r="M193" s="87">
        <f t="shared" si="73"/>
        <v>0</v>
      </c>
      <c r="N193" s="87" t="str">
        <f>IFERROR(IF(INDEX('[1]PNC 2020'!$A$3:$AA$434,MATCH($A193,'[1]PNC 2020'!$A$7:$A$434,0)+4,MATCH(N$60,'[1]PNC 2020'!$A$3:$AA$3,0))=0,"",INDEX('[1]PNC 2020'!$A$3:$AA$434,MATCH($A193,'[1]PNC 2020'!$A$7:$A$434,0)+4,MATCH(N$60,'[1]PNC 2020'!$A$3:$AA$3,0))),"")</f>
        <v/>
      </c>
      <c r="O193" s="87" t="str">
        <f>IFERROR(IF(INDEX('[1]PNC 2020'!$A$3:$AA$434,MATCH($A193,'[1]PNC 2020'!$A$7:$A$434,0)+4,MATCH(O$60,'[1]PNC 2020'!$A$3:$AA$3,0))=0,"",INDEX('[1]PNC 2020'!$A$3:$AA$434,MATCH($A193,'[1]PNC 2020'!$A$7:$A$434,0)+4,MATCH(O$60,'[1]PNC 2020'!$A$3:$AA$3,0))),"")</f>
        <v/>
      </c>
      <c r="P193" s="87">
        <f t="shared" si="74"/>
        <v>0</v>
      </c>
      <c r="Q193" s="87" t="str">
        <f>IFERROR(IF(INDEX('[1]PNC 2020'!$A$3:$AA$434,MATCH($A193,'[1]PNC 2020'!$A$7:$A$434,0)+4,MATCH(Q$60,'[1]PNC 2020'!$A$3:$AA$3,0))=0,"",INDEX('[1]PNC 2020'!$A$3:$AA$434,MATCH($A193,'[1]PNC 2020'!$A$7:$A$434,0)+4,MATCH(Q$60,'[1]PNC 2020'!$A$3:$AA$3,0))),"")</f>
        <v/>
      </c>
      <c r="R193" s="87" t="str">
        <f>IFERROR(IF(INDEX('[1]PNC 2020'!$A$3:$AA$434,MATCH($A193,'[1]PNC 2020'!$A$7:$A$434,0)+4,MATCH(R$60,'[1]PNC 2020'!$A$3:$AA$3,0))=0,"",INDEX('[1]PNC 2020'!$A$3:$AA$434,MATCH($A193,'[1]PNC 2020'!$A$7:$A$434,0)+4,MATCH(R$60,'[1]PNC 2020'!$A$3:$AA$3,0))),"")</f>
        <v/>
      </c>
      <c r="S193" s="87">
        <f t="shared" si="75"/>
        <v>0</v>
      </c>
      <c r="T193" s="87" t="str">
        <f>IFERROR(IF(INDEX('[1]PNC 2020'!$A$3:$AA$434,MATCH($A193,'[1]PNC 2020'!$A$7:$A$434,0)+4,MATCH(T$60,'[1]PNC 2020'!$A$3:$AA$3,0))=0,"",INDEX('[1]PNC 2020'!$A$3:$AA$434,MATCH($A193,'[1]PNC 2020'!$A$7:$A$434,0)+4,MATCH(T$60,'[1]PNC 2020'!$A$3:$AA$3,0))),"")</f>
        <v/>
      </c>
      <c r="U193" s="87" t="str">
        <f>IFERROR(IF(INDEX('[1]PNC 2020'!$A$3:$AA$434,MATCH($A193,'[1]PNC 2020'!$A$7:$A$434,0)+4,MATCH(U$60,'[1]PNC 2020'!$A$3:$AA$3,0))=0,"",INDEX('[1]PNC 2020'!$A$3:$AA$434,MATCH($A193,'[1]PNC 2020'!$A$7:$A$434,0)+4,MATCH(U$60,'[1]PNC 2020'!$A$3:$AA$3,0))),"")</f>
        <v/>
      </c>
      <c r="V193" s="87">
        <f t="shared" si="76"/>
        <v>0</v>
      </c>
      <c r="W193" s="87" t="str">
        <f>IFERROR(IF(INDEX('[1]PNC 2020'!$A$3:$AA$434,MATCH($A193,'[1]PNC 2020'!$A$7:$A$434,0)+4,MATCH(W$60,'[1]PNC 2020'!$A$3:$AA$3,0))=0,"",INDEX('[1]PNC 2020'!$A$3:$AA$434,MATCH($A193,'[1]PNC 2020'!$A$7:$A$434,0)+4,MATCH(W$60,'[1]PNC 2020'!$A$3:$AA$3,0))),"")</f>
        <v/>
      </c>
      <c r="X193" s="87" t="str">
        <f>IFERROR(IF(INDEX('[1]PNC 2020'!$A$3:$AA$434,MATCH($A193,'[1]PNC 2020'!$A$7:$A$434,0)+4,MATCH(X$60,'[1]PNC 2020'!$A$3:$AA$3,0))=0,"",INDEX('[1]PNC 2020'!$A$3:$AA$434,MATCH($A193,'[1]PNC 2020'!$A$7:$A$434,0)+4,MATCH(X$60,'[1]PNC 2020'!$A$3:$AA$3,0))),"")</f>
        <v/>
      </c>
      <c r="Y193" s="87">
        <f t="shared" si="77"/>
        <v>0</v>
      </c>
      <c r="Z193" s="87" t="str">
        <f>IFERROR(IF(INDEX('[1]PNC 2020'!$A$3:$AA$434,MATCH($A193,'[1]PNC 2020'!$A$7:$A$434,0)+4,MATCH(Z$60,'[1]PNC 2020'!$A$3:$AA$3,0))=0,"",INDEX('[1]PNC 2020'!$A$3:$AA$434,MATCH($A193,'[1]PNC 2020'!$A$7:$A$434,0)+4,MATCH(Z$60,'[1]PNC 2020'!$A$3:$AA$3,0))),"")</f>
        <v/>
      </c>
      <c r="AA193" s="87" t="str">
        <f>IFERROR(IF(INDEX('[1]PNC 2020'!$A$3:$AA$434,MATCH($A193,'[1]PNC 2020'!$A$7:$A$434,0)+4,MATCH(AA$60,'[1]PNC 2020'!$A$3:$AA$3,0))=0,"",INDEX('[1]PNC 2020'!$A$3:$AA$434,MATCH($A193,'[1]PNC 2020'!$A$7:$A$434,0)+4,MATCH(AA$60,'[1]PNC 2020'!$A$3:$AA$3,0))),"")</f>
        <v/>
      </c>
      <c r="AB193" s="87">
        <f t="shared" si="78"/>
        <v>0</v>
      </c>
      <c r="AC193" s="87" t="str">
        <f>IFERROR(IF(INDEX('[1]PNC 2020'!$A$3:$AA$434,MATCH($A193,'[1]PNC 2020'!$A$7:$A$434,0)+4,MATCH(AC$60,'[1]PNC 2020'!$A$3:$AA$3,0))=0,"",INDEX('[1]PNC 2020'!$A$3:$AA$434,MATCH($A193,'[1]PNC 2020'!$A$7:$A$434,0)+4,MATCH(AC$60,'[1]PNC 2020'!$A$3:$AA$3,0))),"")</f>
        <v/>
      </c>
      <c r="AD193" s="87" t="str">
        <f>IFERROR(IF(INDEX('[1]PNC 2020'!$A$3:$AA$434,MATCH($A193,'[1]PNC 2020'!$A$7:$A$434,0)+4,MATCH(AD$60,'[1]PNC 2020'!$A$3:$AA$3,0))=0,"",INDEX('[1]PNC 2020'!$A$3:$AA$434,MATCH($A193,'[1]PNC 2020'!$A$7:$A$434,0)+4,MATCH(AD$60,'[1]PNC 2020'!$A$3:$AA$3,0))),"")</f>
        <v/>
      </c>
      <c r="AE193" s="87">
        <f t="shared" si="79"/>
        <v>0</v>
      </c>
      <c r="AF193" s="87" t="str">
        <f>IFERROR(IF(INDEX('[1]PNC 2020'!$A$3:$AA$434,MATCH($A193,'[1]PNC 2020'!$A$7:$A$434,0)+4,MATCH(AF$60,'[1]PNC 2020'!$A$3:$AA$3,0))=0,"",INDEX('[1]PNC 2020'!$A$3:$AA$434,MATCH($A193,'[1]PNC 2020'!$A$7:$A$434,0)+4,MATCH(AF$60,'[1]PNC 2020'!$A$3:$AA$3,0))),"")</f>
        <v/>
      </c>
      <c r="AG193" s="87" t="str">
        <f>IFERROR(IF(INDEX('[1]PNC 2020'!$A$3:$AA$434,MATCH($A193,'[1]PNC 2020'!$A$7:$A$434,0)+4,MATCH(AG$60,'[1]PNC 2020'!$A$3:$AA$3,0))=0,"",INDEX('[1]PNC 2020'!$A$3:$AA$434,MATCH($A193,'[1]PNC 2020'!$A$7:$A$434,0)+4,MATCH(AG$60,'[1]PNC 2020'!$A$3:$AA$3,0))),"")</f>
        <v/>
      </c>
      <c r="AH193" s="87">
        <f t="shared" si="80"/>
        <v>0</v>
      </c>
      <c r="AI193" s="87" t="str">
        <f>IFERROR(IF(INDEX('[1]PNC 2020'!$A$3:$AA$434,MATCH($A193,'[1]PNC 2020'!$A$7:$A$434,0)+4,MATCH(AI$60,'[1]PNC 2020'!$A$3:$AA$3,0))=0,"",INDEX('[1]PNC 2020'!$A$3:$AA$434,MATCH($A193,'[1]PNC 2020'!$A$7:$A$434,0)+4,MATCH(AI$60,'[1]PNC 2020'!$A$3:$AA$3,0))),"")</f>
        <v/>
      </c>
      <c r="AJ193" s="87" t="str">
        <f>IFERROR(IF(INDEX('[1]PNC 2020'!$A$3:$AA$434,MATCH($A193,'[1]PNC 2020'!$A$7:$A$434,0)+4,MATCH(AJ$60,'[1]PNC 2020'!$A$3:$AA$3,0))=0,"",INDEX('[1]PNC 2020'!$A$3:$AA$434,MATCH($A193,'[1]PNC 2020'!$A$7:$A$434,0)+4,MATCH(AJ$60,'[1]PNC 2020'!$A$3:$AA$3,0))),"")</f>
        <v/>
      </c>
      <c r="AK193" s="87">
        <f t="shared" si="81"/>
        <v>0</v>
      </c>
      <c r="AM193" s="132" t="s">
        <v>2</v>
      </c>
    </row>
    <row r="194" spans="1:39" x14ac:dyDescent="0.2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0</v>
      </c>
      <c r="E194" s="87" t="str">
        <f>IFERROR(IF(INDEX('[1]PNC 2020'!$A$3:$AA$434,MATCH($A194,'[1]PNC 2020'!$A$7:$A$434,0)+4,MATCH(E$60,'[1]PNC 2020'!$A$3:$AA$3,0))=0,"",INDEX('[1]PNC 2020'!$A$3:$AA$434,MATCH($A194,'[1]PNC 2020'!$A$7:$A$434,0)+4,MATCH(E$60,'[1]PNC 2020'!$A$3:$AA$3,0))),"")</f>
        <v/>
      </c>
      <c r="F194" s="87" t="str">
        <f>IFERROR(IF(INDEX('[1]PNC 2020'!$A$3:$AA$434,MATCH($A194,'[1]PNC 2020'!$A$7:$A$434,0)+4,MATCH(F$60,'[1]PNC 2020'!$A$3:$AA$3,0))=0,"",INDEX('[1]PNC 2020'!$A$3:$AA$434,MATCH($A194,'[1]PNC 2020'!$A$7:$A$434,0)+4,MATCH(F$60,'[1]PNC 2020'!$A$3:$AA$3,0))),"")</f>
        <v/>
      </c>
      <c r="G194" s="87">
        <f t="shared" si="71"/>
        <v>0</v>
      </c>
      <c r="H194" s="87" t="str">
        <f>IFERROR(IF(INDEX('[1]PNC 2020'!$A$3:$AA$434,MATCH($A194,'[1]PNC 2020'!$A$7:$A$434,0)+4,MATCH(H$60,'[1]PNC 2020'!$A$3:$AA$3,0))=0,"",INDEX('[1]PNC 2020'!$A$3:$AA$434,MATCH($A194,'[1]PNC 2020'!$A$7:$A$434,0)+4,MATCH(H$60,'[1]PNC 2020'!$A$3:$AA$3,0))),"")</f>
        <v/>
      </c>
      <c r="I194" s="87" t="str">
        <f>IFERROR(IF(INDEX('[1]PNC 2020'!$A$3:$AA$434,MATCH($A194,'[1]PNC 2020'!$A$7:$A$434,0)+4,MATCH(I$60,'[1]PNC 2020'!$A$3:$AA$3,0))=0,"",INDEX('[1]PNC 2020'!$A$3:$AA$434,MATCH($A194,'[1]PNC 2020'!$A$7:$A$434,0)+4,MATCH(I$60,'[1]PNC 2020'!$A$3:$AA$3,0))),"")</f>
        <v/>
      </c>
      <c r="J194" s="87">
        <f t="shared" si="72"/>
        <v>0</v>
      </c>
      <c r="K194" s="87" t="str">
        <f>IFERROR(IF(INDEX('[1]PNC 2020'!$A$3:$AA$434,MATCH($A194,'[1]PNC 2020'!$A$7:$A$434,0)+4,MATCH(K$60,'[1]PNC 2020'!$A$3:$AA$3,0))=0,"",INDEX('[1]PNC 2020'!$A$3:$AA$434,MATCH($A194,'[1]PNC 2020'!$A$7:$A$434,0)+4,MATCH(K$60,'[1]PNC 2020'!$A$3:$AA$3,0))),"")</f>
        <v/>
      </c>
      <c r="L194" s="87" t="str">
        <f>IFERROR(IF(INDEX('[1]PNC 2020'!$A$3:$AA$434,MATCH($A194,'[1]PNC 2020'!$A$7:$A$434,0)+4,MATCH(L$60,'[1]PNC 2020'!$A$3:$AA$3,0))=0,"",INDEX('[1]PNC 2020'!$A$3:$AA$434,MATCH($A194,'[1]PNC 2020'!$A$7:$A$434,0)+4,MATCH(L$60,'[1]PNC 2020'!$A$3:$AA$3,0))),"")</f>
        <v/>
      </c>
      <c r="M194" s="87">
        <f t="shared" si="73"/>
        <v>0</v>
      </c>
      <c r="N194" s="87" t="str">
        <f>IFERROR(IF(INDEX('[1]PNC 2020'!$A$3:$AA$434,MATCH($A194,'[1]PNC 2020'!$A$7:$A$434,0)+4,MATCH(N$60,'[1]PNC 2020'!$A$3:$AA$3,0))=0,"",INDEX('[1]PNC 2020'!$A$3:$AA$434,MATCH($A194,'[1]PNC 2020'!$A$7:$A$434,0)+4,MATCH(N$60,'[1]PNC 2020'!$A$3:$AA$3,0))),"")</f>
        <v/>
      </c>
      <c r="O194" s="87" t="str">
        <f>IFERROR(IF(INDEX('[1]PNC 2020'!$A$3:$AA$434,MATCH($A194,'[1]PNC 2020'!$A$7:$A$434,0)+4,MATCH(O$60,'[1]PNC 2020'!$A$3:$AA$3,0))=0,"",INDEX('[1]PNC 2020'!$A$3:$AA$434,MATCH($A194,'[1]PNC 2020'!$A$7:$A$434,0)+4,MATCH(O$60,'[1]PNC 2020'!$A$3:$AA$3,0))),"")</f>
        <v/>
      </c>
      <c r="P194" s="87">
        <f t="shared" si="74"/>
        <v>0</v>
      </c>
      <c r="Q194" s="87" t="str">
        <f>IFERROR(IF(INDEX('[1]PNC 2020'!$A$3:$AA$434,MATCH($A194,'[1]PNC 2020'!$A$7:$A$434,0)+4,MATCH(Q$60,'[1]PNC 2020'!$A$3:$AA$3,0))=0,"",INDEX('[1]PNC 2020'!$A$3:$AA$434,MATCH($A194,'[1]PNC 2020'!$A$7:$A$434,0)+4,MATCH(Q$60,'[1]PNC 2020'!$A$3:$AA$3,0))),"")</f>
        <v/>
      </c>
      <c r="R194" s="87" t="str">
        <f>IFERROR(IF(INDEX('[1]PNC 2020'!$A$3:$AA$434,MATCH($A194,'[1]PNC 2020'!$A$7:$A$434,0)+4,MATCH(R$60,'[1]PNC 2020'!$A$3:$AA$3,0))=0,"",INDEX('[1]PNC 2020'!$A$3:$AA$434,MATCH($A194,'[1]PNC 2020'!$A$7:$A$434,0)+4,MATCH(R$60,'[1]PNC 2020'!$A$3:$AA$3,0))),"")</f>
        <v/>
      </c>
      <c r="S194" s="87">
        <f t="shared" si="75"/>
        <v>0</v>
      </c>
      <c r="T194" s="87" t="str">
        <f>IFERROR(IF(INDEX('[1]PNC 2020'!$A$3:$AA$434,MATCH($A194,'[1]PNC 2020'!$A$7:$A$434,0)+4,MATCH(T$60,'[1]PNC 2020'!$A$3:$AA$3,0))=0,"",INDEX('[1]PNC 2020'!$A$3:$AA$434,MATCH($A194,'[1]PNC 2020'!$A$7:$A$434,0)+4,MATCH(T$60,'[1]PNC 2020'!$A$3:$AA$3,0))),"")</f>
        <v/>
      </c>
      <c r="U194" s="87" t="str">
        <f>IFERROR(IF(INDEX('[1]PNC 2020'!$A$3:$AA$434,MATCH($A194,'[1]PNC 2020'!$A$7:$A$434,0)+4,MATCH(U$60,'[1]PNC 2020'!$A$3:$AA$3,0))=0,"",INDEX('[1]PNC 2020'!$A$3:$AA$434,MATCH($A194,'[1]PNC 2020'!$A$7:$A$434,0)+4,MATCH(U$60,'[1]PNC 2020'!$A$3:$AA$3,0))),"")</f>
        <v/>
      </c>
      <c r="V194" s="87">
        <f t="shared" si="76"/>
        <v>0</v>
      </c>
      <c r="W194" s="87" t="str">
        <f>IFERROR(IF(INDEX('[1]PNC 2020'!$A$3:$AA$434,MATCH($A194,'[1]PNC 2020'!$A$7:$A$434,0)+4,MATCH(W$60,'[1]PNC 2020'!$A$3:$AA$3,0))=0,"",INDEX('[1]PNC 2020'!$A$3:$AA$434,MATCH($A194,'[1]PNC 2020'!$A$7:$A$434,0)+4,MATCH(W$60,'[1]PNC 2020'!$A$3:$AA$3,0))),"")</f>
        <v/>
      </c>
      <c r="X194" s="87" t="str">
        <f>IFERROR(IF(INDEX('[1]PNC 2020'!$A$3:$AA$434,MATCH($A194,'[1]PNC 2020'!$A$7:$A$434,0)+4,MATCH(X$60,'[1]PNC 2020'!$A$3:$AA$3,0))=0,"",INDEX('[1]PNC 2020'!$A$3:$AA$434,MATCH($A194,'[1]PNC 2020'!$A$7:$A$434,0)+4,MATCH(X$60,'[1]PNC 2020'!$A$3:$AA$3,0))),"")</f>
        <v/>
      </c>
      <c r="Y194" s="87">
        <f t="shared" si="77"/>
        <v>0</v>
      </c>
      <c r="Z194" s="87" t="str">
        <f>IFERROR(IF(INDEX('[1]PNC 2020'!$A$3:$AA$434,MATCH($A194,'[1]PNC 2020'!$A$7:$A$434,0)+4,MATCH(Z$60,'[1]PNC 2020'!$A$3:$AA$3,0))=0,"",INDEX('[1]PNC 2020'!$A$3:$AA$434,MATCH($A194,'[1]PNC 2020'!$A$7:$A$434,0)+4,MATCH(Z$60,'[1]PNC 2020'!$A$3:$AA$3,0))),"")</f>
        <v/>
      </c>
      <c r="AA194" s="87" t="str">
        <f>IFERROR(IF(INDEX('[1]PNC 2020'!$A$3:$AA$434,MATCH($A194,'[1]PNC 2020'!$A$7:$A$434,0)+4,MATCH(AA$60,'[1]PNC 2020'!$A$3:$AA$3,0))=0,"",INDEX('[1]PNC 2020'!$A$3:$AA$434,MATCH($A194,'[1]PNC 2020'!$A$7:$A$434,0)+4,MATCH(AA$60,'[1]PNC 2020'!$A$3:$AA$3,0))),"")</f>
        <v/>
      </c>
      <c r="AB194" s="87">
        <f t="shared" si="78"/>
        <v>0</v>
      </c>
      <c r="AC194" s="87" t="str">
        <f>IFERROR(IF(INDEX('[1]PNC 2020'!$A$3:$AA$434,MATCH($A194,'[1]PNC 2020'!$A$7:$A$434,0)+4,MATCH(AC$60,'[1]PNC 2020'!$A$3:$AA$3,0))=0,"",INDEX('[1]PNC 2020'!$A$3:$AA$434,MATCH($A194,'[1]PNC 2020'!$A$7:$A$434,0)+4,MATCH(AC$60,'[1]PNC 2020'!$A$3:$AA$3,0))),"")</f>
        <v/>
      </c>
      <c r="AD194" s="87" t="str">
        <f>IFERROR(IF(INDEX('[1]PNC 2020'!$A$3:$AA$434,MATCH($A194,'[1]PNC 2020'!$A$7:$A$434,0)+4,MATCH(AD$60,'[1]PNC 2020'!$A$3:$AA$3,0))=0,"",INDEX('[1]PNC 2020'!$A$3:$AA$434,MATCH($A194,'[1]PNC 2020'!$A$7:$A$434,0)+4,MATCH(AD$60,'[1]PNC 2020'!$A$3:$AA$3,0))),"")</f>
        <v/>
      </c>
      <c r="AE194" s="87">
        <f t="shared" si="79"/>
        <v>0</v>
      </c>
      <c r="AF194" s="87" t="str">
        <f>IFERROR(IF(INDEX('[1]PNC 2020'!$A$3:$AA$434,MATCH($A194,'[1]PNC 2020'!$A$7:$A$434,0)+4,MATCH(AF$60,'[1]PNC 2020'!$A$3:$AA$3,0))=0,"",INDEX('[1]PNC 2020'!$A$3:$AA$434,MATCH($A194,'[1]PNC 2020'!$A$7:$A$434,0)+4,MATCH(AF$60,'[1]PNC 2020'!$A$3:$AA$3,0))),"")</f>
        <v/>
      </c>
      <c r="AG194" s="87" t="str">
        <f>IFERROR(IF(INDEX('[1]PNC 2020'!$A$3:$AA$434,MATCH($A194,'[1]PNC 2020'!$A$7:$A$434,0)+4,MATCH(AG$60,'[1]PNC 2020'!$A$3:$AA$3,0))=0,"",INDEX('[1]PNC 2020'!$A$3:$AA$434,MATCH($A194,'[1]PNC 2020'!$A$7:$A$434,0)+4,MATCH(AG$60,'[1]PNC 2020'!$A$3:$AA$3,0))),"")</f>
        <v/>
      </c>
      <c r="AH194" s="87">
        <f t="shared" si="80"/>
        <v>0</v>
      </c>
      <c r="AI194" s="87" t="str">
        <f>IFERROR(IF(INDEX('[1]PNC 2020'!$A$3:$AA$434,MATCH($A194,'[1]PNC 2020'!$A$7:$A$434,0)+4,MATCH(AI$60,'[1]PNC 2020'!$A$3:$AA$3,0))=0,"",INDEX('[1]PNC 2020'!$A$3:$AA$434,MATCH($A194,'[1]PNC 2020'!$A$7:$A$434,0)+4,MATCH(AI$60,'[1]PNC 2020'!$A$3:$AA$3,0))),"")</f>
        <v/>
      </c>
      <c r="AJ194" s="87" t="str">
        <f>IFERROR(IF(INDEX('[1]PNC 2020'!$A$3:$AA$434,MATCH($A194,'[1]PNC 2020'!$A$7:$A$434,0)+4,MATCH(AJ$60,'[1]PNC 2020'!$A$3:$AA$3,0))=0,"",INDEX('[1]PNC 2020'!$A$3:$AA$434,MATCH($A194,'[1]PNC 2020'!$A$7:$A$434,0)+4,MATCH(AJ$60,'[1]PNC 2020'!$A$3:$AA$3,0))),"")</f>
        <v/>
      </c>
      <c r="AK194" s="87">
        <f t="shared" si="81"/>
        <v>0</v>
      </c>
      <c r="AM194" s="132" t="s">
        <v>2</v>
      </c>
    </row>
    <row r="195" spans="1:39" x14ac:dyDescent="0.2">
      <c r="A195" s="132" t="str">
        <f t="shared" si="82"/>
        <v>MarzoSeguros APS, S.R.L.</v>
      </c>
      <c r="B195" s="51" t="s">
        <v>125</v>
      </c>
      <c r="C195" s="88">
        <f t="shared" si="69"/>
        <v>0</v>
      </c>
      <c r="D195" s="88">
        <f t="shared" si="70"/>
        <v>0</v>
      </c>
      <c r="E195" s="87" t="str">
        <f>IFERROR(IF(INDEX('[1]PNC 2020'!$A$3:$AA$434,MATCH($A195,'[1]PNC 2020'!$A$7:$A$434,0)+4,MATCH(E$60,'[1]PNC 2020'!$A$3:$AA$3,0))=0,"",INDEX('[1]PNC 2020'!$A$3:$AA$434,MATCH($A195,'[1]PNC 2020'!$A$7:$A$434,0)+4,MATCH(E$60,'[1]PNC 2020'!$A$3:$AA$3,0))),"")</f>
        <v/>
      </c>
      <c r="F195" s="87" t="str">
        <f>IFERROR(IF(INDEX('[1]PNC 2020'!$A$3:$AA$434,MATCH($A195,'[1]PNC 2020'!$A$7:$A$434,0)+4,MATCH(F$60,'[1]PNC 2020'!$A$3:$AA$3,0))=0,"",INDEX('[1]PNC 2020'!$A$3:$AA$434,MATCH($A195,'[1]PNC 2020'!$A$7:$A$434,0)+4,MATCH(F$60,'[1]PNC 2020'!$A$3:$AA$3,0))),"")</f>
        <v/>
      </c>
      <c r="G195" s="87">
        <f t="shared" si="71"/>
        <v>0</v>
      </c>
      <c r="H195" s="87" t="str">
        <f>IFERROR(IF(INDEX('[1]PNC 2020'!$A$3:$AA$434,MATCH($A195,'[1]PNC 2020'!$A$7:$A$434,0)+4,MATCH(H$60,'[1]PNC 2020'!$A$3:$AA$3,0))=0,"",INDEX('[1]PNC 2020'!$A$3:$AA$434,MATCH($A195,'[1]PNC 2020'!$A$7:$A$434,0)+4,MATCH(H$60,'[1]PNC 2020'!$A$3:$AA$3,0))),"")</f>
        <v/>
      </c>
      <c r="I195" s="87" t="str">
        <f>IFERROR(IF(INDEX('[1]PNC 2020'!$A$3:$AA$434,MATCH($A195,'[1]PNC 2020'!$A$7:$A$434,0)+4,MATCH(I$60,'[1]PNC 2020'!$A$3:$AA$3,0))=0,"",INDEX('[1]PNC 2020'!$A$3:$AA$434,MATCH($A195,'[1]PNC 2020'!$A$7:$A$434,0)+4,MATCH(I$60,'[1]PNC 2020'!$A$3:$AA$3,0))),"")</f>
        <v/>
      </c>
      <c r="J195" s="87">
        <f t="shared" si="72"/>
        <v>0</v>
      </c>
      <c r="K195" s="87" t="str">
        <f>IFERROR(IF(INDEX('[1]PNC 2020'!$A$3:$AA$434,MATCH($A195,'[1]PNC 2020'!$A$7:$A$434,0)+4,MATCH(K$60,'[1]PNC 2020'!$A$3:$AA$3,0))=0,"",INDEX('[1]PNC 2020'!$A$3:$AA$434,MATCH($A195,'[1]PNC 2020'!$A$7:$A$434,0)+4,MATCH(K$60,'[1]PNC 2020'!$A$3:$AA$3,0))),"")</f>
        <v/>
      </c>
      <c r="L195" s="87" t="str">
        <f>IFERROR(IF(INDEX('[1]PNC 2020'!$A$3:$AA$434,MATCH($A195,'[1]PNC 2020'!$A$7:$A$434,0)+4,MATCH(L$60,'[1]PNC 2020'!$A$3:$AA$3,0))=0,"",INDEX('[1]PNC 2020'!$A$3:$AA$434,MATCH($A195,'[1]PNC 2020'!$A$7:$A$434,0)+4,MATCH(L$60,'[1]PNC 2020'!$A$3:$AA$3,0))),"")</f>
        <v/>
      </c>
      <c r="M195" s="87">
        <f t="shared" si="73"/>
        <v>0</v>
      </c>
      <c r="N195" s="87" t="str">
        <f>IFERROR(IF(INDEX('[1]PNC 2020'!$A$3:$AA$434,MATCH($A195,'[1]PNC 2020'!$A$7:$A$434,0)+4,MATCH(N$60,'[1]PNC 2020'!$A$3:$AA$3,0))=0,"",INDEX('[1]PNC 2020'!$A$3:$AA$434,MATCH($A195,'[1]PNC 2020'!$A$7:$A$434,0)+4,MATCH(N$60,'[1]PNC 2020'!$A$3:$AA$3,0))),"")</f>
        <v/>
      </c>
      <c r="O195" s="87" t="str">
        <f>IFERROR(IF(INDEX('[1]PNC 2020'!$A$3:$AA$434,MATCH($A195,'[1]PNC 2020'!$A$7:$A$434,0)+4,MATCH(O$60,'[1]PNC 2020'!$A$3:$AA$3,0))=0,"",INDEX('[1]PNC 2020'!$A$3:$AA$434,MATCH($A195,'[1]PNC 2020'!$A$7:$A$434,0)+4,MATCH(O$60,'[1]PNC 2020'!$A$3:$AA$3,0))),"")</f>
        <v/>
      </c>
      <c r="P195" s="87">
        <f t="shared" si="74"/>
        <v>0</v>
      </c>
      <c r="Q195" s="87" t="str">
        <f>IFERROR(IF(INDEX('[1]PNC 2020'!$A$3:$AA$434,MATCH($A195,'[1]PNC 2020'!$A$7:$A$434,0)+4,MATCH(Q$60,'[1]PNC 2020'!$A$3:$AA$3,0))=0,"",INDEX('[1]PNC 2020'!$A$3:$AA$434,MATCH($A195,'[1]PNC 2020'!$A$7:$A$434,0)+4,MATCH(Q$60,'[1]PNC 2020'!$A$3:$AA$3,0))),"")</f>
        <v/>
      </c>
      <c r="R195" s="87" t="str">
        <f>IFERROR(IF(INDEX('[1]PNC 2020'!$A$3:$AA$434,MATCH($A195,'[1]PNC 2020'!$A$7:$A$434,0)+4,MATCH(R$60,'[1]PNC 2020'!$A$3:$AA$3,0))=0,"",INDEX('[1]PNC 2020'!$A$3:$AA$434,MATCH($A195,'[1]PNC 2020'!$A$7:$A$434,0)+4,MATCH(R$60,'[1]PNC 2020'!$A$3:$AA$3,0))),"")</f>
        <v/>
      </c>
      <c r="S195" s="87">
        <f t="shared" si="75"/>
        <v>0</v>
      </c>
      <c r="T195" s="87" t="str">
        <f>IFERROR(IF(INDEX('[1]PNC 2020'!$A$3:$AA$434,MATCH($A195,'[1]PNC 2020'!$A$7:$A$434,0)+4,MATCH(T$60,'[1]PNC 2020'!$A$3:$AA$3,0))=0,"",INDEX('[1]PNC 2020'!$A$3:$AA$434,MATCH($A195,'[1]PNC 2020'!$A$7:$A$434,0)+4,MATCH(T$60,'[1]PNC 2020'!$A$3:$AA$3,0))),"")</f>
        <v/>
      </c>
      <c r="U195" s="87" t="str">
        <f>IFERROR(IF(INDEX('[1]PNC 2020'!$A$3:$AA$434,MATCH($A195,'[1]PNC 2020'!$A$7:$A$434,0)+4,MATCH(U$60,'[1]PNC 2020'!$A$3:$AA$3,0))=0,"",INDEX('[1]PNC 2020'!$A$3:$AA$434,MATCH($A195,'[1]PNC 2020'!$A$7:$A$434,0)+4,MATCH(U$60,'[1]PNC 2020'!$A$3:$AA$3,0))),"")</f>
        <v/>
      </c>
      <c r="V195" s="87">
        <f t="shared" si="76"/>
        <v>0</v>
      </c>
      <c r="W195" s="87" t="str">
        <f>IFERROR(IF(INDEX('[1]PNC 2020'!$A$3:$AA$434,MATCH($A195,'[1]PNC 2020'!$A$7:$A$434,0)+4,MATCH(W$60,'[1]PNC 2020'!$A$3:$AA$3,0))=0,"",INDEX('[1]PNC 2020'!$A$3:$AA$434,MATCH($A195,'[1]PNC 2020'!$A$7:$A$434,0)+4,MATCH(W$60,'[1]PNC 2020'!$A$3:$AA$3,0))),"")</f>
        <v/>
      </c>
      <c r="X195" s="87" t="str">
        <f>IFERROR(IF(INDEX('[1]PNC 2020'!$A$3:$AA$434,MATCH($A195,'[1]PNC 2020'!$A$7:$A$434,0)+4,MATCH(X$60,'[1]PNC 2020'!$A$3:$AA$3,0))=0,"",INDEX('[1]PNC 2020'!$A$3:$AA$434,MATCH($A195,'[1]PNC 2020'!$A$7:$A$434,0)+4,MATCH(X$60,'[1]PNC 2020'!$A$3:$AA$3,0))),"")</f>
        <v/>
      </c>
      <c r="Y195" s="87">
        <f t="shared" si="77"/>
        <v>0</v>
      </c>
      <c r="Z195" s="87" t="str">
        <f>IFERROR(IF(INDEX('[1]PNC 2020'!$A$3:$AA$434,MATCH($A195,'[1]PNC 2020'!$A$7:$A$434,0)+4,MATCH(Z$60,'[1]PNC 2020'!$A$3:$AA$3,0))=0,"",INDEX('[1]PNC 2020'!$A$3:$AA$434,MATCH($A195,'[1]PNC 2020'!$A$7:$A$434,0)+4,MATCH(Z$60,'[1]PNC 2020'!$A$3:$AA$3,0))),"")</f>
        <v/>
      </c>
      <c r="AA195" s="87" t="str">
        <f>IFERROR(IF(INDEX('[1]PNC 2020'!$A$3:$AA$434,MATCH($A195,'[1]PNC 2020'!$A$7:$A$434,0)+4,MATCH(AA$60,'[1]PNC 2020'!$A$3:$AA$3,0))=0,"",INDEX('[1]PNC 2020'!$A$3:$AA$434,MATCH($A195,'[1]PNC 2020'!$A$7:$A$434,0)+4,MATCH(AA$60,'[1]PNC 2020'!$A$3:$AA$3,0))),"")</f>
        <v/>
      </c>
      <c r="AB195" s="87">
        <f t="shared" si="78"/>
        <v>0</v>
      </c>
      <c r="AC195" s="87" t="str">
        <f>IFERROR(IF(INDEX('[1]PNC 2020'!$A$3:$AA$434,MATCH($A195,'[1]PNC 2020'!$A$7:$A$434,0)+4,MATCH(AC$60,'[1]PNC 2020'!$A$3:$AA$3,0))=0,"",INDEX('[1]PNC 2020'!$A$3:$AA$434,MATCH($A195,'[1]PNC 2020'!$A$7:$A$434,0)+4,MATCH(AC$60,'[1]PNC 2020'!$A$3:$AA$3,0))),"")</f>
        <v/>
      </c>
      <c r="AD195" s="87" t="str">
        <f>IFERROR(IF(INDEX('[1]PNC 2020'!$A$3:$AA$434,MATCH($A195,'[1]PNC 2020'!$A$7:$A$434,0)+4,MATCH(AD$60,'[1]PNC 2020'!$A$3:$AA$3,0))=0,"",INDEX('[1]PNC 2020'!$A$3:$AA$434,MATCH($A195,'[1]PNC 2020'!$A$7:$A$434,0)+4,MATCH(AD$60,'[1]PNC 2020'!$A$3:$AA$3,0))),"")</f>
        <v/>
      </c>
      <c r="AE195" s="87">
        <f t="shared" si="79"/>
        <v>0</v>
      </c>
      <c r="AF195" s="87" t="str">
        <f>IFERROR(IF(INDEX('[1]PNC 2020'!$A$3:$AA$434,MATCH($A195,'[1]PNC 2020'!$A$7:$A$434,0)+4,MATCH(AF$60,'[1]PNC 2020'!$A$3:$AA$3,0))=0,"",INDEX('[1]PNC 2020'!$A$3:$AA$434,MATCH($A195,'[1]PNC 2020'!$A$7:$A$434,0)+4,MATCH(AF$60,'[1]PNC 2020'!$A$3:$AA$3,0))),"")</f>
        <v/>
      </c>
      <c r="AG195" s="87" t="str">
        <f>IFERROR(IF(INDEX('[1]PNC 2020'!$A$3:$AA$434,MATCH($A195,'[1]PNC 2020'!$A$7:$A$434,0)+4,MATCH(AG$60,'[1]PNC 2020'!$A$3:$AA$3,0))=0,"",INDEX('[1]PNC 2020'!$A$3:$AA$434,MATCH($A195,'[1]PNC 2020'!$A$7:$A$434,0)+4,MATCH(AG$60,'[1]PNC 2020'!$A$3:$AA$3,0))),"")</f>
        <v/>
      </c>
      <c r="AH195" s="87">
        <f t="shared" si="80"/>
        <v>0</v>
      </c>
      <c r="AI195" s="87" t="str">
        <f>IFERROR(IF(INDEX('[1]PNC 2020'!$A$3:$AA$434,MATCH($A195,'[1]PNC 2020'!$A$7:$A$434,0)+4,MATCH(AI$60,'[1]PNC 2020'!$A$3:$AA$3,0))=0,"",INDEX('[1]PNC 2020'!$A$3:$AA$434,MATCH($A195,'[1]PNC 2020'!$A$7:$A$434,0)+4,MATCH(AI$60,'[1]PNC 2020'!$A$3:$AA$3,0))),"")</f>
        <v/>
      </c>
      <c r="AJ195" s="87" t="str">
        <f>IFERROR(IF(INDEX('[1]PNC 2020'!$A$3:$AA$434,MATCH($A195,'[1]PNC 2020'!$A$7:$A$434,0)+4,MATCH(AJ$60,'[1]PNC 2020'!$A$3:$AA$3,0))=0,"",INDEX('[1]PNC 2020'!$A$3:$AA$434,MATCH($A195,'[1]PNC 2020'!$A$7:$A$434,0)+4,MATCH(AJ$60,'[1]PNC 2020'!$A$3:$AA$3,0))),"")</f>
        <v/>
      </c>
      <c r="AK195" s="87">
        <f t="shared" si="81"/>
        <v>0</v>
      </c>
      <c r="AM195" s="132" t="s">
        <v>2</v>
      </c>
    </row>
    <row r="196" spans="1:39" x14ac:dyDescent="0.2">
      <c r="A196" s="132" t="str">
        <f t="shared" si="82"/>
        <v>MarzoMultiseguros Su, S.A.</v>
      </c>
      <c r="B196" s="51" t="s">
        <v>126</v>
      </c>
      <c r="C196" s="88">
        <f t="shared" si="69"/>
        <v>0</v>
      </c>
      <c r="D196" s="88">
        <f t="shared" si="70"/>
        <v>0</v>
      </c>
      <c r="E196" s="87" t="str">
        <f>IFERROR(IF(INDEX('[1]PNC 2020'!$A$3:$AA$434,MATCH($A196,'[1]PNC 2020'!$A$7:$A$434,0)+4,MATCH(E$60,'[1]PNC 2020'!$A$3:$AA$3,0))=0,"",INDEX('[1]PNC 2020'!$A$3:$AA$434,MATCH($A196,'[1]PNC 2020'!$A$7:$A$434,0)+4,MATCH(E$60,'[1]PNC 2020'!$A$3:$AA$3,0))),"")</f>
        <v/>
      </c>
      <c r="F196" s="87" t="str">
        <f>IFERROR(IF(INDEX('[1]PNC 2020'!$A$3:$AA$434,MATCH($A196,'[1]PNC 2020'!$A$7:$A$434,0)+4,MATCH(F$60,'[1]PNC 2020'!$A$3:$AA$3,0))=0,"",INDEX('[1]PNC 2020'!$A$3:$AA$434,MATCH($A196,'[1]PNC 2020'!$A$7:$A$434,0)+4,MATCH(F$60,'[1]PNC 2020'!$A$3:$AA$3,0))),"")</f>
        <v/>
      </c>
      <c r="G196" s="87">
        <f t="shared" si="71"/>
        <v>0</v>
      </c>
      <c r="H196" s="87" t="str">
        <f>IFERROR(IF(INDEX('[1]PNC 2020'!$A$3:$AA$434,MATCH($A196,'[1]PNC 2020'!$A$7:$A$434,0)+4,MATCH(H$60,'[1]PNC 2020'!$A$3:$AA$3,0))=0,"",INDEX('[1]PNC 2020'!$A$3:$AA$434,MATCH($A196,'[1]PNC 2020'!$A$7:$A$434,0)+4,MATCH(H$60,'[1]PNC 2020'!$A$3:$AA$3,0))),"")</f>
        <v/>
      </c>
      <c r="I196" s="87" t="str">
        <f>IFERROR(IF(INDEX('[1]PNC 2020'!$A$3:$AA$434,MATCH($A196,'[1]PNC 2020'!$A$7:$A$434,0)+4,MATCH(I$60,'[1]PNC 2020'!$A$3:$AA$3,0))=0,"",INDEX('[1]PNC 2020'!$A$3:$AA$434,MATCH($A196,'[1]PNC 2020'!$A$7:$A$434,0)+4,MATCH(I$60,'[1]PNC 2020'!$A$3:$AA$3,0))),"")</f>
        <v/>
      </c>
      <c r="J196" s="87">
        <f t="shared" si="72"/>
        <v>0</v>
      </c>
      <c r="K196" s="87" t="str">
        <f>IFERROR(IF(INDEX('[1]PNC 2020'!$A$3:$AA$434,MATCH($A196,'[1]PNC 2020'!$A$7:$A$434,0)+4,MATCH(K$60,'[1]PNC 2020'!$A$3:$AA$3,0))=0,"",INDEX('[1]PNC 2020'!$A$3:$AA$434,MATCH($A196,'[1]PNC 2020'!$A$7:$A$434,0)+4,MATCH(K$60,'[1]PNC 2020'!$A$3:$AA$3,0))),"")</f>
        <v/>
      </c>
      <c r="L196" s="87" t="str">
        <f>IFERROR(IF(INDEX('[1]PNC 2020'!$A$3:$AA$434,MATCH($A196,'[1]PNC 2020'!$A$7:$A$434,0)+4,MATCH(L$60,'[1]PNC 2020'!$A$3:$AA$3,0))=0,"",INDEX('[1]PNC 2020'!$A$3:$AA$434,MATCH($A196,'[1]PNC 2020'!$A$7:$A$434,0)+4,MATCH(L$60,'[1]PNC 2020'!$A$3:$AA$3,0))),"")</f>
        <v/>
      </c>
      <c r="M196" s="87">
        <f t="shared" si="73"/>
        <v>0</v>
      </c>
      <c r="N196" s="87" t="str">
        <f>IFERROR(IF(INDEX('[1]PNC 2020'!$A$3:$AA$434,MATCH($A196,'[1]PNC 2020'!$A$7:$A$434,0)+4,MATCH(N$60,'[1]PNC 2020'!$A$3:$AA$3,0))=0,"",INDEX('[1]PNC 2020'!$A$3:$AA$434,MATCH($A196,'[1]PNC 2020'!$A$7:$A$434,0)+4,MATCH(N$60,'[1]PNC 2020'!$A$3:$AA$3,0))),"")</f>
        <v/>
      </c>
      <c r="O196" s="87" t="str">
        <f>IFERROR(IF(INDEX('[1]PNC 2020'!$A$3:$AA$434,MATCH($A196,'[1]PNC 2020'!$A$7:$A$434,0)+4,MATCH(O$60,'[1]PNC 2020'!$A$3:$AA$3,0))=0,"",INDEX('[1]PNC 2020'!$A$3:$AA$434,MATCH($A196,'[1]PNC 2020'!$A$7:$A$434,0)+4,MATCH(O$60,'[1]PNC 2020'!$A$3:$AA$3,0))),"")</f>
        <v/>
      </c>
      <c r="P196" s="87">
        <f t="shared" si="74"/>
        <v>0</v>
      </c>
      <c r="Q196" s="87" t="str">
        <f>IFERROR(IF(INDEX('[1]PNC 2020'!$A$3:$AA$434,MATCH($A196,'[1]PNC 2020'!$A$7:$A$434,0)+4,MATCH(Q$60,'[1]PNC 2020'!$A$3:$AA$3,0))=0,"",INDEX('[1]PNC 2020'!$A$3:$AA$434,MATCH($A196,'[1]PNC 2020'!$A$7:$A$434,0)+4,MATCH(Q$60,'[1]PNC 2020'!$A$3:$AA$3,0))),"")</f>
        <v/>
      </c>
      <c r="R196" s="87" t="str">
        <f>IFERROR(IF(INDEX('[1]PNC 2020'!$A$3:$AA$434,MATCH($A196,'[1]PNC 2020'!$A$7:$A$434,0)+4,MATCH(R$60,'[1]PNC 2020'!$A$3:$AA$3,0))=0,"",INDEX('[1]PNC 2020'!$A$3:$AA$434,MATCH($A196,'[1]PNC 2020'!$A$7:$A$434,0)+4,MATCH(R$60,'[1]PNC 2020'!$A$3:$AA$3,0))),"")</f>
        <v/>
      </c>
      <c r="S196" s="87">
        <f t="shared" si="75"/>
        <v>0</v>
      </c>
      <c r="T196" s="87" t="str">
        <f>IFERROR(IF(INDEX('[1]PNC 2020'!$A$3:$AA$434,MATCH($A196,'[1]PNC 2020'!$A$7:$A$434,0)+4,MATCH(T$60,'[1]PNC 2020'!$A$3:$AA$3,0))=0,"",INDEX('[1]PNC 2020'!$A$3:$AA$434,MATCH($A196,'[1]PNC 2020'!$A$7:$A$434,0)+4,MATCH(T$60,'[1]PNC 2020'!$A$3:$AA$3,0))),"")</f>
        <v/>
      </c>
      <c r="U196" s="87" t="str">
        <f>IFERROR(IF(INDEX('[1]PNC 2020'!$A$3:$AA$434,MATCH($A196,'[1]PNC 2020'!$A$7:$A$434,0)+4,MATCH(U$60,'[1]PNC 2020'!$A$3:$AA$3,0))=0,"",INDEX('[1]PNC 2020'!$A$3:$AA$434,MATCH($A196,'[1]PNC 2020'!$A$7:$A$434,0)+4,MATCH(U$60,'[1]PNC 2020'!$A$3:$AA$3,0))),"")</f>
        <v/>
      </c>
      <c r="V196" s="87">
        <f t="shared" si="76"/>
        <v>0</v>
      </c>
      <c r="W196" s="87" t="str">
        <f>IFERROR(IF(INDEX('[1]PNC 2020'!$A$3:$AA$434,MATCH($A196,'[1]PNC 2020'!$A$7:$A$434,0)+4,MATCH(W$60,'[1]PNC 2020'!$A$3:$AA$3,0))=0,"",INDEX('[1]PNC 2020'!$A$3:$AA$434,MATCH($A196,'[1]PNC 2020'!$A$7:$A$434,0)+4,MATCH(W$60,'[1]PNC 2020'!$A$3:$AA$3,0))),"")</f>
        <v/>
      </c>
      <c r="X196" s="87" t="str">
        <f>IFERROR(IF(INDEX('[1]PNC 2020'!$A$3:$AA$434,MATCH($A196,'[1]PNC 2020'!$A$7:$A$434,0)+4,MATCH(X$60,'[1]PNC 2020'!$A$3:$AA$3,0))=0,"",INDEX('[1]PNC 2020'!$A$3:$AA$434,MATCH($A196,'[1]PNC 2020'!$A$7:$A$434,0)+4,MATCH(X$60,'[1]PNC 2020'!$A$3:$AA$3,0))),"")</f>
        <v/>
      </c>
      <c r="Y196" s="87">
        <f t="shared" si="77"/>
        <v>0</v>
      </c>
      <c r="Z196" s="87" t="str">
        <f>IFERROR(IF(INDEX('[1]PNC 2020'!$A$3:$AA$434,MATCH($A196,'[1]PNC 2020'!$A$7:$A$434,0)+4,MATCH(Z$60,'[1]PNC 2020'!$A$3:$AA$3,0))=0,"",INDEX('[1]PNC 2020'!$A$3:$AA$434,MATCH($A196,'[1]PNC 2020'!$A$7:$A$434,0)+4,MATCH(Z$60,'[1]PNC 2020'!$A$3:$AA$3,0))),"")</f>
        <v/>
      </c>
      <c r="AA196" s="87" t="str">
        <f>IFERROR(IF(INDEX('[1]PNC 2020'!$A$3:$AA$434,MATCH($A196,'[1]PNC 2020'!$A$7:$A$434,0)+4,MATCH(AA$60,'[1]PNC 2020'!$A$3:$AA$3,0))=0,"",INDEX('[1]PNC 2020'!$A$3:$AA$434,MATCH($A196,'[1]PNC 2020'!$A$7:$A$434,0)+4,MATCH(AA$60,'[1]PNC 2020'!$A$3:$AA$3,0))),"")</f>
        <v/>
      </c>
      <c r="AB196" s="87">
        <f t="shared" si="78"/>
        <v>0</v>
      </c>
      <c r="AC196" s="87" t="str">
        <f>IFERROR(IF(INDEX('[1]PNC 2020'!$A$3:$AA$434,MATCH($A196,'[1]PNC 2020'!$A$7:$A$434,0)+4,MATCH(AC$60,'[1]PNC 2020'!$A$3:$AA$3,0))=0,"",INDEX('[1]PNC 2020'!$A$3:$AA$434,MATCH($A196,'[1]PNC 2020'!$A$7:$A$434,0)+4,MATCH(AC$60,'[1]PNC 2020'!$A$3:$AA$3,0))),"")</f>
        <v/>
      </c>
      <c r="AD196" s="87" t="str">
        <f>IFERROR(IF(INDEX('[1]PNC 2020'!$A$3:$AA$434,MATCH($A196,'[1]PNC 2020'!$A$7:$A$434,0)+4,MATCH(AD$60,'[1]PNC 2020'!$A$3:$AA$3,0))=0,"",INDEX('[1]PNC 2020'!$A$3:$AA$434,MATCH($A196,'[1]PNC 2020'!$A$7:$A$434,0)+4,MATCH(AD$60,'[1]PNC 2020'!$A$3:$AA$3,0))),"")</f>
        <v/>
      </c>
      <c r="AE196" s="87">
        <f t="shared" si="79"/>
        <v>0</v>
      </c>
      <c r="AF196" s="87" t="str">
        <f>IFERROR(IF(INDEX('[1]PNC 2020'!$A$3:$AA$434,MATCH($A196,'[1]PNC 2020'!$A$7:$A$434,0)+4,MATCH(AF$60,'[1]PNC 2020'!$A$3:$AA$3,0))=0,"",INDEX('[1]PNC 2020'!$A$3:$AA$434,MATCH($A196,'[1]PNC 2020'!$A$7:$A$434,0)+4,MATCH(AF$60,'[1]PNC 2020'!$A$3:$AA$3,0))),"")</f>
        <v/>
      </c>
      <c r="AG196" s="87" t="str">
        <f>IFERROR(IF(INDEX('[1]PNC 2020'!$A$3:$AA$434,MATCH($A196,'[1]PNC 2020'!$A$7:$A$434,0)+4,MATCH(AG$60,'[1]PNC 2020'!$A$3:$AA$3,0))=0,"",INDEX('[1]PNC 2020'!$A$3:$AA$434,MATCH($A196,'[1]PNC 2020'!$A$7:$A$434,0)+4,MATCH(AG$60,'[1]PNC 2020'!$A$3:$AA$3,0))),"")</f>
        <v/>
      </c>
      <c r="AH196" s="87">
        <f t="shared" si="80"/>
        <v>0</v>
      </c>
      <c r="AI196" s="87" t="str">
        <f>IFERROR(IF(INDEX('[1]PNC 2020'!$A$3:$AA$434,MATCH($A196,'[1]PNC 2020'!$A$7:$A$434,0)+4,MATCH(AI$60,'[1]PNC 2020'!$A$3:$AA$3,0))=0,"",INDEX('[1]PNC 2020'!$A$3:$AA$434,MATCH($A196,'[1]PNC 2020'!$A$7:$A$434,0)+4,MATCH(AI$60,'[1]PNC 2020'!$A$3:$AA$3,0))),"")</f>
        <v/>
      </c>
      <c r="AJ196" s="87" t="str">
        <f>IFERROR(IF(INDEX('[1]PNC 2020'!$A$3:$AA$434,MATCH($A196,'[1]PNC 2020'!$A$7:$A$434,0)+4,MATCH(AJ$60,'[1]PNC 2020'!$A$3:$AA$3,0))=0,"",INDEX('[1]PNC 2020'!$A$3:$AA$434,MATCH($A196,'[1]PNC 2020'!$A$7:$A$434,0)+4,MATCH(AJ$60,'[1]PNC 2020'!$A$3:$AA$3,0))),"")</f>
        <v/>
      </c>
      <c r="AK196" s="87">
        <f t="shared" si="81"/>
        <v>0</v>
      </c>
      <c r="AM196" s="132" t="s">
        <v>2</v>
      </c>
    </row>
    <row r="197" spans="1:39" x14ac:dyDescent="0.2">
      <c r="A197" s="132" t="str">
        <f t="shared" si="82"/>
        <v>MarzoSeguros Ademi, S.A.</v>
      </c>
      <c r="B197" s="51" t="s">
        <v>127</v>
      </c>
      <c r="C197" s="88">
        <f t="shared" si="69"/>
        <v>0</v>
      </c>
      <c r="D197" s="88">
        <f t="shared" si="70"/>
        <v>0</v>
      </c>
      <c r="E197" s="87" t="str">
        <f>IFERROR(IF(INDEX('[1]PNC 2020'!$A$3:$AA$434,MATCH($A197,'[1]PNC 2020'!$A$7:$A$434,0)+4,MATCH(E$60,'[1]PNC 2020'!$A$3:$AA$3,0))=0,"",INDEX('[1]PNC 2020'!$A$3:$AA$434,MATCH($A197,'[1]PNC 2020'!$A$7:$A$434,0)+4,MATCH(E$60,'[1]PNC 2020'!$A$3:$AA$3,0))),"")</f>
        <v/>
      </c>
      <c r="F197" s="87" t="str">
        <f>IFERROR(IF(INDEX('[1]PNC 2020'!$A$3:$AA$434,MATCH($A197,'[1]PNC 2020'!$A$7:$A$434,0)+4,MATCH(F$60,'[1]PNC 2020'!$A$3:$AA$3,0))=0,"",INDEX('[1]PNC 2020'!$A$3:$AA$434,MATCH($A197,'[1]PNC 2020'!$A$7:$A$434,0)+4,MATCH(F$60,'[1]PNC 2020'!$A$3:$AA$3,0))),"")</f>
        <v/>
      </c>
      <c r="G197" s="87">
        <f t="shared" si="71"/>
        <v>0</v>
      </c>
      <c r="H197" s="87" t="str">
        <f>IFERROR(IF(INDEX('[1]PNC 2020'!$A$3:$AA$434,MATCH($A197,'[1]PNC 2020'!$A$7:$A$434,0)+4,MATCH(H$60,'[1]PNC 2020'!$A$3:$AA$3,0))=0,"",INDEX('[1]PNC 2020'!$A$3:$AA$434,MATCH($A197,'[1]PNC 2020'!$A$7:$A$434,0)+4,MATCH(H$60,'[1]PNC 2020'!$A$3:$AA$3,0))),"")</f>
        <v/>
      </c>
      <c r="I197" s="87" t="str">
        <f>IFERROR(IF(INDEX('[1]PNC 2020'!$A$3:$AA$434,MATCH($A197,'[1]PNC 2020'!$A$7:$A$434,0)+4,MATCH(I$60,'[1]PNC 2020'!$A$3:$AA$3,0))=0,"",INDEX('[1]PNC 2020'!$A$3:$AA$434,MATCH($A197,'[1]PNC 2020'!$A$7:$A$434,0)+4,MATCH(I$60,'[1]PNC 2020'!$A$3:$AA$3,0))),"")</f>
        <v/>
      </c>
      <c r="J197" s="87">
        <f t="shared" si="72"/>
        <v>0</v>
      </c>
      <c r="K197" s="87" t="str">
        <f>IFERROR(IF(INDEX('[1]PNC 2020'!$A$3:$AA$434,MATCH($A197,'[1]PNC 2020'!$A$7:$A$434,0)+4,MATCH(K$60,'[1]PNC 2020'!$A$3:$AA$3,0))=0,"",INDEX('[1]PNC 2020'!$A$3:$AA$434,MATCH($A197,'[1]PNC 2020'!$A$7:$A$434,0)+4,MATCH(K$60,'[1]PNC 2020'!$A$3:$AA$3,0))),"")</f>
        <v/>
      </c>
      <c r="L197" s="87" t="str">
        <f>IFERROR(IF(INDEX('[1]PNC 2020'!$A$3:$AA$434,MATCH($A197,'[1]PNC 2020'!$A$7:$A$434,0)+4,MATCH(L$60,'[1]PNC 2020'!$A$3:$AA$3,0))=0,"",INDEX('[1]PNC 2020'!$A$3:$AA$434,MATCH($A197,'[1]PNC 2020'!$A$7:$A$434,0)+4,MATCH(L$60,'[1]PNC 2020'!$A$3:$AA$3,0))),"")</f>
        <v/>
      </c>
      <c r="M197" s="87">
        <f t="shared" si="73"/>
        <v>0</v>
      </c>
      <c r="N197" s="87" t="str">
        <f>IFERROR(IF(INDEX('[1]PNC 2020'!$A$3:$AA$434,MATCH($A197,'[1]PNC 2020'!$A$7:$A$434,0)+4,MATCH(N$60,'[1]PNC 2020'!$A$3:$AA$3,0))=0,"",INDEX('[1]PNC 2020'!$A$3:$AA$434,MATCH($A197,'[1]PNC 2020'!$A$7:$A$434,0)+4,MATCH(N$60,'[1]PNC 2020'!$A$3:$AA$3,0))),"")</f>
        <v/>
      </c>
      <c r="O197" s="87" t="str">
        <f>IFERROR(IF(INDEX('[1]PNC 2020'!$A$3:$AA$434,MATCH($A197,'[1]PNC 2020'!$A$7:$A$434,0)+4,MATCH(O$60,'[1]PNC 2020'!$A$3:$AA$3,0))=0,"",INDEX('[1]PNC 2020'!$A$3:$AA$434,MATCH($A197,'[1]PNC 2020'!$A$7:$A$434,0)+4,MATCH(O$60,'[1]PNC 2020'!$A$3:$AA$3,0))),"")</f>
        <v/>
      </c>
      <c r="P197" s="87">
        <f t="shared" si="74"/>
        <v>0</v>
      </c>
      <c r="Q197" s="87" t="str">
        <f>IFERROR(IF(INDEX('[1]PNC 2020'!$A$3:$AA$434,MATCH($A197,'[1]PNC 2020'!$A$7:$A$434,0)+4,MATCH(Q$60,'[1]PNC 2020'!$A$3:$AA$3,0))=0,"",INDEX('[1]PNC 2020'!$A$3:$AA$434,MATCH($A197,'[1]PNC 2020'!$A$7:$A$434,0)+4,MATCH(Q$60,'[1]PNC 2020'!$A$3:$AA$3,0))),"")</f>
        <v/>
      </c>
      <c r="R197" s="87" t="str">
        <f>IFERROR(IF(INDEX('[1]PNC 2020'!$A$3:$AA$434,MATCH($A197,'[1]PNC 2020'!$A$7:$A$434,0)+4,MATCH(R$60,'[1]PNC 2020'!$A$3:$AA$3,0))=0,"",INDEX('[1]PNC 2020'!$A$3:$AA$434,MATCH($A197,'[1]PNC 2020'!$A$7:$A$434,0)+4,MATCH(R$60,'[1]PNC 2020'!$A$3:$AA$3,0))),"")</f>
        <v/>
      </c>
      <c r="S197" s="87">
        <f t="shared" si="75"/>
        <v>0</v>
      </c>
      <c r="T197" s="87" t="str">
        <f>IFERROR(IF(INDEX('[1]PNC 2020'!$A$3:$AA$434,MATCH($A197,'[1]PNC 2020'!$A$7:$A$434,0)+4,MATCH(T$60,'[1]PNC 2020'!$A$3:$AA$3,0))=0,"",INDEX('[1]PNC 2020'!$A$3:$AA$434,MATCH($A197,'[1]PNC 2020'!$A$7:$A$434,0)+4,MATCH(T$60,'[1]PNC 2020'!$A$3:$AA$3,0))),"")</f>
        <v/>
      </c>
      <c r="U197" s="87" t="str">
        <f>IFERROR(IF(INDEX('[1]PNC 2020'!$A$3:$AA$434,MATCH($A197,'[1]PNC 2020'!$A$7:$A$434,0)+4,MATCH(U$60,'[1]PNC 2020'!$A$3:$AA$3,0))=0,"",INDEX('[1]PNC 2020'!$A$3:$AA$434,MATCH($A197,'[1]PNC 2020'!$A$7:$A$434,0)+4,MATCH(U$60,'[1]PNC 2020'!$A$3:$AA$3,0))),"")</f>
        <v/>
      </c>
      <c r="V197" s="87">
        <f t="shared" si="76"/>
        <v>0</v>
      </c>
      <c r="W197" s="87" t="str">
        <f>IFERROR(IF(INDEX('[1]PNC 2020'!$A$3:$AA$434,MATCH($A197,'[1]PNC 2020'!$A$7:$A$434,0)+4,MATCH(W$60,'[1]PNC 2020'!$A$3:$AA$3,0))=0,"",INDEX('[1]PNC 2020'!$A$3:$AA$434,MATCH($A197,'[1]PNC 2020'!$A$7:$A$434,0)+4,MATCH(W$60,'[1]PNC 2020'!$A$3:$AA$3,0))),"")</f>
        <v/>
      </c>
      <c r="X197" s="87" t="str">
        <f>IFERROR(IF(INDEX('[1]PNC 2020'!$A$3:$AA$434,MATCH($A197,'[1]PNC 2020'!$A$7:$A$434,0)+4,MATCH(X$60,'[1]PNC 2020'!$A$3:$AA$3,0))=0,"",INDEX('[1]PNC 2020'!$A$3:$AA$434,MATCH($A197,'[1]PNC 2020'!$A$7:$A$434,0)+4,MATCH(X$60,'[1]PNC 2020'!$A$3:$AA$3,0))),"")</f>
        <v/>
      </c>
      <c r="Y197" s="87">
        <f t="shared" si="77"/>
        <v>0</v>
      </c>
      <c r="Z197" s="87" t="str">
        <f>IFERROR(IF(INDEX('[1]PNC 2020'!$A$3:$AA$434,MATCH($A197,'[1]PNC 2020'!$A$7:$A$434,0)+4,MATCH(Z$60,'[1]PNC 2020'!$A$3:$AA$3,0))=0,"",INDEX('[1]PNC 2020'!$A$3:$AA$434,MATCH($A197,'[1]PNC 2020'!$A$7:$A$434,0)+4,MATCH(Z$60,'[1]PNC 2020'!$A$3:$AA$3,0))),"")</f>
        <v/>
      </c>
      <c r="AA197" s="87" t="str">
        <f>IFERROR(IF(INDEX('[1]PNC 2020'!$A$3:$AA$434,MATCH($A197,'[1]PNC 2020'!$A$7:$A$434,0)+4,MATCH(AA$60,'[1]PNC 2020'!$A$3:$AA$3,0))=0,"",INDEX('[1]PNC 2020'!$A$3:$AA$434,MATCH($A197,'[1]PNC 2020'!$A$7:$A$434,0)+4,MATCH(AA$60,'[1]PNC 2020'!$A$3:$AA$3,0))),"")</f>
        <v/>
      </c>
      <c r="AB197" s="87">
        <f t="shared" si="78"/>
        <v>0</v>
      </c>
      <c r="AC197" s="87" t="str">
        <f>IFERROR(IF(INDEX('[1]PNC 2020'!$A$3:$AA$434,MATCH($A197,'[1]PNC 2020'!$A$7:$A$434,0)+4,MATCH(AC$60,'[1]PNC 2020'!$A$3:$AA$3,0))=0,"",INDEX('[1]PNC 2020'!$A$3:$AA$434,MATCH($A197,'[1]PNC 2020'!$A$7:$A$434,0)+4,MATCH(AC$60,'[1]PNC 2020'!$A$3:$AA$3,0))),"")</f>
        <v/>
      </c>
      <c r="AD197" s="87" t="str">
        <f>IFERROR(IF(INDEX('[1]PNC 2020'!$A$3:$AA$434,MATCH($A197,'[1]PNC 2020'!$A$7:$A$434,0)+4,MATCH(AD$60,'[1]PNC 2020'!$A$3:$AA$3,0))=0,"",INDEX('[1]PNC 2020'!$A$3:$AA$434,MATCH($A197,'[1]PNC 2020'!$A$7:$A$434,0)+4,MATCH(AD$60,'[1]PNC 2020'!$A$3:$AA$3,0))),"")</f>
        <v/>
      </c>
      <c r="AE197" s="87">
        <f t="shared" si="79"/>
        <v>0</v>
      </c>
      <c r="AF197" s="87" t="str">
        <f>IFERROR(IF(INDEX('[1]PNC 2020'!$A$3:$AA$434,MATCH($A197,'[1]PNC 2020'!$A$7:$A$434,0)+4,MATCH(AF$60,'[1]PNC 2020'!$A$3:$AA$3,0))=0,"",INDEX('[1]PNC 2020'!$A$3:$AA$434,MATCH($A197,'[1]PNC 2020'!$A$7:$A$434,0)+4,MATCH(AF$60,'[1]PNC 2020'!$A$3:$AA$3,0))),"")</f>
        <v/>
      </c>
      <c r="AG197" s="87" t="str">
        <f>IFERROR(IF(INDEX('[1]PNC 2020'!$A$3:$AA$434,MATCH($A197,'[1]PNC 2020'!$A$7:$A$434,0)+4,MATCH(AG$60,'[1]PNC 2020'!$A$3:$AA$3,0))=0,"",INDEX('[1]PNC 2020'!$A$3:$AA$434,MATCH($A197,'[1]PNC 2020'!$A$7:$A$434,0)+4,MATCH(AG$60,'[1]PNC 2020'!$A$3:$AA$3,0))),"")</f>
        <v/>
      </c>
      <c r="AH197" s="87">
        <f t="shared" si="80"/>
        <v>0</v>
      </c>
      <c r="AI197" s="87" t="str">
        <f>IFERROR(IF(INDEX('[1]PNC 2020'!$A$3:$AA$434,MATCH($A197,'[1]PNC 2020'!$A$7:$A$434,0)+4,MATCH(AI$60,'[1]PNC 2020'!$A$3:$AA$3,0))=0,"",INDEX('[1]PNC 2020'!$A$3:$AA$434,MATCH($A197,'[1]PNC 2020'!$A$7:$A$434,0)+4,MATCH(AI$60,'[1]PNC 2020'!$A$3:$AA$3,0))),"")</f>
        <v/>
      </c>
      <c r="AJ197" s="87" t="str">
        <f>IFERROR(IF(INDEX('[1]PNC 2020'!$A$3:$AA$434,MATCH($A197,'[1]PNC 2020'!$A$7:$A$434,0)+4,MATCH(AJ$60,'[1]PNC 2020'!$A$3:$AA$3,0))=0,"",INDEX('[1]PNC 2020'!$A$3:$AA$434,MATCH($A197,'[1]PNC 2020'!$A$7:$A$434,0)+4,MATCH(AJ$60,'[1]PNC 2020'!$A$3:$AA$3,0))),"")</f>
        <v/>
      </c>
      <c r="AK197" s="87">
        <f t="shared" si="81"/>
        <v>0</v>
      </c>
      <c r="AM197" s="132" t="s">
        <v>2</v>
      </c>
    </row>
    <row r="198" spans="1:39" x14ac:dyDescent="0.2">
      <c r="A198" s="132" t="str">
        <f t="shared" si="82"/>
        <v>MarzoFuturo Seguros</v>
      </c>
      <c r="B198" s="50" t="s">
        <v>110</v>
      </c>
      <c r="C198" s="88">
        <f t="shared" si="69"/>
        <v>0</v>
      </c>
      <c r="D198" s="88">
        <f t="shared" si="70"/>
        <v>0</v>
      </c>
      <c r="E198" s="87" t="str">
        <f>IFERROR(IF(INDEX('[1]PNC 2020'!$A$3:$AA$434,MATCH($A198,'[1]PNC 2020'!$A$7:$A$434,0)+4,MATCH(E$60,'[1]PNC 2020'!$A$3:$AA$3,0))=0,"",INDEX('[1]PNC 2020'!$A$3:$AA$434,MATCH($A198,'[1]PNC 2020'!$A$7:$A$434,0)+4,MATCH(E$60,'[1]PNC 2020'!$A$3:$AA$3,0))),"")</f>
        <v/>
      </c>
      <c r="F198" s="87" t="str">
        <f>IFERROR(IF(INDEX('[1]PNC 2020'!$A$3:$AA$434,MATCH($A198,'[1]PNC 2020'!$A$7:$A$434,0)+4,MATCH(F$60,'[1]PNC 2020'!$A$3:$AA$3,0))=0,"",INDEX('[1]PNC 2020'!$A$3:$AA$434,MATCH($A198,'[1]PNC 2020'!$A$7:$A$434,0)+4,MATCH(F$60,'[1]PNC 2020'!$A$3:$AA$3,0))),"")</f>
        <v/>
      </c>
      <c r="G198" s="87">
        <f t="shared" si="71"/>
        <v>0</v>
      </c>
      <c r="H198" s="87" t="str">
        <f>IFERROR(IF(INDEX('[1]PNC 2020'!$A$3:$AA$434,MATCH($A198,'[1]PNC 2020'!$A$7:$A$434,0)+4,MATCH(H$60,'[1]PNC 2020'!$A$3:$AA$3,0))=0,"",INDEX('[1]PNC 2020'!$A$3:$AA$434,MATCH($A198,'[1]PNC 2020'!$A$7:$A$434,0)+4,MATCH(H$60,'[1]PNC 2020'!$A$3:$AA$3,0))),"")</f>
        <v/>
      </c>
      <c r="I198" s="87" t="str">
        <f>IFERROR(IF(INDEX('[1]PNC 2020'!$A$3:$AA$434,MATCH($A198,'[1]PNC 2020'!$A$7:$A$434,0)+4,MATCH(I$60,'[1]PNC 2020'!$A$3:$AA$3,0))=0,"",INDEX('[1]PNC 2020'!$A$3:$AA$434,MATCH($A198,'[1]PNC 2020'!$A$7:$A$434,0)+4,MATCH(I$60,'[1]PNC 2020'!$A$3:$AA$3,0))),"")</f>
        <v/>
      </c>
      <c r="J198" s="87">
        <f t="shared" si="72"/>
        <v>0</v>
      </c>
      <c r="K198" s="87" t="str">
        <f>IFERROR(IF(INDEX('[1]PNC 2020'!$A$3:$AA$434,MATCH($A198,'[1]PNC 2020'!$A$7:$A$434,0)+4,MATCH(K$60,'[1]PNC 2020'!$A$3:$AA$3,0))=0,"",INDEX('[1]PNC 2020'!$A$3:$AA$434,MATCH($A198,'[1]PNC 2020'!$A$7:$A$434,0)+4,MATCH(K$60,'[1]PNC 2020'!$A$3:$AA$3,0))),"")</f>
        <v/>
      </c>
      <c r="L198" s="87" t="str">
        <f>IFERROR(IF(INDEX('[1]PNC 2020'!$A$3:$AA$434,MATCH($A198,'[1]PNC 2020'!$A$7:$A$434,0)+4,MATCH(L$60,'[1]PNC 2020'!$A$3:$AA$3,0))=0,"",INDEX('[1]PNC 2020'!$A$3:$AA$434,MATCH($A198,'[1]PNC 2020'!$A$7:$A$434,0)+4,MATCH(L$60,'[1]PNC 2020'!$A$3:$AA$3,0))),"")</f>
        <v/>
      </c>
      <c r="M198" s="87">
        <f t="shared" si="73"/>
        <v>0</v>
      </c>
      <c r="N198" s="87" t="str">
        <f>IFERROR(IF(INDEX('[1]PNC 2020'!$A$3:$AA$434,MATCH($A198,'[1]PNC 2020'!$A$7:$A$434,0)+4,MATCH(N$60,'[1]PNC 2020'!$A$3:$AA$3,0))=0,"",INDEX('[1]PNC 2020'!$A$3:$AA$434,MATCH($A198,'[1]PNC 2020'!$A$7:$A$434,0)+4,MATCH(N$60,'[1]PNC 2020'!$A$3:$AA$3,0))),"")</f>
        <v/>
      </c>
      <c r="O198" s="87" t="str">
        <f>IFERROR(IF(INDEX('[1]PNC 2020'!$A$3:$AA$434,MATCH($A198,'[1]PNC 2020'!$A$7:$A$434,0)+4,MATCH(O$60,'[1]PNC 2020'!$A$3:$AA$3,0))=0,"",INDEX('[1]PNC 2020'!$A$3:$AA$434,MATCH($A198,'[1]PNC 2020'!$A$7:$A$434,0)+4,MATCH(O$60,'[1]PNC 2020'!$A$3:$AA$3,0))),"")</f>
        <v/>
      </c>
      <c r="P198" s="87">
        <f t="shared" si="74"/>
        <v>0</v>
      </c>
      <c r="Q198" s="87" t="str">
        <f>IFERROR(IF(INDEX('[1]PNC 2020'!$A$3:$AA$434,MATCH($A198,'[1]PNC 2020'!$A$7:$A$434,0)+4,MATCH(Q$60,'[1]PNC 2020'!$A$3:$AA$3,0))=0,"",INDEX('[1]PNC 2020'!$A$3:$AA$434,MATCH($A198,'[1]PNC 2020'!$A$7:$A$434,0)+4,MATCH(Q$60,'[1]PNC 2020'!$A$3:$AA$3,0))),"")</f>
        <v/>
      </c>
      <c r="R198" s="87" t="str">
        <f>IFERROR(IF(INDEX('[1]PNC 2020'!$A$3:$AA$434,MATCH($A198,'[1]PNC 2020'!$A$7:$A$434,0)+4,MATCH(R$60,'[1]PNC 2020'!$A$3:$AA$3,0))=0,"",INDEX('[1]PNC 2020'!$A$3:$AA$434,MATCH($A198,'[1]PNC 2020'!$A$7:$A$434,0)+4,MATCH(R$60,'[1]PNC 2020'!$A$3:$AA$3,0))),"")</f>
        <v/>
      </c>
      <c r="S198" s="87">
        <f t="shared" si="75"/>
        <v>0</v>
      </c>
      <c r="T198" s="87" t="str">
        <f>IFERROR(IF(INDEX('[1]PNC 2020'!$A$3:$AA$434,MATCH($A198,'[1]PNC 2020'!$A$7:$A$434,0)+4,MATCH(T$60,'[1]PNC 2020'!$A$3:$AA$3,0))=0,"",INDEX('[1]PNC 2020'!$A$3:$AA$434,MATCH($A198,'[1]PNC 2020'!$A$7:$A$434,0)+4,MATCH(T$60,'[1]PNC 2020'!$A$3:$AA$3,0))),"")</f>
        <v/>
      </c>
      <c r="U198" s="87" t="str">
        <f>IFERROR(IF(INDEX('[1]PNC 2020'!$A$3:$AA$434,MATCH($A198,'[1]PNC 2020'!$A$7:$A$434,0)+4,MATCH(U$60,'[1]PNC 2020'!$A$3:$AA$3,0))=0,"",INDEX('[1]PNC 2020'!$A$3:$AA$434,MATCH($A198,'[1]PNC 2020'!$A$7:$A$434,0)+4,MATCH(U$60,'[1]PNC 2020'!$A$3:$AA$3,0))),"")</f>
        <v/>
      </c>
      <c r="V198" s="87">
        <f t="shared" si="76"/>
        <v>0</v>
      </c>
      <c r="W198" s="87" t="str">
        <f>IFERROR(IF(INDEX('[1]PNC 2020'!$A$3:$AA$434,MATCH($A198,'[1]PNC 2020'!$A$7:$A$434,0)+4,MATCH(W$60,'[1]PNC 2020'!$A$3:$AA$3,0))=0,"",INDEX('[1]PNC 2020'!$A$3:$AA$434,MATCH($A198,'[1]PNC 2020'!$A$7:$A$434,0)+4,MATCH(W$60,'[1]PNC 2020'!$A$3:$AA$3,0))),"")</f>
        <v/>
      </c>
      <c r="X198" s="87" t="str">
        <f>IFERROR(IF(INDEX('[1]PNC 2020'!$A$3:$AA$434,MATCH($A198,'[1]PNC 2020'!$A$7:$A$434,0)+4,MATCH(X$60,'[1]PNC 2020'!$A$3:$AA$3,0))=0,"",INDEX('[1]PNC 2020'!$A$3:$AA$434,MATCH($A198,'[1]PNC 2020'!$A$7:$A$434,0)+4,MATCH(X$60,'[1]PNC 2020'!$A$3:$AA$3,0))),"")</f>
        <v/>
      </c>
      <c r="Y198" s="87">
        <f t="shared" si="77"/>
        <v>0</v>
      </c>
      <c r="Z198" s="87" t="str">
        <f>IFERROR(IF(INDEX('[1]PNC 2020'!$A$3:$AA$434,MATCH($A198,'[1]PNC 2020'!$A$7:$A$434,0)+4,MATCH(Z$60,'[1]PNC 2020'!$A$3:$AA$3,0))=0,"",INDEX('[1]PNC 2020'!$A$3:$AA$434,MATCH($A198,'[1]PNC 2020'!$A$7:$A$434,0)+4,MATCH(Z$60,'[1]PNC 2020'!$A$3:$AA$3,0))),"")</f>
        <v/>
      </c>
      <c r="AA198" s="87" t="str">
        <f>IFERROR(IF(INDEX('[1]PNC 2020'!$A$3:$AA$434,MATCH($A198,'[1]PNC 2020'!$A$7:$A$434,0)+4,MATCH(AA$60,'[1]PNC 2020'!$A$3:$AA$3,0))=0,"",INDEX('[1]PNC 2020'!$A$3:$AA$434,MATCH($A198,'[1]PNC 2020'!$A$7:$A$434,0)+4,MATCH(AA$60,'[1]PNC 2020'!$A$3:$AA$3,0))),"")</f>
        <v/>
      </c>
      <c r="AB198" s="87">
        <f t="shared" si="78"/>
        <v>0</v>
      </c>
      <c r="AC198" s="87" t="str">
        <f>IFERROR(IF(INDEX('[1]PNC 2020'!$A$3:$AA$434,MATCH($A198,'[1]PNC 2020'!$A$7:$A$434,0)+4,MATCH(AC$60,'[1]PNC 2020'!$A$3:$AA$3,0))=0,"",INDEX('[1]PNC 2020'!$A$3:$AA$434,MATCH($A198,'[1]PNC 2020'!$A$7:$A$434,0)+4,MATCH(AC$60,'[1]PNC 2020'!$A$3:$AA$3,0))),"")</f>
        <v/>
      </c>
      <c r="AD198" s="87" t="str">
        <f>IFERROR(IF(INDEX('[1]PNC 2020'!$A$3:$AA$434,MATCH($A198,'[1]PNC 2020'!$A$7:$A$434,0)+4,MATCH(AD$60,'[1]PNC 2020'!$A$3:$AA$3,0))=0,"",INDEX('[1]PNC 2020'!$A$3:$AA$434,MATCH($A198,'[1]PNC 2020'!$A$7:$A$434,0)+4,MATCH(AD$60,'[1]PNC 2020'!$A$3:$AA$3,0))),"")</f>
        <v/>
      </c>
      <c r="AE198" s="87">
        <f t="shared" si="79"/>
        <v>0</v>
      </c>
      <c r="AF198" s="87" t="str">
        <f>IFERROR(IF(INDEX('[1]PNC 2020'!$A$3:$AA$434,MATCH($A198,'[1]PNC 2020'!$A$7:$A$434,0)+4,MATCH(AF$60,'[1]PNC 2020'!$A$3:$AA$3,0))=0,"",INDEX('[1]PNC 2020'!$A$3:$AA$434,MATCH($A198,'[1]PNC 2020'!$A$7:$A$434,0)+4,MATCH(AF$60,'[1]PNC 2020'!$A$3:$AA$3,0))),"")</f>
        <v/>
      </c>
      <c r="AG198" s="87" t="str">
        <f>IFERROR(IF(INDEX('[1]PNC 2020'!$A$3:$AA$434,MATCH($A198,'[1]PNC 2020'!$A$7:$A$434,0)+4,MATCH(AG$60,'[1]PNC 2020'!$A$3:$AA$3,0))=0,"",INDEX('[1]PNC 2020'!$A$3:$AA$434,MATCH($A198,'[1]PNC 2020'!$A$7:$A$434,0)+4,MATCH(AG$60,'[1]PNC 2020'!$A$3:$AA$3,0))),"")</f>
        <v/>
      </c>
      <c r="AH198" s="87">
        <f t="shared" si="80"/>
        <v>0</v>
      </c>
      <c r="AI198" s="87" t="str">
        <f>IFERROR(IF(INDEX('[1]PNC 2020'!$A$3:$AA$434,MATCH($A198,'[1]PNC 2020'!$A$7:$A$434,0)+4,MATCH(AI$60,'[1]PNC 2020'!$A$3:$AA$3,0))=0,"",INDEX('[1]PNC 2020'!$A$3:$AA$434,MATCH($A198,'[1]PNC 2020'!$A$7:$A$434,0)+4,MATCH(AI$60,'[1]PNC 2020'!$A$3:$AA$3,0))),"")</f>
        <v/>
      </c>
      <c r="AJ198" s="87" t="str">
        <f>IFERROR(IF(INDEX('[1]PNC 2020'!$A$3:$AA$434,MATCH($A198,'[1]PNC 2020'!$A$7:$A$434,0)+4,MATCH(AJ$60,'[1]PNC 2020'!$A$3:$AA$3,0))=0,"",INDEX('[1]PNC 2020'!$A$3:$AA$434,MATCH($A198,'[1]PNC 2020'!$A$7:$A$434,0)+4,MATCH(AJ$60,'[1]PNC 2020'!$A$3:$AA$3,0))),"")</f>
        <v/>
      </c>
      <c r="AK198" s="87">
        <f t="shared" si="81"/>
        <v>0</v>
      </c>
      <c r="AM198" s="132" t="s">
        <v>2</v>
      </c>
    </row>
    <row r="199" spans="1:39" x14ac:dyDescent="0.2">
      <c r="A199" s="132" t="str">
        <f t="shared" si="82"/>
        <v>MarzoConfederación del Canadá Dominicana, S. A.</v>
      </c>
      <c r="B199" s="51" t="s">
        <v>128</v>
      </c>
      <c r="C199" s="88">
        <f t="shared" si="69"/>
        <v>0</v>
      </c>
      <c r="D199" s="88">
        <f t="shared" si="70"/>
        <v>0</v>
      </c>
      <c r="E199" s="87" t="str">
        <f>IFERROR(IF(INDEX('[1]PNC 2020'!$A$3:$AA$434,MATCH($A199,'[1]PNC 2020'!$A$7:$A$434,0)+4,MATCH(E$60,'[1]PNC 2020'!$A$3:$AA$3,0))=0,"",INDEX('[1]PNC 2020'!$A$3:$AA$434,MATCH($A199,'[1]PNC 2020'!$A$7:$A$434,0)+4,MATCH(E$60,'[1]PNC 2020'!$A$3:$AA$3,0))),"")</f>
        <v/>
      </c>
      <c r="F199" s="87" t="str">
        <f>IFERROR(IF(INDEX('[1]PNC 2020'!$A$3:$AA$434,MATCH($A199,'[1]PNC 2020'!$A$7:$A$434,0)+4,MATCH(F$60,'[1]PNC 2020'!$A$3:$AA$3,0))=0,"",INDEX('[1]PNC 2020'!$A$3:$AA$434,MATCH($A199,'[1]PNC 2020'!$A$7:$A$434,0)+4,MATCH(F$60,'[1]PNC 2020'!$A$3:$AA$3,0))),"")</f>
        <v/>
      </c>
      <c r="G199" s="87">
        <f t="shared" si="71"/>
        <v>0</v>
      </c>
      <c r="H199" s="87" t="str">
        <f>IFERROR(IF(INDEX('[1]PNC 2020'!$A$3:$AA$434,MATCH($A199,'[1]PNC 2020'!$A$7:$A$434,0)+4,MATCH(H$60,'[1]PNC 2020'!$A$3:$AA$3,0))=0,"",INDEX('[1]PNC 2020'!$A$3:$AA$434,MATCH($A199,'[1]PNC 2020'!$A$7:$A$434,0)+4,MATCH(H$60,'[1]PNC 2020'!$A$3:$AA$3,0))),"")</f>
        <v/>
      </c>
      <c r="I199" s="87" t="str">
        <f>IFERROR(IF(INDEX('[1]PNC 2020'!$A$3:$AA$434,MATCH($A199,'[1]PNC 2020'!$A$7:$A$434,0)+4,MATCH(I$60,'[1]PNC 2020'!$A$3:$AA$3,0))=0,"",INDEX('[1]PNC 2020'!$A$3:$AA$434,MATCH($A199,'[1]PNC 2020'!$A$7:$A$434,0)+4,MATCH(I$60,'[1]PNC 2020'!$A$3:$AA$3,0))),"")</f>
        <v/>
      </c>
      <c r="J199" s="87">
        <f t="shared" si="72"/>
        <v>0</v>
      </c>
      <c r="K199" s="87" t="str">
        <f>IFERROR(IF(INDEX('[1]PNC 2020'!$A$3:$AA$434,MATCH($A199,'[1]PNC 2020'!$A$7:$A$434,0)+4,MATCH(K$60,'[1]PNC 2020'!$A$3:$AA$3,0))=0,"",INDEX('[1]PNC 2020'!$A$3:$AA$434,MATCH($A199,'[1]PNC 2020'!$A$7:$A$434,0)+4,MATCH(K$60,'[1]PNC 2020'!$A$3:$AA$3,0))),"")</f>
        <v/>
      </c>
      <c r="L199" s="87" t="str">
        <f>IFERROR(IF(INDEX('[1]PNC 2020'!$A$3:$AA$434,MATCH($A199,'[1]PNC 2020'!$A$7:$A$434,0)+4,MATCH(L$60,'[1]PNC 2020'!$A$3:$AA$3,0))=0,"",INDEX('[1]PNC 2020'!$A$3:$AA$434,MATCH($A199,'[1]PNC 2020'!$A$7:$A$434,0)+4,MATCH(L$60,'[1]PNC 2020'!$A$3:$AA$3,0))),"")</f>
        <v/>
      </c>
      <c r="M199" s="87">
        <f t="shared" si="73"/>
        <v>0</v>
      </c>
      <c r="N199" s="87" t="str">
        <f>IFERROR(IF(INDEX('[1]PNC 2020'!$A$3:$AA$434,MATCH($A199,'[1]PNC 2020'!$A$7:$A$434,0)+4,MATCH(N$60,'[1]PNC 2020'!$A$3:$AA$3,0))=0,"",INDEX('[1]PNC 2020'!$A$3:$AA$434,MATCH($A199,'[1]PNC 2020'!$A$7:$A$434,0)+4,MATCH(N$60,'[1]PNC 2020'!$A$3:$AA$3,0))),"")</f>
        <v/>
      </c>
      <c r="O199" s="87" t="str">
        <f>IFERROR(IF(INDEX('[1]PNC 2020'!$A$3:$AA$434,MATCH($A199,'[1]PNC 2020'!$A$7:$A$434,0)+4,MATCH(O$60,'[1]PNC 2020'!$A$3:$AA$3,0))=0,"",INDEX('[1]PNC 2020'!$A$3:$AA$434,MATCH($A199,'[1]PNC 2020'!$A$7:$A$434,0)+4,MATCH(O$60,'[1]PNC 2020'!$A$3:$AA$3,0))),"")</f>
        <v/>
      </c>
      <c r="P199" s="87">
        <f t="shared" si="74"/>
        <v>0</v>
      </c>
      <c r="Q199" s="87" t="str">
        <f>IFERROR(IF(INDEX('[1]PNC 2020'!$A$3:$AA$434,MATCH($A199,'[1]PNC 2020'!$A$7:$A$434,0)+4,MATCH(Q$60,'[1]PNC 2020'!$A$3:$AA$3,0))=0,"",INDEX('[1]PNC 2020'!$A$3:$AA$434,MATCH($A199,'[1]PNC 2020'!$A$7:$A$434,0)+4,MATCH(Q$60,'[1]PNC 2020'!$A$3:$AA$3,0))),"")</f>
        <v/>
      </c>
      <c r="R199" s="87" t="str">
        <f>IFERROR(IF(INDEX('[1]PNC 2020'!$A$3:$AA$434,MATCH($A199,'[1]PNC 2020'!$A$7:$A$434,0)+4,MATCH(R$60,'[1]PNC 2020'!$A$3:$AA$3,0))=0,"",INDEX('[1]PNC 2020'!$A$3:$AA$434,MATCH($A199,'[1]PNC 2020'!$A$7:$A$434,0)+4,MATCH(R$60,'[1]PNC 2020'!$A$3:$AA$3,0))),"")</f>
        <v/>
      </c>
      <c r="S199" s="87">
        <f t="shared" si="75"/>
        <v>0</v>
      </c>
      <c r="T199" s="87" t="str">
        <f>IFERROR(IF(INDEX('[1]PNC 2020'!$A$3:$AA$434,MATCH($A199,'[1]PNC 2020'!$A$7:$A$434,0)+4,MATCH(T$60,'[1]PNC 2020'!$A$3:$AA$3,0))=0,"",INDEX('[1]PNC 2020'!$A$3:$AA$434,MATCH($A199,'[1]PNC 2020'!$A$7:$A$434,0)+4,MATCH(T$60,'[1]PNC 2020'!$A$3:$AA$3,0))),"")</f>
        <v/>
      </c>
      <c r="U199" s="87" t="str">
        <f>IFERROR(IF(INDEX('[1]PNC 2020'!$A$3:$AA$434,MATCH($A199,'[1]PNC 2020'!$A$7:$A$434,0)+4,MATCH(U$60,'[1]PNC 2020'!$A$3:$AA$3,0))=0,"",INDEX('[1]PNC 2020'!$A$3:$AA$434,MATCH($A199,'[1]PNC 2020'!$A$7:$A$434,0)+4,MATCH(U$60,'[1]PNC 2020'!$A$3:$AA$3,0))),"")</f>
        <v/>
      </c>
      <c r="V199" s="87">
        <f t="shared" si="76"/>
        <v>0</v>
      </c>
      <c r="W199" s="87" t="str">
        <f>IFERROR(IF(INDEX('[1]PNC 2020'!$A$3:$AA$434,MATCH($A199,'[1]PNC 2020'!$A$7:$A$434,0)+4,MATCH(W$60,'[1]PNC 2020'!$A$3:$AA$3,0))=0,"",INDEX('[1]PNC 2020'!$A$3:$AA$434,MATCH($A199,'[1]PNC 2020'!$A$7:$A$434,0)+4,MATCH(W$60,'[1]PNC 2020'!$A$3:$AA$3,0))),"")</f>
        <v/>
      </c>
      <c r="X199" s="87" t="str">
        <f>IFERROR(IF(INDEX('[1]PNC 2020'!$A$3:$AA$434,MATCH($A199,'[1]PNC 2020'!$A$7:$A$434,0)+4,MATCH(X$60,'[1]PNC 2020'!$A$3:$AA$3,0))=0,"",INDEX('[1]PNC 2020'!$A$3:$AA$434,MATCH($A199,'[1]PNC 2020'!$A$7:$A$434,0)+4,MATCH(X$60,'[1]PNC 2020'!$A$3:$AA$3,0))),"")</f>
        <v/>
      </c>
      <c r="Y199" s="87">
        <f t="shared" si="77"/>
        <v>0</v>
      </c>
      <c r="Z199" s="87" t="str">
        <f>IFERROR(IF(INDEX('[1]PNC 2020'!$A$3:$AA$434,MATCH($A199,'[1]PNC 2020'!$A$7:$A$434,0)+4,MATCH(Z$60,'[1]PNC 2020'!$A$3:$AA$3,0))=0,"",INDEX('[1]PNC 2020'!$A$3:$AA$434,MATCH($A199,'[1]PNC 2020'!$A$7:$A$434,0)+4,MATCH(Z$60,'[1]PNC 2020'!$A$3:$AA$3,0))),"")</f>
        <v/>
      </c>
      <c r="AA199" s="87" t="str">
        <f>IFERROR(IF(INDEX('[1]PNC 2020'!$A$3:$AA$434,MATCH($A199,'[1]PNC 2020'!$A$7:$A$434,0)+4,MATCH(AA$60,'[1]PNC 2020'!$A$3:$AA$3,0))=0,"",INDEX('[1]PNC 2020'!$A$3:$AA$434,MATCH($A199,'[1]PNC 2020'!$A$7:$A$434,0)+4,MATCH(AA$60,'[1]PNC 2020'!$A$3:$AA$3,0))),"")</f>
        <v/>
      </c>
      <c r="AB199" s="87">
        <f t="shared" si="78"/>
        <v>0</v>
      </c>
      <c r="AC199" s="87" t="str">
        <f>IFERROR(IF(INDEX('[1]PNC 2020'!$A$3:$AA$434,MATCH($A199,'[1]PNC 2020'!$A$7:$A$434,0)+4,MATCH(AC$60,'[1]PNC 2020'!$A$3:$AA$3,0))=0,"",INDEX('[1]PNC 2020'!$A$3:$AA$434,MATCH($A199,'[1]PNC 2020'!$A$7:$A$434,0)+4,MATCH(AC$60,'[1]PNC 2020'!$A$3:$AA$3,0))),"")</f>
        <v/>
      </c>
      <c r="AD199" s="87" t="str">
        <f>IFERROR(IF(INDEX('[1]PNC 2020'!$A$3:$AA$434,MATCH($A199,'[1]PNC 2020'!$A$7:$A$434,0)+4,MATCH(AD$60,'[1]PNC 2020'!$A$3:$AA$3,0))=0,"",INDEX('[1]PNC 2020'!$A$3:$AA$434,MATCH($A199,'[1]PNC 2020'!$A$7:$A$434,0)+4,MATCH(AD$60,'[1]PNC 2020'!$A$3:$AA$3,0))),"")</f>
        <v/>
      </c>
      <c r="AE199" s="87">
        <f t="shared" si="79"/>
        <v>0</v>
      </c>
      <c r="AF199" s="87" t="str">
        <f>IFERROR(IF(INDEX('[1]PNC 2020'!$A$3:$AA$434,MATCH($A199,'[1]PNC 2020'!$A$7:$A$434,0)+4,MATCH(AF$60,'[1]PNC 2020'!$A$3:$AA$3,0))=0,"",INDEX('[1]PNC 2020'!$A$3:$AA$434,MATCH($A199,'[1]PNC 2020'!$A$7:$A$434,0)+4,MATCH(AF$60,'[1]PNC 2020'!$A$3:$AA$3,0))),"")</f>
        <v/>
      </c>
      <c r="AG199" s="87" t="str">
        <f>IFERROR(IF(INDEX('[1]PNC 2020'!$A$3:$AA$434,MATCH($A199,'[1]PNC 2020'!$A$7:$A$434,0)+4,MATCH(AG$60,'[1]PNC 2020'!$A$3:$AA$3,0))=0,"",INDEX('[1]PNC 2020'!$A$3:$AA$434,MATCH($A199,'[1]PNC 2020'!$A$7:$A$434,0)+4,MATCH(AG$60,'[1]PNC 2020'!$A$3:$AA$3,0))),"")</f>
        <v/>
      </c>
      <c r="AH199" s="87">
        <f t="shared" si="80"/>
        <v>0</v>
      </c>
      <c r="AI199" s="87" t="str">
        <f>IFERROR(IF(INDEX('[1]PNC 2020'!$A$3:$AA$434,MATCH($A199,'[1]PNC 2020'!$A$7:$A$434,0)+4,MATCH(AI$60,'[1]PNC 2020'!$A$3:$AA$3,0))=0,"",INDEX('[1]PNC 2020'!$A$3:$AA$434,MATCH($A199,'[1]PNC 2020'!$A$7:$A$434,0)+4,MATCH(AI$60,'[1]PNC 2020'!$A$3:$AA$3,0))),"")</f>
        <v/>
      </c>
      <c r="AJ199" s="87" t="str">
        <f>IFERROR(IF(INDEX('[1]PNC 2020'!$A$3:$AA$434,MATCH($A199,'[1]PNC 2020'!$A$7:$A$434,0)+4,MATCH(AJ$60,'[1]PNC 2020'!$A$3:$AA$3,0))=0,"",INDEX('[1]PNC 2020'!$A$3:$AA$434,MATCH($A199,'[1]PNC 2020'!$A$7:$A$434,0)+4,MATCH(AJ$60,'[1]PNC 2020'!$A$3:$AA$3,0))),"")</f>
        <v/>
      </c>
      <c r="AK199" s="87">
        <f t="shared" si="81"/>
        <v>0</v>
      </c>
      <c r="AM199" s="132" t="s">
        <v>2</v>
      </c>
    </row>
    <row r="200" spans="1:39" x14ac:dyDescent="0.2">
      <c r="A200" s="132" t="str">
        <f t="shared" si="82"/>
        <v>MarzoAutoseguro, S. A.</v>
      </c>
      <c r="B200" s="51" t="s">
        <v>79</v>
      </c>
      <c r="C200" s="88">
        <f t="shared" si="69"/>
        <v>0</v>
      </c>
      <c r="D200" s="88">
        <f t="shared" si="70"/>
        <v>0</v>
      </c>
      <c r="E200" s="87" t="str">
        <f>IFERROR(IF(INDEX('[1]PNC 2020'!$A$3:$AA$434,MATCH($A200,'[1]PNC 2020'!$A$7:$A$434,0)+4,MATCH(E$60,'[1]PNC 2020'!$A$3:$AA$3,0))=0,"",INDEX('[1]PNC 2020'!$A$3:$AA$434,MATCH($A200,'[1]PNC 2020'!$A$7:$A$434,0)+4,MATCH(E$60,'[1]PNC 2020'!$A$3:$AA$3,0))),"")</f>
        <v/>
      </c>
      <c r="F200" s="87" t="str">
        <f>IFERROR(IF(INDEX('[1]PNC 2020'!$A$3:$AA$434,MATCH($A200,'[1]PNC 2020'!$A$7:$A$434,0)+4,MATCH(F$60,'[1]PNC 2020'!$A$3:$AA$3,0))=0,"",INDEX('[1]PNC 2020'!$A$3:$AA$434,MATCH($A200,'[1]PNC 2020'!$A$7:$A$434,0)+4,MATCH(F$60,'[1]PNC 2020'!$A$3:$AA$3,0))),"")</f>
        <v/>
      </c>
      <c r="G200" s="87">
        <f t="shared" si="71"/>
        <v>0</v>
      </c>
      <c r="H200" s="87" t="str">
        <f>IFERROR(IF(INDEX('[1]PNC 2020'!$A$3:$AA$434,MATCH($A200,'[1]PNC 2020'!$A$7:$A$434,0)+4,MATCH(H$60,'[1]PNC 2020'!$A$3:$AA$3,0))=0,"",INDEX('[1]PNC 2020'!$A$3:$AA$434,MATCH($A200,'[1]PNC 2020'!$A$7:$A$434,0)+4,MATCH(H$60,'[1]PNC 2020'!$A$3:$AA$3,0))),"")</f>
        <v/>
      </c>
      <c r="I200" s="87" t="str">
        <f>IFERROR(IF(INDEX('[1]PNC 2020'!$A$3:$AA$434,MATCH($A200,'[1]PNC 2020'!$A$7:$A$434,0)+4,MATCH(I$60,'[1]PNC 2020'!$A$3:$AA$3,0))=0,"",INDEX('[1]PNC 2020'!$A$3:$AA$434,MATCH($A200,'[1]PNC 2020'!$A$7:$A$434,0)+4,MATCH(I$60,'[1]PNC 2020'!$A$3:$AA$3,0))),"")</f>
        <v/>
      </c>
      <c r="J200" s="87">
        <f t="shared" si="72"/>
        <v>0</v>
      </c>
      <c r="K200" s="87" t="str">
        <f>IFERROR(IF(INDEX('[1]PNC 2020'!$A$3:$AA$434,MATCH($A200,'[1]PNC 2020'!$A$7:$A$434,0)+4,MATCH(K$60,'[1]PNC 2020'!$A$3:$AA$3,0))=0,"",INDEX('[1]PNC 2020'!$A$3:$AA$434,MATCH($A200,'[1]PNC 2020'!$A$7:$A$434,0)+4,MATCH(K$60,'[1]PNC 2020'!$A$3:$AA$3,0))),"")</f>
        <v/>
      </c>
      <c r="L200" s="87" t="str">
        <f>IFERROR(IF(INDEX('[1]PNC 2020'!$A$3:$AA$434,MATCH($A200,'[1]PNC 2020'!$A$7:$A$434,0)+4,MATCH(L$60,'[1]PNC 2020'!$A$3:$AA$3,0))=0,"",INDEX('[1]PNC 2020'!$A$3:$AA$434,MATCH($A200,'[1]PNC 2020'!$A$7:$A$434,0)+4,MATCH(L$60,'[1]PNC 2020'!$A$3:$AA$3,0))),"")</f>
        <v/>
      </c>
      <c r="M200" s="87">
        <f t="shared" si="73"/>
        <v>0</v>
      </c>
      <c r="N200" s="87" t="str">
        <f>IFERROR(IF(INDEX('[1]PNC 2020'!$A$3:$AA$434,MATCH($A200,'[1]PNC 2020'!$A$7:$A$434,0)+4,MATCH(N$60,'[1]PNC 2020'!$A$3:$AA$3,0))=0,"",INDEX('[1]PNC 2020'!$A$3:$AA$434,MATCH($A200,'[1]PNC 2020'!$A$7:$A$434,0)+4,MATCH(N$60,'[1]PNC 2020'!$A$3:$AA$3,0))),"")</f>
        <v/>
      </c>
      <c r="O200" s="87" t="str">
        <f>IFERROR(IF(INDEX('[1]PNC 2020'!$A$3:$AA$434,MATCH($A200,'[1]PNC 2020'!$A$7:$A$434,0)+4,MATCH(O$60,'[1]PNC 2020'!$A$3:$AA$3,0))=0,"",INDEX('[1]PNC 2020'!$A$3:$AA$434,MATCH($A200,'[1]PNC 2020'!$A$7:$A$434,0)+4,MATCH(O$60,'[1]PNC 2020'!$A$3:$AA$3,0))),"")</f>
        <v/>
      </c>
      <c r="P200" s="87">
        <f t="shared" si="74"/>
        <v>0</v>
      </c>
      <c r="Q200" s="87" t="str">
        <f>IFERROR(IF(INDEX('[1]PNC 2020'!$A$3:$AA$434,MATCH($A200,'[1]PNC 2020'!$A$7:$A$434,0)+4,MATCH(Q$60,'[1]PNC 2020'!$A$3:$AA$3,0))=0,"",INDEX('[1]PNC 2020'!$A$3:$AA$434,MATCH($A200,'[1]PNC 2020'!$A$7:$A$434,0)+4,MATCH(Q$60,'[1]PNC 2020'!$A$3:$AA$3,0))),"")</f>
        <v/>
      </c>
      <c r="R200" s="87" t="str">
        <f>IFERROR(IF(INDEX('[1]PNC 2020'!$A$3:$AA$434,MATCH($A200,'[1]PNC 2020'!$A$7:$A$434,0)+4,MATCH(R$60,'[1]PNC 2020'!$A$3:$AA$3,0))=0,"",INDEX('[1]PNC 2020'!$A$3:$AA$434,MATCH($A200,'[1]PNC 2020'!$A$7:$A$434,0)+4,MATCH(R$60,'[1]PNC 2020'!$A$3:$AA$3,0))),"")</f>
        <v/>
      </c>
      <c r="S200" s="87">
        <f t="shared" si="75"/>
        <v>0</v>
      </c>
      <c r="T200" s="87" t="str">
        <f>IFERROR(IF(INDEX('[1]PNC 2020'!$A$3:$AA$434,MATCH($A200,'[1]PNC 2020'!$A$7:$A$434,0)+4,MATCH(T$60,'[1]PNC 2020'!$A$3:$AA$3,0))=0,"",INDEX('[1]PNC 2020'!$A$3:$AA$434,MATCH($A200,'[1]PNC 2020'!$A$7:$A$434,0)+4,MATCH(T$60,'[1]PNC 2020'!$A$3:$AA$3,0))),"")</f>
        <v/>
      </c>
      <c r="U200" s="87" t="str">
        <f>IFERROR(IF(INDEX('[1]PNC 2020'!$A$3:$AA$434,MATCH($A200,'[1]PNC 2020'!$A$7:$A$434,0)+4,MATCH(U$60,'[1]PNC 2020'!$A$3:$AA$3,0))=0,"",INDEX('[1]PNC 2020'!$A$3:$AA$434,MATCH($A200,'[1]PNC 2020'!$A$7:$A$434,0)+4,MATCH(U$60,'[1]PNC 2020'!$A$3:$AA$3,0))),"")</f>
        <v/>
      </c>
      <c r="V200" s="87">
        <f t="shared" si="76"/>
        <v>0</v>
      </c>
      <c r="W200" s="87" t="str">
        <f>IFERROR(IF(INDEX('[1]PNC 2020'!$A$3:$AA$434,MATCH($A200,'[1]PNC 2020'!$A$7:$A$434,0)+4,MATCH(W$60,'[1]PNC 2020'!$A$3:$AA$3,0))=0,"",INDEX('[1]PNC 2020'!$A$3:$AA$434,MATCH($A200,'[1]PNC 2020'!$A$7:$A$434,0)+4,MATCH(W$60,'[1]PNC 2020'!$A$3:$AA$3,0))),"")</f>
        <v/>
      </c>
      <c r="X200" s="87" t="str">
        <f>IFERROR(IF(INDEX('[1]PNC 2020'!$A$3:$AA$434,MATCH($A200,'[1]PNC 2020'!$A$7:$A$434,0)+4,MATCH(X$60,'[1]PNC 2020'!$A$3:$AA$3,0))=0,"",INDEX('[1]PNC 2020'!$A$3:$AA$434,MATCH($A200,'[1]PNC 2020'!$A$7:$A$434,0)+4,MATCH(X$60,'[1]PNC 2020'!$A$3:$AA$3,0))),"")</f>
        <v/>
      </c>
      <c r="Y200" s="87">
        <f t="shared" si="77"/>
        <v>0</v>
      </c>
      <c r="Z200" s="87" t="str">
        <f>IFERROR(IF(INDEX('[1]PNC 2020'!$A$3:$AA$434,MATCH($A200,'[1]PNC 2020'!$A$7:$A$434,0)+4,MATCH(Z$60,'[1]PNC 2020'!$A$3:$AA$3,0))=0,"",INDEX('[1]PNC 2020'!$A$3:$AA$434,MATCH($A200,'[1]PNC 2020'!$A$7:$A$434,0)+4,MATCH(Z$60,'[1]PNC 2020'!$A$3:$AA$3,0))),"")</f>
        <v/>
      </c>
      <c r="AA200" s="87" t="str">
        <f>IFERROR(IF(INDEX('[1]PNC 2020'!$A$3:$AA$434,MATCH($A200,'[1]PNC 2020'!$A$7:$A$434,0)+4,MATCH(AA$60,'[1]PNC 2020'!$A$3:$AA$3,0))=0,"",INDEX('[1]PNC 2020'!$A$3:$AA$434,MATCH($A200,'[1]PNC 2020'!$A$7:$A$434,0)+4,MATCH(AA$60,'[1]PNC 2020'!$A$3:$AA$3,0))),"")</f>
        <v/>
      </c>
      <c r="AB200" s="87">
        <f t="shared" si="78"/>
        <v>0</v>
      </c>
      <c r="AC200" s="87" t="str">
        <f>IFERROR(IF(INDEX('[1]PNC 2020'!$A$3:$AA$434,MATCH($A200,'[1]PNC 2020'!$A$7:$A$434,0)+4,MATCH(AC$60,'[1]PNC 2020'!$A$3:$AA$3,0))=0,"",INDEX('[1]PNC 2020'!$A$3:$AA$434,MATCH($A200,'[1]PNC 2020'!$A$7:$A$434,0)+4,MATCH(AC$60,'[1]PNC 2020'!$A$3:$AA$3,0))),"")</f>
        <v/>
      </c>
      <c r="AD200" s="87" t="str">
        <f>IFERROR(IF(INDEX('[1]PNC 2020'!$A$3:$AA$434,MATCH($A200,'[1]PNC 2020'!$A$7:$A$434,0)+4,MATCH(AD$60,'[1]PNC 2020'!$A$3:$AA$3,0))=0,"",INDEX('[1]PNC 2020'!$A$3:$AA$434,MATCH($A200,'[1]PNC 2020'!$A$7:$A$434,0)+4,MATCH(AD$60,'[1]PNC 2020'!$A$3:$AA$3,0))),"")</f>
        <v/>
      </c>
      <c r="AE200" s="87">
        <f t="shared" si="79"/>
        <v>0</v>
      </c>
      <c r="AF200" s="87" t="str">
        <f>IFERROR(IF(INDEX('[1]PNC 2020'!$A$3:$AA$434,MATCH($A200,'[1]PNC 2020'!$A$7:$A$434,0)+4,MATCH(AF$60,'[1]PNC 2020'!$A$3:$AA$3,0))=0,"",INDEX('[1]PNC 2020'!$A$3:$AA$434,MATCH($A200,'[1]PNC 2020'!$A$7:$A$434,0)+4,MATCH(AF$60,'[1]PNC 2020'!$A$3:$AA$3,0))),"")</f>
        <v/>
      </c>
      <c r="AG200" s="87" t="str">
        <f>IFERROR(IF(INDEX('[1]PNC 2020'!$A$3:$AA$434,MATCH($A200,'[1]PNC 2020'!$A$7:$A$434,0)+4,MATCH(AG$60,'[1]PNC 2020'!$A$3:$AA$3,0))=0,"",INDEX('[1]PNC 2020'!$A$3:$AA$434,MATCH($A200,'[1]PNC 2020'!$A$7:$A$434,0)+4,MATCH(AG$60,'[1]PNC 2020'!$A$3:$AA$3,0))),"")</f>
        <v/>
      </c>
      <c r="AH200" s="87">
        <f t="shared" si="80"/>
        <v>0</v>
      </c>
      <c r="AI200" s="87" t="str">
        <f>IFERROR(IF(INDEX('[1]PNC 2020'!$A$3:$AA$434,MATCH($A200,'[1]PNC 2020'!$A$7:$A$434,0)+4,MATCH(AI$60,'[1]PNC 2020'!$A$3:$AA$3,0))=0,"",INDEX('[1]PNC 2020'!$A$3:$AA$434,MATCH($A200,'[1]PNC 2020'!$A$7:$A$434,0)+4,MATCH(AI$60,'[1]PNC 2020'!$A$3:$AA$3,0))),"")</f>
        <v/>
      </c>
      <c r="AJ200" s="87" t="str">
        <f>IFERROR(IF(INDEX('[1]PNC 2020'!$A$3:$AA$434,MATCH($A200,'[1]PNC 2020'!$A$7:$A$434,0)+4,MATCH(AJ$60,'[1]PNC 2020'!$A$3:$AA$3,0))=0,"",INDEX('[1]PNC 2020'!$A$3:$AA$434,MATCH($A200,'[1]PNC 2020'!$A$7:$A$434,0)+4,MATCH(AJ$60,'[1]PNC 2020'!$A$3:$AA$3,0))),"")</f>
        <v/>
      </c>
      <c r="AK200" s="87">
        <f t="shared" si="81"/>
        <v>0</v>
      </c>
      <c r="AM200" s="132" t="s">
        <v>2</v>
      </c>
    </row>
    <row r="201" spans="1:39" x14ac:dyDescent="0.2">
      <c r="A201" s="132" t="str">
        <f t="shared" si="82"/>
        <v>MarzoSeguros Yunen, S.A.</v>
      </c>
      <c r="B201" s="51" t="s">
        <v>129</v>
      </c>
      <c r="C201" s="88">
        <f t="shared" si="69"/>
        <v>0</v>
      </c>
      <c r="D201" s="88">
        <f t="shared" si="70"/>
        <v>0</v>
      </c>
      <c r="E201" s="87" t="str">
        <f>IFERROR(IF(INDEX('[1]PNC 2020'!$A$3:$AA$434,MATCH($A201,'[1]PNC 2020'!$A$7:$A$434,0)+4,MATCH(E$60,'[1]PNC 2020'!$A$3:$AA$3,0))=0,"",INDEX('[1]PNC 2020'!$A$3:$AA$434,MATCH($A201,'[1]PNC 2020'!$A$7:$A$434,0)+4,MATCH(E$60,'[1]PNC 2020'!$A$3:$AA$3,0))),"")</f>
        <v/>
      </c>
      <c r="F201" s="87" t="str">
        <f>IFERROR(IF(INDEX('[1]PNC 2020'!$A$3:$AA$434,MATCH($A201,'[1]PNC 2020'!$A$7:$A$434,0)+4,MATCH(F$60,'[1]PNC 2020'!$A$3:$AA$3,0))=0,"",INDEX('[1]PNC 2020'!$A$3:$AA$434,MATCH($A201,'[1]PNC 2020'!$A$7:$A$434,0)+4,MATCH(F$60,'[1]PNC 2020'!$A$3:$AA$3,0))),"")</f>
        <v/>
      </c>
      <c r="G201" s="87">
        <f t="shared" si="71"/>
        <v>0</v>
      </c>
      <c r="H201" s="87" t="str">
        <f>IFERROR(IF(INDEX('[1]PNC 2020'!$A$3:$AA$434,MATCH($A201,'[1]PNC 2020'!$A$7:$A$434,0)+4,MATCH(H$60,'[1]PNC 2020'!$A$3:$AA$3,0))=0,"",INDEX('[1]PNC 2020'!$A$3:$AA$434,MATCH($A201,'[1]PNC 2020'!$A$7:$A$434,0)+4,MATCH(H$60,'[1]PNC 2020'!$A$3:$AA$3,0))),"")</f>
        <v/>
      </c>
      <c r="I201" s="87" t="str">
        <f>IFERROR(IF(INDEX('[1]PNC 2020'!$A$3:$AA$434,MATCH($A201,'[1]PNC 2020'!$A$7:$A$434,0)+4,MATCH(I$60,'[1]PNC 2020'!$A$3:$AA$3,0))=0,"",INDEX('[1]PNC 2020'!$A$3:$AA$434,MATCH($A201,'[1]PNC 2020'!$A$7:$A$434,0)+4,MATCH(I$60,'[1]PNC 2020'!$A$3:$AA$3,0))),"")</f>
        <v/>
      </c>
      <c r="J201" s="87">
        <f t="shared" si="72"/>
        <v>0</v>
      </c>
      <c r="K201" s="87" t="str">
        <f>IFERROR(IF(INDEX('[1]PNC 2020'!$A$3:$AA$434,MATCH($A201,'[1]PNC 2020'!$A$7:$A$434,0)+4,MATCH(K$60,'[1]PNC 2020'!$A$3:$AA$3,0))=0,"",INDEX('[1]PNC 2020'!$A$3:$AA$434,MATCH($A201,'[1]PNC 2020'!$A$7:$A$434,0)+4,MATCH(K$60,'[1]PNC 2020'!$A$3:$AA$3,0))),"")</f>
        <v/>
      </c>
      <c r="L201" s="87" t="str">
        <f>IFERROR(IF(INDEX('[1]PNC 2020'!$A$3:$AA$434,MATCH($A201,'[1]PNC 2020'!$A$7:$A$434,0)+4,MATCH(L$60,'[1]PNC 2020'!$A$3:$AA$3,0))=0,"",INDEX('[1]PNC 2020'!$A$3:$AA$434,MATCH($A201,'[1]PNC 2020'!$A$7:$A$434,0)+4,MATCH(L$60,'[1]PNC 2020'!$A$3:$AA$3,0))),"")</f>
        <v/>
      </c>
      <c r="M201" s="87">
        <f t="shared" si="73"/>
        <v>0</v>
      </c>
      <c r="N201" s="87" t="str">
        <f>IFERROR(IF(INDEX('[1]PNC 2020'!$A$3:$AA$434,MATCH($A201,'[1]PNC 2020'!$A$7:$A$434,0)+4,MATCH(N$60,'[1]PNC 2020'!$A$3:$AA$3,0))=0,"",INDEX('[1]PNC 2020'!$A$3:$AA$434,MATCH($A201,'[1]PNC 2020'!$A$7:$A$434,0)+4,MATCH(N$60,'[1]PNC 2020'!$A$3:$AA$3,0))),"")</f>
        <v/>
      </c>
      <c r="O201" s="87" t="str">
        <f>IFERROR(IF(INDEX('[1]PNC 2020'!$A$3:$AA$434,MATCH($A201,'[1]PNC 2020'!$A$7:$A$434,0)+4,MATCH(O$60,'[1]PNC 2020'!$A$3:$AA$3,0))=0,"",INDEX('[1]PNC 2020'!$A$3:$AA$434,MATCH($A201,'[1]PNC 2020'!$A$7:$A$434,0)+4,MATCH(O$60,'[1]PNC 2020'!$A$3:$AA$3,0))),"")</f>
        <v/>
      </c>
      <c r="P201" s="87">
        <f t="shared" si="74"/>
        <v>0</v>
      </c>
      <c r="Q201" s="87" t="str">
        <f>IFERROR(IF(INDEX('[1]PNC 2020'!$A$3:$AA$434,MATCH($A201,'[1]PNC 2020'!$A$7:$A$434,0)+4,MATCH(Q$60,'[1]PNC 2020'!$A$3:$AA$3,0))=0,"",INDEX('[1]PNC 2020'!$A$3:$AA$434,MATCH($A201,'[1]PNC 2020'!$A$7:$A$434,0)+4,MATCH(Q$60,'[1]PNC 2020'!$A$3:$AA$3,0))),"")</f>
        <v/>
      </c>
      <c r="R201" s="87" t="str">
        <f>IFERROR(IF(INDEX('[1]PNC 2020'!$A$3:$AA$434,MATCH($A201,'[1]PNC 2020'!$A$7:$A$434,0)+4,MATCH(R$60,'[1]PNC 2020'!$A$3:$AA$3,0))=0,"",INDEX('[1]PNC 2020'!$A$3:$AA$434,MATCH($A201,'[1]PNC 2020'!$A$7:$A$434,0)+4,MATCH(R$60,'[1]PNC 2020'!$A$3:$AA$3,0))),"")</f>
        <v/>
      </c>
      <c r="S201" s="87">
        <f t="shared" si="75"/>
        <v>0</v>
      </c>
      <c r="T201" s="87" t="str">
        <f>IFERROR(IF(INDEX('[1]PNC 2020'!$A$3:$AA$434,MATCH($A201,'[1]PNC 2020'!$A$7:$A$434,0)+4,MATCH(T$60,'[1]PNC 2020'!$A$3:$AA$3,0))=0,"",INDEX('[1]PNC 2020'!$A$3:$AA$434,MATCH($A201,'[1]PNC 2020'!$A$7:$A$434,0)+4,MATCH(T$60,'[1]PNC 2020'!$A$3:$AA$3,0))),"")</f>
        <v/>
      </c>
      <c r="U201" s="87" t="str">
        <f>IFERROR(IF(INDEX('[1]PNC 2020'!$A$3:$AA$434,MATCH($A201,'[1]PNC 2020'!$A$7:$A$434,0)+4,MATCH(U$60,'[1]PNC 2020'!$A$3:$AA$3,0))=0,"",INDEX('[1]PNC 2020'!$A$3:$AA$434,MATCH($A201,'[1]PNC 2020'!$A$7:$A$434,0)+4,MATCH(U$60,'[1]PNC 2020'!$A$3:$AA$3,0))),"")</f>
        <v/>
      </c>
      <c r="V201" s="87">
        <f t="shared" si="76"/>
        <v>0</v>
      </c>
      <c r="W201" s="87" t="str">
        <f>IFERROR(IF(INDEX('[1]PNC 2020'!$A$3:$AA$434,MATCH($A201,'[1]PNC 2020'!$A$7:$A$434,0)+4,MATCH(W$60,'[1]PNC 2020'!$A$3:$AA$3,0))=0,"",INDEX('[1]PNC 2020'!$A$3:$AA$434,MATCH($A201,'[1]PNC 2020'!$A$7:$A$434,0)+4,MATCH(W$60,'[1]PNC 2020'!$A$3:$AA$3,0))),"")</f>
        <v/>
      </c>
      <c r="X201" s="87" t="str">
        <f>IFERROR(IF(INDEX('[1]PNC 2020'!$A$3:$AA$434,MATCH($A201,'[1]PNC 2020'!$A$7:$A$434,0)+4,MATCH(X$60,'[1]PNC 2020'!$A$3:$AA$3,0))=0,"",INDEX('[1]PNC 2020'!$A$3:$AA$434,MATCH($A201,'[1]PNC 2020'!$A$7:$A$434,0)+4,MATCH(X$60,'[1]PNC 2020'!$A$3:$AA$3,0))),"")</f>
        <v/>
      </c>
      <c r="Y201" s="87">
        <f t="shared" si="77"/>
        <v>0</v>
      </c>
      <c r="Z201" s="87" t="str">
        <f>IFERROR(IF(INDEX('[1]PNC 2020'!$A$3:$AA$434,MATCH($A201,'[1]PNC 2020'!$A$7:$A$434,0)+4,MATCH(Z$60,'[1]PNC 2020'!$A$3:$AA$3,0))=0,"",INDEX('[1]PNC 2020'!$A$3:$AA$434,MATCH($A201,'[1]PNC 2020'!$A$7:$A$434,0)+4,MATCH(Z$60,'[1]PNC 2020'!$A$3:$AA$3,0))),"")</f>
        <v/>
      </c>
      <c r="AA201" s="87" t="str">
        <f>IFERROR(IF(INDEX('[1]PNC 2020'!$A$3:$AA$434,MATCH($A201,'[1]PNC 2020'!$A$7:$A$434,0)+4,MATCH(AA$60,'[1]PNC 2020'!$A$3:$AA$3,0))=0,"",INDEX('[1]PNC 2020'!$A$3:$AA$434,MATCH($A201,'[1]PNC 2020'!$A$7:$A$434,0)+4,MATCH(AA$60,'[1]PNC 2020'!$A$3:$AA$3,0))),"")</f>
        <v/>
      </c>
      <c r="AB201" s="87">
        <f t="shared" si="78"/>
        <v>0</v>
      </c>
      <c r="AC201" s="87" t="str">
        <f>IFERROR(IF(INDEX('[1]PNC 2020'!$A$3:$AA$434,MATCH($A201,'[1]PNC 2020'!$A$7:$A$434,0)+4,MATCH(AC$60,'[1]PNC 2020'!$A$3:$AA$3,0))=0,"",INDEX('[1]PNC 2020'!$A$3:$AA$434,MATCH($A201,'[1]PNC 2020'!$A$7:$A$434,0)+4,MATCH(AC$60,'[1]PNC 2020'!$A$3:$AA$3,0))),"")</f>
        <v/>
      </c>
      <c r="AD201" s="87" t="str">
        <f>IFERROR(IF(INDEX('[1]PNC 2020'!$A$3:$AA$434,MATCH($A201,'[1]PNC 2020'!$A$7:$A$434,0)+4,MATCH(AD$60,'[1]PNC 2020'!$A$3:$AA$3,0))=0,"",INDEX('[1]PNC 2020'!$A$3:$AA$434,MATCH($A201,'[1]PNC 2020'!$A$7:$A$434,0)+4,MATCH(AD$60,'[1]PNC 2020'!$A$3:$AA$3,0))),"")</f>
        <v/>
      </c>
      <c r="AE201" s="87">
        <f t="shared" si="79"/>
        <v>0</v>
      </c>
      <c r="AF201" s="87" t="str">
        <f>IFERROR(IF(INDEX('[1]PNC 2020'!$A$3:$AA$434,MATCH($A201,'[1]PNC 2020'!$A$7:$A$434,0)+4,MATCH(AF$60,'[1]PNC 2020'!$A$3:$AA$3,0))=0,"",INDEX('[1]PNC 2020'!$A$3:$AA$434,MATCH($A201,'[1]PNC 2020'!$A$7:$A$434,0)+4,MATCH(AF$60,'[1]PNC 2020'!$A$3:$AA$3,0))),"")</f>
        <v/>
      </c>
      <c r="AG201" s="87" t="str">
        <f>IFERROR(IF(INDEX('[1]PNC 2020'!$A$3:$AA$434,MATCH($A201,'[1]PNC 2020'!$A$7:$A$434,0)+4,MATCH(AG$60,'[1]PNC 2020'!$A$3:$AA$3,0))=0,"",INDEX('[1]PNC 2020'!$A$3:$AA$434,MATCH($A201,'[1]PNC 2020'!$A$7:$A$434,0)+4,MATCH(AG$60,'[1]PNC 2020'!$A$3:$AA$3,0))),"")</f>
        <v/>
      </c>
      <c r="AH201" s="87">
        <f t="shared" si="80"/>
        <v>0</v>
      </c>
      <c r="AI201" s="87" t="str">
        <f>IFERROR(IF(INDEX('[1]PNC 2020'!$A$3:$AA$434,MATCH($A201,'[1]PNC 2020'!$A$7:$A$434,0)+4,MATCH(AI$60,'[1]PNC 2020'!$A$3:$AA$3,0))=0,"",INDEX('[1]PNC 2020'!$A$3:$AA$434,MATCH($A201,'[1]PNC 2020'!$A$7:$A$434,0)+4,MATCH(AI$60,'[1]PNC 2020'!$A$3:$AA$3,0))),"")</f>
        <v/>
      </c>
      <c r="AJ201" s="87" t="str">
        <f>IFERROR(IF(INDEX('[1]PNC 2020'!$A$3:$AA$434,MATCH($A201,'[1]PNC 2020'!$A$7:$A$434,0)+4,MATCH(AJ$60,'[1]PNC 2020'!$A$3:$AA$3,0))=0,"",INDEX('[1]PNC 2020'!$A$3:$AA$434,MATCH($A201,'[1]PNC 2020'!$A$7:$A$434,0)+4,MATCH(AJ$60,'[1]PNC 2020'!$A$3:$AA$3,0))),"")</f>
        <v/>
      </c>
      <c r="AK201" s="87">
        <f t="shared" si="81"/>
        <v>0</v>
      </c>
      <c r="AM201" s="132" t="s">
        <v>2</v>
      </c>
    </row>
    <row r="202" spans="1:39" x14ac:dyDescent="0.2">
      <c r="A202" s="132" t="str">
        <f t="shared" si="82"/>
        <v>MarzoHylseg Seguros S.A</v>
      </c>
      <c r="B202" s="51" t="s">
        <v>130</v>
      </c>
      <c r="C202" s="88">
        <f t="shared" si="69"/>
        <v>0</v>
      </c>
      <c r="D202" s="88">
        <f t="shared" si="70"/>
        <v>0</v>
      </c>
      <c r="E202" s="87" t="str">
        <f>IFERROR(IF(INDEX('[1]PNC 2020'!$A$3:$AA$434,MATCH($A202,'[1]PNC 2020'!$A$7:$A$434,0)+4,MATCH(E$60,'[1]PNC 2020'!$A$3:$AA$3,0))=0,"",INDEX('[1]PNC 2020'!$A$3:$AA$434,MATCH($A202,'[1]PNC 2020'!$A$7:$A$434,0)+4,MATCH(E$60,'[1]PNC 2020'!$A$3:$AA$3,0))),"")</f>
        <v/>
      </c>
      <c r="F202" s="87" t="str">
        <f>IFERROR(IF(INDEX('[1]PNC 2020'!$A$3:$AA$434,MATCH($A202,'[1]PNC 2020'!$A$7:$A$434,0)+4,MATCH(F$60,'[1]PNC 2020'!$A$3:$AA$3,0))=0,"",INDEX('[1]PNC 2020'!$A$3:$AA$434,MATCH($A202,'[1]PNC 2020'!$A$7:$A$434,0)+4,MATCH(F$60,'[1]PNC 2020'!$A$3:$AA$3,0))),"")</f>
        <v/>
      </c>
      <c r="G202" s="87">
        <f t="shared" si="71"/>
        <v>0</v>
      </c>
      <c r="H202" s="87" t="str">
        <f>IFERROR(IF(INDEX('[1]PNC 2020'!$A$3:$AA$434,MATCH($A202,'[1]PNC 2020'!$A$7:$A$434,0)+4,MATCH(H$60,'[1]PNC 2020'!$A$3:$AA$3,0))=0,"",INDEX('[1]PNC 2020'!$A$3:$AA$434,MATCH($A202,'[1]PNC 2020'!$A$7:$A$434,0)+4,MATCH(H$60,'[1]PNC 2020'!$A$3:$AA$3,0))),"")</f>
        <v/>
      </c>
      <c r="I202" s="87" t="str">
        <f>IFERROR(IF(INDEX('[1]PNC 2020'!$A$3:$AA$434,MATCH($A202,'[1]PNC 2020'!$A$7:$A$434,0)+4,MATCH(I$60,'[1]PNC 2020'!$A$3:$AA$3,0))=0,"",INDEX('[1]PNC 2020'!$A$3:$AA$434,MATCH($A202,'[1]PNC 2020'!$A$7:$A$434,0)+4,MATCH(I$60,'[1]PNC 2020'!$A$3:$AA$3,0))),"")</f>
        <v/>
      </c>
      <c r="J202" s="87">
        <f t="shared" si="72"/>
        <v>0</v>
      </c>
      <c r="K202" s="87" t="str">
        <f>IFERROR(IF(INDEX('[1]PNC 2020'!$A$3:$AA$434,MATCH($A202,'[1]PNC 2020'!$A$7:$A$434,0)+4,MATCH(K$60,'[1]PNC 2020'!$A$3:$AA$3,0))=0,"",INDEX('[1]PNC 2020'!$A$3:$AA$434,MATCH($A202,'[1]PNC 2020'!$A$7:$A$434,0)+4,MATCH(K$60,'[1]PNC 2020'!$A$3:$AA$3,0))),"")</f>
        <v/>
      </c>
      <c r="L202" s="87" t="str">
        <f>IFERROR(IF(INDEX('[1]PNC 2020'!$A$3:$AA$434,MATCH($A202,'[1]PNC 2020'!$A$7:$A$434,0)+4,MATCH(L$60,'[1]PNC 2020'!$A$3:$AA$3,0))=0,"",INDEX('[1]PNC 2020'!$A$3:$AA$434,MATCH($A202,'[1]PNC 2020'!$A$7:$A$434,0)+4,MATCH(L$60,'[1]PNC 2020'!$A$3:$AA$3,0))),"")</f>
        <v/>
      </c>
      <c r="M202" s="87">
        <f t="shared" si="73"/>
        <v>0</v>
      </c>
      <c r="N202" s="87" t="str">
        <f>IFERROR(IF(INDEX('[1]PNC 2020'!$A$3:$AA$434,MATCH($A202,'[1]PNC 2020'!$A$7:$A$434,0)+4,MATCH(N$60,'[1]PNC 2020'!$A$3:$AA$3,0))=0,"",INDEX('[1]PNC 2020'!$A$3:$AA$434,MATCH($A202,'[1]PNC 2020'!$A$7:$A$434,0)+4,MATCH(N$60,'[1]PNC 2020'!$A$3:$AA$3,0))),"")</f>
        <v/>
      </c>
      <c r="O202" s="87" t="str">
        <f>IFERROR(IF(INDEX('[1]PNC 2020'!$A$3:$AA$434,MATCH($A202,'[1]PNC 2020'!$A$7:$A$434,0)+4,MATCH(O$60,'[1]PNC 2020'!$A$3:$AA$3,0))=0,"",INDEX('[1]PNC 2020'!$A$3:$AA$434,MATCH($A202,'[1]PNC 2020'!$A$7:$A$434,0)+4,MATCH(O$60,'[1]PNC 2020'!$A$3:$AA$3,0))),"")</f>
        <v/>
      </c>
      <c r="P202" s="87">
        <f t="shared" si="74"/>
        <v>0</v>
      </c>
      <c r="Q202" s="87" t="str">
        <f>IFERROR(IF(INDEX('[1]PNC 2020'!$A$3:$AA$434,MATCH($A202,'[1]PNC 2020'!$A$7:$A$434,0)+4,MATCH(Q$60,'[1]PNC 2020'!$A$3:$AA$3,0))=0,"",INDEX('[1]PNC 2020'!$A$3:$AA$434,MATCH($A202,'[1]PNC 2020'!$A$7:$A$434,0)+4,MATCH(Q$60,'[1]PNC 2020'!$A$3:$AA$3,0))),"")</f>
        <v/>
      </c>
      <c r="R202" s="87" t="str">
        <f>IFERROR(IF(INDEX('[1]PNC 2020'!$A$3:$AA$434,MATCH($A202,'[1]PNC 2020'!$A$7:$A$434,0)+4,MATCH(R$60,'[1]PNC 2020'!$A$3:$AA$3,0))=0,"",INDEX('[1]PNC 2020'!$A$3:$AA$434,MATCH($A202,'[1]PNC 2020'!$A$7:$A$434,0)+4,MATCH(R$60,'[1]PNC 2020'!$A$3:$AA$3,0))),"")</f>
        <v/>
      </c>
      <c r="S202" s="87">
        <f t="shared" si="75"/>
        <v>0</v>
      </c>
      <c r="T202" s="87" t="str">
        <f>IFERROR(IF(INDEX('[1]PNC 2020'!$A$3:$AA$434,MATCH($A202,'[1]PNC 2020'!$A$7:$A$434,0)+4,MATCH(T$60,'[1]PNC 2020'!$A$3:$AA$3,0))=0,"",INDEX('[1]PNC 2020'!$A$3:$AA$434,MATCH($A202,'[1]PNC 2020'!$A$7:$A$434,0)+4,MATCH(T$60,'[1]PNC 2020'!$A$3:$AA$3,0))),"")</f>
        <v/>
      </c>
      <c r="U202" s="87" t="str">
        <f>IFERROR(IF(INDEX('[1]PNC 2020'!$A$3:$AA$434,MATCH($A202,'[1]PNC 2020'!$A$7:$A$434,0)+4,MATCH(U$60,'[1]PNC 2020'!$A$3:$AA$3,0))=0,"",INDEX('[1]PNC 2020'!$A$3:$AA$434,MATCH($A202,'[1]PNC 2020'!$A$7:$A$434,0)+4,MATCH(U$60,'[1]PNC 2020'!$A$3:$AA$3,0))),"")</f>
        <v/>
      </c>
      <c r="V202" s="87">
        <f t="shared" si="76"/>
        <v>0</v>
      </c>
      <c r="W202" s="87" t="str">
        <f>IFERROR(IF(INDEX('[1]PNC 2020'!$A$3:$AA$434,MATCH($A202,'[1]PNC 2020'!$A$7:$A$434,0)+4,MATCH(W$60,'[1]PNC 2020'!$A$3:$AA$3,0))=0,"",INDEX('[1]PNC 2020'!$A$3:$AA$434,MATCH($A202,'[1]PNC 2020'!$A$7:$A$434,0)+4,MATCH(W$60,'[1]PNC 2020'!$A$3:$AA$3,0))),"")</f>
        <v/>
      </c>
      <c r="X202" s="87" t="str">
        <f>IFERROR(IF(INDEX('[1]PNC 2020'!$A$3:$AA$434,MATCH($A202,'[1]PNC 2020'!$A$7:$A$434,0)+4,MATCH(X$60,'[1]PNC 2020'!$A$3:$AA$3,0))=0,"",INDEX('[1]PNC 2020'!$A$3:$AA$434,MATCH($A202,'[1]PNC 2020'!$A$7:$A$434,0)+4,MATCH(X$60,'[1]PNC 2020'!$A$3:$AA$3,0))),"")</f>
        <v/>
      </c>
      <c r="Y202" s="87">
        <f t="shared" si="77"/>
        <v>0</v>
      </c>
      <c r="Z202" s="87" t="str">
        <f>IFERROR(IF(INDEX('[1]PNC 2020'!$A$3:$AA$434,MATCH($A202,'[1]PNC 2020'!$A$7:$A$434,0)+4,MATCH(Z$60,'[1]PNC 2020'!$A$3:$AA$3,0))=0,"",INDEX('[1]PNC 2020'!$A$3:$AA$434,MATCH($A202,'[1]PNC 2020'!$A$7:$A$434,0)+4,MATCH(Z$60,'[1]PNC 2020'!$A$3:$AA$3,0))),"")</f>
        <v/>
      </c>
      <c r="AA202" s="87" t="str">
        <f>IFERROR(IF(INDEX('[1]PNC 2020'!$A$3:$AA$434,MATCH($A202,'[1]PNC 2020'!$A$7:$A$434,0)+4,MATCH(AA$60,'[1]PNC 2020'!$A$3:$AA$3,0))=0,"",INDEX('[1]PNC 2020'!$A$3:$AA$434,MATCH($A202,'[1]PNC 2020'!$A$7:$A$434,0)+4,MATCH(AA$60,'[1]PNC 2020'!$A$3:$AA$3,0))),"")</f>
        <v/>
      </c>
      <c r="AB202" s="87">
        <f t="shared" si="78"/>
        <v>0</v>
      </c>
      <c r="AC202" s="87" t="str">
        <f>IFERROR(IF(INDEX('[1]PNC 2020'!$A$3:$AA$434,MATCH($A202,'[1]PNC 2020'!$A$7:$A$434,0)+4,MATCH(AC$60,'[1]PNC 2020'!$A$3:$AA$3,0))=0,"",INDEX('[1]PNC 2020'!$A$3:$AA$434,MATCH($A202,'[1]PNC 2020'!$A$7:$A$434,0)+4,MATCH(AC$60,'[1]PNC 2020'!$A$3:$AA$3,0))),"")</f>
        <v/>
      </c>
      <c r="AD202" s="87" t="str">
        <f>IFERROR(IF(INDEX('[1]PNC 2020'!$A$3:$AA$434,MATCH($A202,'[1]PNC 2020'!$A$7:$A$434,0)+4,MATCH(AD$60,'[1]PNC 2020'!$A$3:$AA$3,0))=0,"",INDEX('[1]PNC 2020'!$A$3:$AA$434,MATCH($A202,'[1]PNC 2020'!$A$7:$A$434,0)+4,MATCH(AD$60,'[1]PNC 2020'!$A$3:$AA$3,0))),"")</f>
        <v/>
      </c>
      <c r="AE202" s="87">
        <f t="shared" si="79"/>
        <v>0</v>
      </c>
      <c r="AF202" s="87" t="str">
        <f>IFERROR(IF(INDEX('[1]PNC 2020'!$A$3:$AA$434,MATCH($A202,'[1]PNC 2020'!$A$7:$A$434,0)+4,MATCH(AF$60,'[1]PNC 2020'!$A$3:$AA$3,0))=0,"",INDEX('[1]PNC 2020'!$A$3:$AA$434,MATCH($A202,'[1]PNC 2020'!$A$7:$A$434,0)+4,MATCH(AF$60,'[1]PNC 2020'!$A$3:$AA$3,0))),"")</f>
        <v/>
      </c>
      <c r="AG202" s="87" t="str">
        <f>IFERROR(IF(INDEX('[1]PNC 2020'!$A$3:$AA$434,MATCH($A202,'[1]PNC 2020'!$A$7:$A$434,0)+4,MATCH(AG$60,'[1]PNC 2020'!$A$3:$AA$3,0))=0,"",INDEX('[1]PNC 2020'!$A$3:$AA$434,MATCH($A202,'[1]PNC 2020'!$A$7:$A$434,0)+4,MATCH(AG$60,'[1]PNC 2020'!$A$3:$AA$3,0))),"")</f>
        <v/>
      </c>
      <c r="AH202" s="87">
        <f t="shared" si="80"/>
        <v>0</v>
      </c>
      <c r="AI202" s="87" t="str">
        <f>IFERROR(IF(INDEX('[1]PNC 2020'!$A$3:$AA$434,MATCH($A202,'[1]PNC 2020'!$A$7:$A$434,0)+4,MATCH(AI$60,'[1]PNC 2020'!$A$3:$AA$3,0))=0,"",INDEX('[1]PNC 2020'!$A$3:$AA$434,MATCH($A202,'[1]PNC 2020'!$A$7:$A$434,0)+4,MATCH(AI$60,'[1]PNC 2020'!$A$3:$AA$3,0))),"")</f>
        <v/>
      </c>
      <c r="AJ202" s="87" t="str">
        <f>IFERROR(IF(INDEX('[1]PNC 2020'!$A$3:$AA$434,MATCH($A202,'[1]PNC 2020'!$A$7:$A$434,0)+4,MATCH(AJ$60,'[1]PNC 2020'!$A$3:$AA$3,0))=0,"",INDEX('[1]PNC 2020'!$A$3:$AA$434,MATCH($A202,'[1]PNC 2020'!$A$7:$A$434,0)+4,MATCH(AJ$60,'[1]PNC 2020'!$A$3:$AA$3,0))),"")</f>
        <v/>
      </c>
      <c r="AK202" s="87">
        <f t="shared" si="81"/>
        <v>0</v>
      </c>
      <c r="AM202" s="132" t="s">
        <v>2</v>
      </c>
    </row>
    <row r="203" spans="1:39" x14ac:dyDescent="0.2">
      <c r="A203" s="132" t="str">
        <f t="shared" si="82"/>
        <v>MarzoMidas Seguros, S.A.</v>
      </c>
      <c r="B203" s="51" t="s">
        <v>131</v>
      </c>
      <c r="C203" s="88">
        <f t="shared" si="69"/>
        <v>0</v>
      </c>
      <c r="D203" s="88">
        <f t="shared" si="70"/>
        <v>0</v>
      </c>
      <c r="E203" s="87" t="str">
        <f>IFERROR(IF(INDEX('[1]PNC 2020'!$A$3:$AA$434,MATCH($A203,'[1]PNC 2020'!$A$7:$A$434,0)+4,MATCH(E$60,'[1]PNC 2020'!$A$3:$AA$3,0))=0,"",INDEX('[1]PNC 2020'!$A$3:$AA$434,MATCH($A203,'[1]PNC 2020'!$A$7:$A$434,0)+4,MATCH(E$60,'[1]PNC 2020'!$A$3:$AA$3,0))),"")</f>
        <v/>
      </c>
      <c r="F203" s="87" t="str">
        <f>IFERROR(IF(INDEX('[1]PNC 2020'!$A$3:$AA$434,MATCH($A203,'[1]PNC 2020'!$A$7:$A$434,0)+4,MATCH(F$60,'[1]PNC 2020'!$A$3:$AA$3,0))=0,"",INDEX('[1]PNC 2020'!$A$3:$AA$434,MATCH($A203,'[1]PNC 2020'!$A$7:$A$434,0)+4,MATCH(F$60,'[1]PNC 2020'!$A$3:$AA$3,0))),"")</f>
        <v/>
      </c>
      <c r="G203" s="87">
        <f t="shared" si="71"/>
        <v>0</v>
      </c>
      <c r="H203" s="87" t="str">
        <f>IFERROR(IF(INDEX('[1]PNC 2020'!$A$3:$AA$434,MATCH($A203,'[1]PNC 2020'!$A$7:$A$434,0)+4,MATCH(H$60,'[1]PNC 2020'!$A$3:$AA$3,0))=0,"",INDEX('[1]PNC 2020'!$A$3:$AA$434,MATCH($A203,'[1]PNC 2020'!$A$7:$A$434,0)+4,MATCH(H$60,'[1]PNC 2020'!$A$3:$AA$3,0))),"")</f>
        <v/>
      </c>
      <c r="I203" s="87" t="str">
        <f>IFERROR(IF(INDEX('[1]PNC 2020'!$A$3:$AA$434,MATCH($A203,'[1]PNC 2020'!$A$7:$A$434,0)+4,MATCH(I$60,'[1]PNC 2020'!$A$3:$AA$3,0))=0,"",INDEX('[1]PNC 2020'!$A$3:$AA$434,MATCH($A203,'[1]PNC 2020'!$A$7:$A$434,0)+4,MATCH(I$60,'[1]PNC 2020'!$A$3:$AA$3,0))),"")</f>
        <v/>
      </c>
      <c r="J203" s="87">
        <f t="shared" si="72"/>
        <v>0</v>
      </c>
      <c r="K203" s="87" t="str">
        <f>IFERROR(IF(INDEX('[1]PNC 2020'!$A$3:$AA$434,MATCH($A203,'[1]PNC 2020'!$A$7:$A$434,0)+4,MATCH(K$60,'[1]PNC 2020'!$A$3:$AA$3,0))=0,"",INDEX('[1]PNC 2020'!$A$3:$AA$434,MATCH($A203,'[1]PNC 2020'!$A$7:$A$434,0)+4,MATCH(K$60,'[1]PNC 2020'!$A$3:$AA$3,0))),"")</f>
        <v/>
      </c>
      <c r="L203" s="87" t="str">
        <f>IFERROR(IF(INDEX('[1]PNC 2020'!$A$3:$AA$434,MATCH($A203,'[1]PNC 2020'!$A$7:$A$434,0)+4,MATCH(L$60,'[1]PNC 2020'!$A$3:$AA$3,0))=0,"",INDEX('[1]PNC 2020'!$A$3:$AA$434,MATCH($A203,'[1]PNC 2020'!$A$7:$A$434,0)+4,MATCH(L$60,'[1]PNC 2020'!$A$3:$AA$3,0))),"")</f>
        <v/>
      </c>
      <c r="M203" s="87">
        <f t="shared" si="73"/>
        <v>0</v>
      </c>
      <c r="N203" s="87" t="str">
        <f>IFERROR(IF(INDEX('[1]PNC 2020'!$A$3:$AA$434,MATCH($A203,'[1]PNC 2020'!$A$7:$A$434,0)+4,MATCH(N$60,'[1]PNC 2020'!$A$3:$AA$3,0))=0,"",INDEX('[1]PNC 2020'!$A$3:$AA$434,MATCH($A203,'[1]PNC 2020'!$A$7:$A$434,0)+4,MATCH(N$60,'[1]PNC 2020'!$A$3:$AA$3,0))),"")</f>
        <v/>
      </c>
      <c r="O203" s="87" t="str">
        <f>IFERROR(IF(INDEX('[1]PNC 2020'!$A$3:$AA$434,MATCH($A203,'[1]PNC 2020'!$A$7:$A$434,0)+4,MATCH(O$60,'[1]PNC 2020'!$A$3:$AA$3,0))=0,"",INDEX('[1]PNC 2020'!$A$3:$AA$434,MATCH($A203,'[1]PNC 2020'!$A$7:$A$434,0)+4,MATCH(O$60,'[1]PNC 2020'!$A$3:$AA$3,0))),"")</f>
        <v/>
      </c>
      <c r="P203" s="87">
        <f t="shared" si="74"/>
        <v>0</v>
      </c>
      <c r="Q203" s="87" t="str">
        <f>IFERROR(IF(INDEX('[1]PNC 2020'!$A$3:$AA$434,MATCH($A203,'[1]PNC 2020'!$A$7:$A$434,0)+4,MATCH(Q$60,'[1]PNC 2020'!$A$3:$AA$3,0))=0,"",INDEX('[1]PNC 2020'!$A$3:$AA$434,MATCH($A203,'[1]PNC 2020'!$A$7:$A$434,0)+4,MATCH(Q$60,'[1]PNC 2020'!$A$3:$AA$3,0))),"")</f>
        <v/>
      </c>
      <c r="R203" s="87" t="str">
        <f>IFERROR(IF(INDEX('[1]PNC 2020'!$A$3:$AA$434,MATCH($A203,'[1]PNC 2020'!$A$7:$A$434,0)+4,MATCH(R$60,'[1]PNC 2020'!$A$3:$AA$3,0))=0,"",INDEX('[1]PNC 2020'!$A$3:$AA$434,MATCH($A203,'[1]PNC 2020'!$A$7:$A$434,0)+4,MATCH(R$60,'[1]PNC 2020'!$A$3:$AA$3,0))),"")</f>
        <v/>
      </c>
      <c r="S203" s="87">
        <f t="shared" si="75"/>
        <v>0</v>
      </c>
      <c r="T203" s="87" t="str">
        <f>IFERROR(IF(INDEX('[1]PNC 2020'!$A$3:$AA$434,MATCH($A203,'[1]PNC 2020'!$A$7:$A$434,0)+4,MATCH(T$60,'[1]PNC 2020'!$A$3:$AA$3,0))=0,"",INDEX('[1]PNC 2020'!$A$3:$AA$434,MATCH($A203,'[1]PNC 2020'!$A$7:$A$434,0)+4,MATCH(T$60,'[1]PNC 2020'!$A$3:$AA$3,0))),"")</f>
        <v/>
      </c>
      <c r="U203" s="87" t="str">
        <f>IFERROR(IF(INDEX('[1]PNC 2020'!$A$3:$AA$434,MATCH($A203,'[1]PNC 2020'!$A$7:$A$434,0)+4,MATCH(U$60,'[1]PNC 2020'!$A$3:$AA$3,0))=0,"",INDEX('[1]PNC 2020'!$A$3:$AA$434,MATCH($A203,'[1]PNC 2020'!$A$7:$A$434,0)+4,MATCH(U$60,'[1]PNC 2020'!$A$3:$AA$3,0))),"")</f>
        <v/>
      </c>
      <c r="V203" s="87">
        <f t="shared" si="76"/>
        <v>0</v>
      </c>
      <c r="W203" s="87" t="str">
        <f>IFERROR(IF(INDEX('[1]PNC 2020'!$A$3:$AA$434,MATCH($A203,'[1]PNC 2020'!$A$7:$A$434,0)+4,MATCH(W$60,'[1]PNC 2020'!$A$3:$AA$3,0))=0,"",INDEX('[1]PNC 2020'!$A$3:$AA$434,MATCH($A203,'[1]PNC 2020'!$A$7:$A$434,0)+4,MATCH(W$60,'[1]PNC 2020'!$A$3:$AA$3,0))),"")</f>
        <v/>
      </c>
      <c r="X203" s="87" t="str">
        <f>IFERROR(IF(INDEX('[1]PNC 2020'!$A$3:$AA$434,MATCH($A203,'[1]PNC 2020'!$A$7:$A$434,0)+4,MATCH(X$60,'[1]PNC 2020'!$A$3:$AA$3,0))=0,"",INDEX('[1]PNC 2020'!$A$3:$AA$434,MATCH($A203,'[1]PNC 2020'!$A$7:$A$434,0)+4,MATCH(X$60,'[1]PNC 2020'!$A$3:$AA$3,0))),"")</f>
        <v/>
      </c>
      <c r="Y203" s="87">
        <f t="shared" si="77"/>
        <v>0</v>
      </c>
      <c r="Z203" s="87" t="str">
        <f>IFERROR(IF(INDEX('[1]PNC 2020'!$A$3:$AA$434,MATCH($A203,'[1]PNC 2020'!$A$7:$A$434,0)+4,MATCH(Z$60,'[1]PNC 2020'!$A$3:$AA$3,0))=0,"",INDEX('[1]PNC 2020'!$A$3:$AA$434,MATCH($A203,'[1]PNC 2020'!$A$7:$A$434,0)+4,MATCH(Z$60,'[1]PNC 2020'!$A$3:$AA$3,0))),"")</f>
        <v/>
      </c>
      <c r="AA203" s="87" t="str">
        <f>IFERROR(IF(INDEX('[1]PNC 2020'!$A$3:$AA$434,MATCH($A203,'[1]PNC 2020'!$A$7:$A$434,0)+4,MATCH(AA$60,'[1]PNC 2020'!$A$3:$AA$3,0))=0,"",INDEX('[1]PNC 2020'!$A$3:$AA$434,MATCH($A203,'[1]PNC 2020'!$A$7:$A$434,0)+4,MATCH(AA$60,'[1]PNC 2020'!$A$3:$AA$3,0))),"")</f>
        <v/>
      </c>
      <c r="AB203" s="87">
        <f t="shared" si="78"/>
        <v>0</v>
      </c>
      <c r="AC203" s="87" t="str">
        <f>IFERROR(IF(INDEX('[1]PNC 2020'!$A$3:$AA$434,MATCH($A203,'[1]PNC 2020'!$A$7:$A$434,0)+4,MATCH(AC$60,'[1]PNC 2020'!$A$3:$AA$3,0))=0,"",INDEX('[1]PNC 2020'!$A$3:$AA$434,MATCH($A203,'[1]PNC 2020'!$A$7:$A$434,0)+4,MATCH(AC$60,'[1]PNC 2020'!$A$3:$AA$3,0))),"")</f>
        <v/>
      </c>
      <c r="AD203" s="87" t="str">
        <f>IFERROR(IF(INDEX('[1]PNC 2020'!$A$3:$AA$434,MATCH($A203,'[1]PNC 2020'!$A$7:$A$434,0)+4,MATCH(AD$60,'[1]PNC 2020'!$A$3:$AA$3,0))=0,"",INDEX('[1]PNC 2020'!$A$3:$AA$434,MATCH($A203,'[1]PNC 2020'!$A$7:$A$434,0)+4,MATCH(AD$60,'[1]PNC 2020'!$A$3:$AA$3,0))),"")</f>
        <v/>
      </c>
      <c r="AE203" s="87">
        <f t="shared" si="79"/>
        <v>0</v>
      </c>
      <c r="AF203" s="87" t="str">
        <f>IFERROR(IF(INDEX('[1]PNC 2020'!$A$3:$AA$434,MATCH($A203,'[1]PNC 2020'!$A$7:$A$434,0)+4,MATCH(AF$60,'[1]PNC 2020'!$A$3:$AA$3,0))=0,"",INDEX('[1]PNC 2020'!$A$3:$AA$434,MATCH($A203,'[1]PNC 2020'!$A$7:$A$434,0)+4,MATCH(AF$60,'[1]PNC 2020'!$A$3:$AA$3,0))),"")</f>
        <v/>
      </c>
      <c r="AG203" s="87" t="str">
        <f>IFERROR(IF(INDEX('[1]PNC 2020'!$A$3:$AA$434,MATCH($A203,'[1]PNC 2020'!$A$7:$A$434,0)+4,MATCH(AG$60,'[1]PNC 2020'!$A$3:$AA$3,0))=0,"",INDEX('[1]PNC 2020'!$A$3:$AA$434,MATCH($A203,'[1]PNC 2020'!$A$7:$A$434,0)+4,MATCH(AG$60,'[1]PNC 2020'!$A$3:$AA$3,0))),"")</f>
        <v/>
      </c>
      <c r="AH203" s="87">
        <f t="shared" si="80"/>
        <v>0</v>
      </c>
      <c r="AI203" s="87" t="str">
        <f>IFERROR(IF(INDEX('[1]PNC 2020'!$A$3:$AA$434,MATCH($A203,'[1]PNC 2020'!$A$7:$A$434,0)+4,MATCH(AI$60,'[1]PNC 2020'!$A$3:$AA$3,0))=0,"",INDEX('[1]PNC 2020'!$A$3:$AA$434,MATCH($A203,'[1]PNC 2020'!$A$7:$A$434,0)+4,MATCH(AI$60,'[1]PNC 2020'!$A$3:$AA$3,0))),"")</f>
        <v/>
      </c>
      <c r="AJ203" s="87" t="str">
        <f>IFERROR(IF(INDEX('[1]PNC 2020'!$A$3:$AA$434,MATCH($A203,'[1]PNC 2020'!$A$7:$A$434,0)+4,MATCH(AJ$60,'[1]PNC 2020'!$A$3:$AA$3,0))=0,"",INDEX('[1]PNC 2020'!$A$3:$AA$434,MATCH($A203,'[1]PNC 2020'!$A$7:$A$434,0)+4,MATCH(AJ$60,'[1]PNC 2020'!$A$3:$AA$3,0))),"")</f>
        <v/>
      </c>
      <c r="AK203" s="87">
        <f t="shared" si="81"/>
        <v>0</v>
      </c>
      <c r="AM203" s="132" t="s">
        <v>2</v>
      </c>
    </row>
    <row r="204" spans="1:39" ht="13.5" thickBot="1" x14ac:dyDescent="0.25">
      <c r="A204" s="132" t="str">
        <f t="shared" si="82"/>
        <v>MarzoUnit, S.A.</v>
      </c>
      <c r="B204" s="51" t="s">
        <v>132</v>
      </c>
      <c r="C204" s="88">
        <f t="shared" si="69"/>
        <v>0</v>
      </c>
      <c r="D204" s="88">
        <f t="shared" si="70"/>
        <v>0</v>
      </c>
      <c r="E204" s="87" t="str">
        <f>IFERROR(IF(INDEX('[1]PNC 2020'!$A$3:$AA$434,MATCH($A204,'[1]PNC 2020'!$A$7:$A$434,0)+4,MATCH(E$60,'[1]PNC 2020'!$A$3:$AA$3,0))=0,"",INDEX('[1]PNC 2020'!$A$3:$AA$434,MATCH($A204,'[1]PNC 2020'!$A$7:$A$434,0)+4,MATCH(E$60,'[1]PNC 2020'!$A$3:$AA$3,0))),"")</f>
        <v/>
      </c>
      <c r="F204" s="87" t="str">
        <f>IFERROR(IF(INDEX('[1]PNC 2020'!$A$3:$AA$434,MATCH($A204,'[1]PNC 2020'!$A$7:$A$434,0)+4,MATCH(F$60,'[1]PNC 2020'!$A$3:$AA$3,0))=0,"",INDEX('[1]PNC 2020'!$A$3:$AA$434,MATCH($A204,'[1]PNC 2020'!$A$7:$A$434,0)+4,MATCH(F$60,'[1]PNC 2020'!$A$3:$AA$3,0))),"")</f>
        <v/>
      </c>
      <c r="G204" s="87">
        <f t="shared" si="71"/>
        <v>0</v>
      </c>
      <c r="H204" s="87" t="str">
        <f>IFERROR(IF(INDEX('[1]PNC 2020'!$A$3:$AA$434,MATCH($A204,'[1]PNC 2020'!$A$7:$A$434,0)+4,MATCH(H$60,'[1]PNC 2020'!$A$3:$AA$3,0))=0,"",INDEX('[1]PNC 2020'!$A$3:$AA$434,MATCH($A204,'[1]PNC 2020'!$A$7:$A$434,0)+4,MATCH(H$60,'[1]PNC 2020'!$A$3:$AA$3,0))),"")</f>
        <v/>
      </c>
      <c r="I204" s="87" t="str">
        <f>IFERROR(IF(INDEX('[1]PNC 2020'!$A$3:$AA$434,MATCH($A204,'[1]PNC 2020'!$A$7:$A$434,0)+4,MATCH(I$60,'[1]PNC 2020'!$A$3:$AA$3,0))=0,"",INDEX('[1]PNC 2020'!$A$3:$AA$434,MATCH($A204,'[1]PNC 2020'!$A$7:$A$434,0)+4,MATCH(I$60,'[1]PNC 2020'!$A$3:$AA$3,0))),"")</f>
        <v/>
      </c>
      <c r="J204" s="87">
        <f t="shared" si="72"/>
        <v>0</v>
      </c>
      <c r="K204" s="87" t="str">
        <f>IFERROR(IF(INDEX('[1]PNC 2020'!$A$3:$AA$434,MATCH($A204,'[1]PNC 2020'!$A$7:$A$434,0)+4,MATCH(K$60,'[1]PNC 2020'!$A$3:$AA$3,0))=0,"",INDEX('[1]PNC 2020'!$A$3:$AA$434,MATCH($A204,'[1]PNC 2020'!$A$7:$A$434,0)+4,MATCH(K$60,'[1]PNC 2020'!$A$3:$AA$3,0))),"")</f>
        <v/>
      </c>
      <c r="L204" s="87" t="str">
        <f>IFERROR(IF(INDEX('[1]PNC 2020'!$A$3:$AA$434,MATCH($A204,'[1]PNC 2020'!$A$7:$A$434,0)+4,MATCH(L$60,'[1]PNC 2020'!$A$3:$AA$3,0))=0,"",INDEX('[1]PNC 2020'!$A$3:$AA$434,MATCH($A204,'[1]PNC 2020'!$A$7:$A$434,0)+4,MATCH(L$60,'[1]PNC 2020'!$A$3:$AA$3,0))),"")</f>
        <v/>
      </c>
      <c r="M204" s="87">
        <f t="shared" si="73"/>
        <v>0</v>
      </c>
      <c r="N204" s="87" t="str">
        <f>IFERROR(IF(INDEX('[1]PNC 2020'!$A$3:$AA$434,MATCH($A204,'[1]PNC 2020'!$A$7:$A$434,0)+4,MATCH(N$60,'[1]PNC 2020'!$A$3:$AA$3,0))=0,"",INDEX('[1]PNC 2020'!$A$3:$AA$434,MATCH($A204,'[1]PNC 2020'!$A$7:$A$434,0)+4,MATCH(N$60,'[1]PNC 2020'!$A$3:$AA$3,0))),"")</f>
        <v/>
      </c>
      <c r="O204" s="87" t="str">
        <f>IFERROR(IF(INDEX('[1]PNC 2020'!$A$3:$AA$434,MATCH($A204,'[1]PNC 2020'!$A$7:$A$434,0)+4,MATCH(O$60,'[1]PNC 2020'!$A$3:$AA$3,0))=0,"",INDEX('[1]PNC 2020'!$A$3:$AA$434,MATCH($A204,'[1]PNC 2020'!$A$7:$A$434,0)+4,MATCH(O$60,'[1]PNC 2020'!$A$3:$AA$3,0))),"")</f>
        <v/>
      </c>
      <c r="P204" s="87">
        <f t="shared" si="74"/>
        <v>0</v>
      </c>
      <c r="Q204" s="87" t="str">
        <f>IFERROR(IF(INDEX('[1]PNC 2020'!$A$3:$AA$434,MATCH($A204,'[1]PNC 2020'!$A$7:$A$434,0)+4,MATCH(Q$60,'[1]PNC 2020'!$A$3:$AA$3,0))=0,"",INDEX('[1]PNC 2020'!$A$3:$AA$434,MATCH($A204,'[1]PNC 2020'!$A$7:$A$434,0)+4,MATCH(Q$60,'[1]PNC 2020'!$A$3:$AA$3,0))),"")</f>
        <v/>
      </c>
      <c r="R204" s="87" t="str">
        <f>IFERROR(IF(INDEX('[1]PNC 2020'!$A$3:$AA$434,MATCH($A204,'[1]PNC 2020'!$A$7:$A$434,0)+4,MATCH(R$60,'[1]PNC 2020'!$A$3:$AA$3,0))=0,"",INDEX('[1]PNC 2020'!$A$3:$AA$434,MATCH($A204,'[1]PNC 2020'!$A$7:$A$434,0)+4,MATCH(R$60,'[1]PNC 2020'!$A$3:$AA$3,0))),"")</f>
        <v/>
      </c>
      <c r="S204" s="87">
        <f t="shared" si="75"/>
        <v>0</v>
      </c>
      <c r="T204" s="87" t="str">
        <f>IFERROR(IF(INDEX('[1]PNC 2020'!$A$3:$AA$434,MATCH($A204,'[1]PNC 2020'!$A$7:$A$434,0)+4,MATCH(T$60,'[1]PNC 2020'!$A$3:$AA$3,0))=0,"",INDEX('[1]PNC 2020'!$A$3:$AA$434,MATCH($A204,'[1]PNC 2020'!$A$7:$A$434,0)+4,MATCH(T$60,'[1]PNC 2020'!$A$3:$AA$3,0))),"")</f>
        <v/>
      </c>
      <c r="U204" s="87" t="str">
        <f>IFERROR(IF(INDEX('[1]PNC 2020'!$A$3:$AA$434,MATCH($A204,'[1]PNC 2020'!$A$7:$A$434,0)+4,MATCH(U$60,'[1]PNC 2020'!$A$3:$AA$3,0))=0,"",INDEX('[1]PNC 2020'!$A$3:$AA$434,MATCH($A204,'[1]PNC 2020'!$A$7:$A$434,0)+4,MATCH(U$60,'[1]PNC 2020'!$A$3:$AA$3,0))),"")</f>
        <v/>
      </c>
      <c r="V204" s="87">
        <f t="shared" si="76"/>
        <v>0</v>
      </c>
      <c r="W204" s="87" t="str">
        <f>IFERROR(IF(INDEX('[1]PNC 2020'!$A$3:$AA$434,MATCH($A204,'[1]PNC 2020'!$A$7:$A$434,0)+4,MATCH(W$60,'[1]PNC 2020'!$A$3:$AA$3,0))=0,"",INDEX('[1]PNC 2020'!$A$3:$AA$434,MATCH($A204,'[1]PNC 2020'!$A$7:$A$434,0)+4,MATCH(W$60,'[1]PNC 2020'!$A$3:$AA$3,0))),"")</f>
        <v/>
      </c>
      <c r="X204" s="87" t="str">
        <f>IFERROR(IF(INDEX('[1]PNC 2020'!$A$3:$AA$434,MATCH($A204,'[1]PNC 2020'!$A$7:$A$434,0)+4,MATCH(X$60,'[1]PNC 2020'!$A$3:$AA$3,0))=0,"",INDEX('[1]PNC 2020'!$A$3:$AA$434,MATCH($A204,'[1]PNC 2020'!$A$7:$A$434,0)+4,MATCH(X$60,'[1]PNC 2020'!$A$3:$AA$3,0))),"")</f>
        <v/>
      </c>
      <c r="Y204" s="87">
        <f t="shared" si="77"/>
        <v>0</v>
      </c>
      <c r="Z204" s="87" t="str">
        <f>IFERROR(IF(INDEX('[1]PNC 2020'!$A$3:$AA$434,MATCH($A204,'[1]PNC 2020'!$A$7:$A$434,0)+4,MATCH(Z$60,'[1]PNC 2020'!$A$3:$AA$3,0))=0,"",INDEX('[1]PNC 2020'!$A$3:$AA$434,MATCH($A204,'[1]PNC 2020'!$A$7:$A$434,0)+4,MATCH(Z$60,'[1]PNC 2020'!$A$3:$AA$3,0))),"")</f>
        <v/>
      </c>
      <c r="AA204" s="87" t="str">
        <f>IFERROR(IF(INDEX('[1]PNC 2020'!$A$3:$AA$434,MATCH($A204,'[1]PNC 2020'!$A$7:$A$434,0)+4,MATCH(AA$60,'[1]PNC 2020'!$A$3:$AA$3,0))=0,"",INDEX('[1]PNC 2020'!$A$3:$AA$434,MATCH($A204,'[1]PNC 2020'!$A$7:$A$434,0)+4,MATCH(AA$60,'[1]PNC 2020'!$A$3:$AA$3,0))),"")</f>
        <v/>
      </c>
      <c r="AB204" s="87">
        <f t="shared" si="78"/>
        <v>0</v>
      </c>
      <c r="AC204" s="87" t="str">
        <f>IFERROR(IF(INDEX('[1]PNC 2020'!$A$3:$AA$434,MATCH($A204,'[1]PNC 2020'!$A$7:$A$434,0)+4,MATCH(AC$60,'[1]PNC 2020'!$A$3:$AA$3,0))=0,"",INDEX('[1]PNC 2020'!$A$3:$AA$434,MATCH($A204,'[1]PNC 2020'!$A$7:$A$434,0)+4,MATCH(AC$60,'[1]PNC 2020'!$A$3:$AA$3,0))),"")</f>
        <v/>
      </c>
      <c r="AD204" s="87" t="str">
        <f>IFERROR(IF(INDEX('[1]PNC 2020'!$A$3:$AA$434,MATCH($A204,'[1]PNC 2020'!$A$7:$A$434,0)+4,MATCH(AD$60,'[1]PNC 2020'!$A$3:$AA$3,0))=0,"",INDEX('[1]PNC 2020'!$A$3:$AA$434,MATCH($A204,'[1]PNC 2020'!$A$7:$A$434,0)+4,MATCH(AD$60,'[1]PNC 2020'!$A$3:$AA$3,0))),"")</f>
        <v/>
      </c>
      <c r="AE204" s="87">
        <f t="shared" si="79"/>
        <v>0</v>
      </c>
      <c r="AF204" s="87" t="str">
        <f>IFERROR(IF(INDEX('[1]PNC 2020'!$A$3:$AA$434,MATCH($A204,'[1]PNC 2020'!$A$7:$A$434,0)+4,MATCH(AF$60,'[1]PNC 2020'!$A$3:$AA$3,0))=0,"",INDEX('[1]PNC 2020'!$A$3:$AA$434,MATCH($A204,'[1]PNC 2020'!$A$7:$A$434,0)+4,MATCH(AF$60,'[1]PNC 2020'!$A$3:$AA$3,0))),"")</f>
        <v/>
      </c>
      <c r="AG204" s="87" t="str">
        <f>IFERROR(IF(INDEX('[1]PNC 2020'!$A$3:$AA$434,MATCH($A204,'[1]PNC 2020'!$A$7:$A$434,0)+4,MATCH(AG$60,'[1]PNC 2020'!$A$3:$AA$3,0))=0,"",INDEX('[1]PNC 2020'!$A$3:$AA$434,MATCH($A204,'[1]PNC 2020'!$A$7:$A$434,0)+4,MATCH(AG$60,'[1]PNC 2020'!$A$3:$AA$3,0))),"")</f>
        <v/>
      </c>
      <c r="AH204" s="87">
        <f t="shared" si="80"/>
        <v>0</v>
      </c>
      <c r="AI204" s="87" t="str">
        <f>IFERROR(IF(INDEX('[1]PNC 2020'!$A$3:$AA$434,MATCH($A204,'[1]PNC 2020'!$A$7:$A$434,0)+4,MATCH(AI$60,'[1]PNC 2020'!$A$3:$AA$3,0))=0,"",INDEX('[1]PNC 2020'!$A$3:$AA$434,MATCH($A204,'[1]PNC 2020'!$A$7:$A$434,0)+4,MATCH(AI$60,'[1]PNC 2020'!$A$3:$AA$3,0))),"")</f>
        <v/>
      </c>
      <c r="AJ204" s="87" t="str">
        <f>IFERROR(IF(INDEX('[1]PNC 2020'!$A$3:$AA$434,MATCH($A204,'[1]PNC 2020'!$A$7:$A$434,0)+4,MATCH(AJ$60,'[1]PNC 2020'!$A$3:$AA$3,0))=0,"",INDEX('[1]PNC 2020'!$A$3:$AA$434,MATCH($A204,'[1]PNC 2020'!$A$7:$A$434,0)+4,MATCH(AJ$60,'[1]PNC 2020'!$A$3:$AA$3,0))),"")</f>
        <v/>
      </c>
      <c r="AK204" s="87">
        <f t="shared" si="81"/>
        <v>0</v>
      </c>
      <c r="AM204" s="132" t="s">
        <v>2</v>
      </c>
    </row>
    <row r="205" spans="1:39" ht="14.25" thickTop="1" thickBot="1" x14ac:dyDescent="0.25">
      <c r="A205" s="132" t="str">
        <f t="shared" si="82"/>
        <v>Total General</v>
      </c>
      <c r="B205" s="53" t="s">
        <v>19</v>
      </c>
      <c r="C205" s="61">
        <f t="shared" ref="C205:AK205" si="83">SUM(C172:C204)</f>
        <v>0</v>
      </c>
      <c r="D205" s="61">
        <f t="shared" si="83"/>
        <v>0</v>
      </c>
      <c r="E205" s="61">
        <f t="shared" si="83"/>
        <v>0</v>
      </c>
      <c r="F205" s="61">
        <f t="shared" si="83"/>
        <v>0</v>
      </c>
      <c r="G205" s="61">
        <f t="shared" si="83"/>
        <v>0</v>
      </c>
      <c r="H205" s="61">
        <f t="shared" si="83"/>
        <v>0</v>
      </c>
      <c r="I205" s="61">
        <f t="shared" si="83"/>
        <v>0</v>
      </c>
      <c r="J205" s="61">
        <f t="shared" si="83"/>
        <v>0</v>
      </c>
      <c r="K205" s="61">
        <f t="shared" si="83"/>
        <v>0</v>
      </c>
      <c r="L205" s="61">
        <f t="shared" si="83"/>
        <v>0</v>
      </c>
      <c r="M205" s="61">
        <f t="shared" si="83"/>
        <v>0</v>
      </c>
      <c r="N205" s="61">
        <f t="shared" si="83"/>
        <v>0</v>
      </c>
      <c r="O205" s="61">
        <f t="shared" si="83"/>
        <v>0</v>
      </c>
      <c r="P205" s="61">
        <f t="shared" si="83"/>
        <v>0</v>
      </c>
      <c r="Q205" s="61">
        <f t="shared" si="83"/>
        <v>0</v>
      </c>
      <c r="R205" s="61">
        <f t="shared" si="83"/>
        <v>0</v>
      </c>
      <c r="S205" s="61">
        <f t="shared" si="83"/>
        <v>0</v>
      </c>
      <c r="T205" s="61">
        <f t="shared" si="83"/>
        <v>0</v>
      </c>
      <c r="U205" s="61">
        <f t="shared" si="83"/>
        <v>0</v>
      </c>
      <c r="V205" s="61">
        <f t="shared" si="83"/>
        <v>0</v>
      </c>
      <c r="W205" s="61">
        <f t="shared" si="83"/>
        <v>0</v>
      </c>
      <c r="X205" s="61">
        <f t="shared" si="83"/>
        <v>0</v>
      </c>
      <c r="Y205" s="61">
        <f t="shared" si="83"/>
        <v>0</v>
      </c>
      <c r="Z205" s="61">
        <f t="shared" si="83"/>
        <v>0</v>
      </c>
      <c r="AA205" s="61">
        <f t="shared" si="83"/>
        <v>0</v>
      </c>
      <c r="AB205" s="61">
        <f t="shared" si="83"/>
        <v>0</v>
      </c>
      <c r="AC205" s="61">
        <f t="shared" si="83"/>
        <v>0</v>
      </c>
      <c r="AD205" s="61">
        <f t="shared" si="83"/>
        <v>0</v>
      </c>
      <c r="AE205" s="61">
        <f t="shared" si="83"/>
        <v>0</v>
      </c>
      <c r="AF205" s="61">
        <f t="shared" si="83"/>
        <v>0</v>
      </c>
      <c r="AG205" s="61">
        <f t="shared" si="83"/>
        <v>0</v>
      </c>
      <c r="AH205" s="61">
        <f t="shared" si="83"/>
        <v>0</v>
      </c>
      <c r="AI205" s="61">
        <f t="shared" si="83"/>
        <v>0</v>
      </c>
      <c r="AJ205" s="61">
        <f t="shared" si="83"/>
        <v>0</v>
      </c>
      <c r="AK205" s="86">
        <f t="shared" si="83"/>
        <v>0</v>
      </c>
    </row>
    <row r="206" spans="1:39" ht="13.5" thickTop="1" x14ac:dyDescent="0.2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2">
      <c r="A207" s="132" t="str">
        <f>AM207&amp;B207</f>
        <v>% de Primas Exoneradas de Impuestos</v>
      </c>
      <c r="B207" s="5" t="s">
        <v>38</v>
      </c>
      <c r="C207" s="180">
        <f>IFERROR(D205/C208*100,0)</f>
        <v>0</v>
      </c>
      <c r="D207" s="180"/>
      <c r="E207" s="180">
        <f>IFERROR(F205/E208*100,0)</f>
        <v>0</v>
      </c>
      <c r="F207" s="180"/>
      <c r="G207" s="36"/>
      <c r="H207" s="180">
        <f>IFERROR(I205/H208*100,0)</f>
        <v>0</v>
      </c>
      <c r="I207" s="180"/>
      <c r="J207" s="36"/>
      <c r="K207" s="180">
        <f>IFERROR(L205/K208*100,0)</f>
        <v>0</v>
      </c>
      <c r="L207" s="180"/>
      <c r="M207" s="36"/>
      <c r="N207" s="180">
        <f>IFERROR(O205/N208*100,0)</f>
        <v>0</v>
      </c>
      <c r="O207" s="180"/>
      <c r="P207" s="36"/>
      <c r="Q207" s="180">
        <f>IFERROR(R205/Q208*100,0)</f>
        <v>0</v>
      </c>
      <c r="R207" s="180"/>
      <c r="S207" s="36"/>
      <c r="T207" s="180">
        <f>IFERROR(U205/T208*100,0)</f>
        <v>0</v>
      </c>
      <c r="U207" s="180"/>
      <c r="V207" s="36"/>
      <c r="W207" s="180">
        <f>IFERROR(X205/W208*100,0)</f>
        <v>0</v>
      </c>
      <c r="X207" s="180"/>
      <c r="Y207" s="36"/>
      <c r="Z207" s="180">
        <f>IFERROR(AA205/Z208*100,0)</f>
        <v>0</v>
      </c>
      <c r="AA207" s="180"/>
      <c r="AB207" s="36"/>
      <c r="AC207" s="180">
        <f>IFERROR(AD205/AC208*100,0)</f>
        <v>0</v>
      </c>
      <c r="AD207" s="180"/>
      <c r="AE207" s="36"/>
      <c r="AF207" s="180">
        <f>IFERROR(AG205/AF208*100,0)</f>
        <v>0</v>
      </c>
      <c r="AG207" s="180"/>
      <c r="AH207" s="36"/>
      <c r="AI207" s="180">
        <f>IFERROR(AJ205/AI208*100,0)</f>
        <v>0</v>
      </c>
      <c r="AJ207" s="180"/>
      <c r="AK207" s="36"/>
    </row>
    <row r="208" spans="1:39" x14ac:dyDescent="0.2">
      <c r="A208" s="132" t="str">
        <f>AM208&amp;B208</f>
        <v>Primas Netas Totales</v>
      </c>
      <c r="B208" s="5" t="s">
        <v>39</v>
      </c>
      <c r="C208" s="182">
        <f>IFERROR(C205+D205,0)</f>
        <v>0</v>
      </c>
      <c r="D208" s="181"/>
      <c r="E208" s="182">
        <f>IFERROR(E205+F205,0)</f>
        <v>0</v>
      </c>
      <c r="F208" s="181"/>
      <c r="G208" s="37"/>
      <c r="H208" s="182">
        <f>IFERROR(H205+I205,0)</f>
        <v>0</v>
      </c>
      <c r="I208" s="181"/>
      <c r="J208" s="37"/>
      <c r="K208" s="182">
        <f>IFERROR(K205+L205,0)</f>
        <v>0</v>
      </c>
      <c r="L208" s="181"/>
      <c r="M208" s="37"/>
      <c r="N208" s="182">
        <f>IFERROR(N205+O205,0)</f>
        <v>0</v>
      </c>
      <c r="O208" s="181"/>
      <c r="P208" s="37"/>
      <c r="Q208" s="182">
        <f>IFERROR(Q205+R205,0)</f>
        <v>0</v>
      </c>
      <c r="R208" s="181"/>
      <c r="S208" s="37"/>
      <c r="T208" s="182">
        <f>IFERROR(T205+U205,0)</f>
        <v>0</v>
      </c>
      <c r="U208" s="181"/>
      <c r="V208" s="37"/>
      <c r="W208" s="182">
        <f>IFERROR(W205+X205,0)</f>
        <v>0</v>
      </c>
      <c r="X208" s="181"/>
      <c r="Y208" s="37"/>
      <c r="Z208" s="182">
        <f>IFERROR(Z205+AA205,0)</f>
        <v>0</v>
      </c>
      <c r="AA208" s="181"/>
      <c r="AB208" s="37"/>
      <c r="AC208" s="182">
        <f>IFERROR(AC205+AD205,0)</f>
        <v>0</v>
      </c>
      <c r="AD208" s="181"/>
      <c r="AE208" s="37"/>
      <c r="AF208" s="182">
        <f>IFERROR(AF205+AG205,0)</f>
        <v>0</v>
      </c>
      <c r="AG208" s="181"/>
      <c r="AH208" s="37"/>
      <c r="AI208" s="182">
        <f>IFERROR(AI205+AJ205,0)</f>
        <v>0</v>
      </c>
      <c r="AJ208" s="181"/>
      <c r="AK208" s="37"/>
    </row>
    <row r="209" spans="1:37" x14ac:dyDescent="0.2">
      <c r="A209" s="132" t="str">
        <f>AM209&amp;B209</f>
        <v>% Por Ramos Primas Netas Cobradas</v>
      </c>
      <c r="B209" s="5" t="s">
        <v>40</v>
      </c>
      <c r="C209" s="180">
        <f>SUM(E209:AJ209,0)</f>
        <v>0</v>
      </c>
      <c r="D209" s="181"/>
      <c r="E209" s="180">
        <f>IFERROR(E208/C208*100,0)</f>
        <v>0</v>
      </c>
      <c r="F209" s="180"/>
      <c r="G209" s="36"/>
      <c r="H209" s="180">
        <f>IFERROR(H208/C208*100,0)</f>
        <v>0</v>
      </c>
      <c r="I209" s="180"/>
      <c r="J209" s="36"/>
      <c r="K209" s="180">
        <f>IFERROR(K208/C208*100,0)</f>
        <v>0</v>
      </c>
      <c r="L209" s="180"/>
      <c r="M209" s="36"/>
      <c r="N209" s="180">
        <f>IFERROR(N208/C208*100,0)</f>
        <v>0</v>
      </c>
      <c r="O209" s="180"/>
      <c r="P209" s="36"/>
      <c r="Q209" s="180">
        <f>IFERROR(Q208/C208*100,0)</f>
        <v>0</v>
      </c>
      <c r="R209" s="180"/>
      <c r="S209" s="36"/>
      <c r="T209" s="180">
        <f>IFERROR(T208/C208*100,0)</f>
        <v>0</v>
      </c>
      <c r="U209" s="180"/>
      <c r="V209" s="36"/>
      <c r="W209" s="180">
        <f>IFERROR(W208/C208*100,0)</f>
        <v>0</v>
      </c>
      <c r="X209" s="180"/>
      <c r="Y209" s="36"/>
      <c r="Z209" s="180">
        <f>IFERROR(Z208/C208*100,0)</f>
        <v>0</v>
      </c>
      <c r="AA209" s="180"/>
      <c r="AB209" s="36"/>
      <c r="AC209" s="180">
        <f>IFERROR(AC208/C208*100,0)</f>
        <v>0</v>
      </c>
      <c r="AD209" s="180"/>
      <c r="AE209" s="36"/>
      <c r="AF209" s="180">
        <f>IFERROR(AF208/C208*100,0)</f>
        <v>0</v>
      </c>
      <c r="AG209" s="180"/>
      <c r="AH209" s="36"/>
      <c r="AI209" s="180">
        <f>IFERROR(AI208/C208*100,0)</f>
        <v>0</v>
      </c>
      <c r="AJ209" s="180"/>
      <c r="AK209" s="36"/>
    </row>
    <row r="210" spans="1:37" x14ac:dyDescent="0.2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2">
      <c r="A211" s="132" t="str">
        <f t="shared" si="82"/>
        <v/>
      </c>
      <c r="K211" s="40"/>
    </row>
    <row r="212" spans="1:37" x14ac:dyDescent="0.2">
      <c r="A212" s="132" t="str">
        <f t="shared" si="82"/>
        <v/>
      </c>
      <c r="K212" s="40"/>
    </row>
    <row r="213" spans="1:37" x14ac:dyDescent="0.2">
      <c r="A213" s="132" t="str">
        <f t="shared" si="82"/>
        <v/>
      </c>
      <c r="K213" s="40"/>
    </row>
    <row r="214" spans="1:37" x14ac:dyDescent="0.2">
      <c r="A214" s="132" t="str">
        <f t="shared" si="82"/>
        <v/>
      </c>
      <c r="K214" s="40"/>
    </row>
    <row r="215" spans="1:37" x14ac:dyDescent="0.2">
      <c r="A215" s="132" t="str">
        <f t="shared" si="82"/>
        <v/>
      </c>
      <c r="K215" s="40"/>
    </row>
    <row r="216" spans="1:37" x14ac:dyDescent="0.2">
      <c r="A216" s="132" t="str">
        <f t="shared" si="82"/>
        <v/>
      </c>
      <c r="K216" s="40"/>
    </row>
    <row r="217" spans="1:37" x14ac:dyDescent="0.2">
      <c r="A217" s="132" t="str">
        <f t="shared" si="82"/>
        <v/>
      </c>
      <c r="K217" s="40"/>
    </row>
    <row r="218" spans="1:37" ht="20.25" customHeight="1" x14ac:dyDescent="0.3">
      <c r="A218" s="132" t="str">
        <f t="shared" si="82"/>
        <v>Superintendencia de Seguros</v>
      </c>
      <c r="B218" s="179" t="s">
        <v>42</v>
      </c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179"/>
      <c r="AG218" s="179"/>
      <c r="AH218" s="179"/>
      <c r="AI218" s="179"/>
      <c r="AJ218" s="179"/>
    </row>
    <row r="219" spans="1:37" ht="12.75" customHeight="1" x14ac:dyDescent="0.2">
      <c r="A219" s="132" t="str">
        <f t="shared" si="82"/>
        <v>Primas Netas Cobradas por Compañías, Según Ramos</v>
      </c>
      <c r="B219" s="178" t="s">
        <v>56</v>
      </c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</row>
    <row r="220" spans="1:37" ht="12.75" customHeight="1" x14ac:dyDescent="0.2">
      <c r="A220" s="132" t="str">
        <f t="shared" si="82"/>
        <v>Abril, 2022</v>
      </c>
      <c r="B220" s="176" t="s">
        <v>161</v>
      </c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</row>
    <row r="221" spans="1:37" ht="12.75" customHeight="1" x14ac:dyDescent="0.2">
      <c r="A221" s="132" t="str">
        <f t="shared" si="82"/>
        <v>(Valores en RD$)</v>
      </c>
      <c r="B221" s="178" t="s">
        <v>91</v>
      </c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</row>
    <row r="222" spans="1:37" x14ac:dyDescent="0.2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.5" thickBot="1" x14ac:dyDescent="0.25">
      <c r="A223" s="132" t="str">
        <f t="shared" si="82"/>
        <v/>
      </c>
    </row>
    <row r="224" spans="1:37" ht="14.25" thickTop="1" thickBot="1" x14ac:dyDescent="0.25">
      <c r="A224" s="132" t="str">
        <f t="shared" si="82"/>
        <v>Compañías</v>
      </c>
      <c r="B224" s="171" t="s">
        <v>33</v>
      </c>
      <c r="C224" s="183" t="s">
        <v>0</v>
      </c>
      <c r="D224" s="183"/>
      <c r="E224" s="183" t="s">
        <v>12</v>
      </c>
      <c r="F224" s="183"/>
      <c r="G224" s="110"/>
      <c r="H224" s="183" t="s">
        <v>13</v>
      </c>
      <c r="I224" s="183"/>
      <c r="J224" s="110"/>
      <c r="K224" s="183" t="s">
        <v>14</v>
      </c>
      <c r="L224" s="183"/>
      <c r="M224" s="110"/>
      <c r="N224" s="183" t="s">
        <v>15</v>
      </c>
      <c r="O224" s="183"/>
      <c r="P224" s="110"/>
      <c r="Q224" s="183" t="s">
        <v>27</v>
      </c>
      <c r="R224" s="183"/>
      <c r="S224" s="110"/>
      <c r="T224" s="183" t="s">
        <v>35</v>
      </c>
      <c r="U224" s="183"/>
      <c r="V224" s="110"/>
      <c r="W224" s="183" t="s">
        <v>16</v>
      </c>
      <c r="X224" s="183"/>
      <c r="Y224" s="110"/>
      <c r="Z224" s="183" t="s">
        <v>67</v>
      </c>
      <c r="AA224" s="183"/>
      <c r="AB224" s="110"/>
      <c r="AC224" s="183" t="s">
        <v>34</v>
      </c>
      <c r="AD224" s="183"/>
      <c r="AE224" s="110"/>
      <c r="AF224" s="183" t="s">
        <v>17</v>
      </c>
      <c r="AG224" s="183"/>
      <c r="AH224" s="110"/>
      <c r="AI224" s="183" t="s">
        <v>18</v>
      </c>
      <c r="AJ224" s="183"/>
      <c r="AK224" s="65"/>
    </row>
    <row r="225" spans="1:39" ht="14.25" thickTop="1" thickBot="1" x14ac:dyDescent="0.25">
      <c r="A225" s="132" t="str">
        <f t="shared" si="82"/>
        <v/>
      </c>
      <c r="B225" s="184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.5" thickTop="1" x14ac:dyDescent="0.2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0</v>
      </c>
      <c r="D226" s="88">
        <f t="shared" ref="D226:D258" si="85">SUMIF($E$62:$AJ$62,$D$62,$E226:$AJ226)</f>
        <v>0</v>
      </c>
      <c r="E226" s="87" t="str">
        <f>IFERROR(IF(INDEX('[1]PNC 2020'!$A$3:$AA$434,MATCH($A226,'[1]PNC 2020'!$A$7:$A$434,0)+4,MATCH(E$60,'[1]PNC 2020'!$A$3:$AA$3,0))=0,"",INDEX('[1]PNC 2020'!$A$3:$AA$434,MATCH($A226,'[1]PNC 2020'!$A$7:$A$434,0)+4,MATCH(E$60,'[1]PNC 2020'!$A$3:$AA$3,0))),"")</f>
        <v/>
      </c>
      <c r="F226" s="87" t="str">
        <f>IFERROR(IF(INDEX('[1]PNC 2020'!$A$3:$AA$434,MATCH($A226,'[1]PNC 2020'!$A$7:$A$434,0)+4,MATCH(F$60,'[1]PNC 2020'!$A$3:$AA$3,0))=0,"",INDEX('[1]PNC 2020'!$A$3:$AA$434,MATCH($A226,'[1]PNC 2020'!$A$7:$A$434,0)+4,MATCH(F$60,'[1]PNC 2020'!$A$3:$AA$3,0))),"")</f>
        <v/>
      </c>
      <c r="G226" s="87">
        <f>SUBTOTAL(109,E226:F226)</f>
        <v>0</v>
      </c>
      <c r="H226" s="87" t="str">
        <f>IFERROR(IF(INDEX('[1]PNC 2020'!$A$3:$AA$434,MATCH($A226,'[1]PNC 2020'!$A$7:$A$434,0)+4,MATCH(H$60,'[1]PNC 2020'!$A$3:$AA$3,0))=0,"",INDEX('[1]PNC 2020'!$A$3:$AA$434,MATCH($A226,'[1]PNC 2020'!$A$7:$A$434,0)+4,MATCH(H$60,'[1]PNC 2020'!$A$3:$AA$3,0))),"")</f>
        <v/>
      </c>
      <c r="I226" s="87" t="str">
        <f>IFERROR(IF(INDEX('[1]PNC 2020'!$A$3:$AA$434,MATCH($A226,'[1]PNC 2020'!$A$7:$A$434,0)+4,MATCH(I$60,'[1]PNC 2020'!$A$3:$AA$3,0))=0,"",INDEX('[1]PNC 2020'!$A$3:$AA$434,MATCH($A226,'[1]PNC 2020'!$A$7:$A$434,0)+4,MATCH(I$60,'[1]PNC 2020'!$A$3:$AA$3,0))),"")</f>
        <v/>
      </c>
      <c r="J226" s="87">
        <f>SUBTOTAL(109,H226:I226)</f>
        <v>0</v>
      </c>
      <c r="K226" s="87" t="str">
        <f>IFERROR(IF(INDEX('[1]PNC 2020'!$A$3:$AA$434,MATCH($A226,'[1]PNC 2020'!$A$7:$A$434,0)+4,MATCH(K$60,'[1]PNC 2020'!$A$3:$AA$3,0))=0,"",INDEX('[1]PNC 2020'!$A$3:$AA$434,MATCH($A226,'[1]PNC 2020'!$A$7:$A$434,0)+4,MATCH(K$60,'[1]PNC 2020'!$A$3:$AA$3,0))),"")</f>
        <v/>
      </c>
      <c r="L226" s="87" t="str">
        <f>IFERROR(IF(INDEX('[1]PNC 2020'!$A$3:$AA$434,MATCH($A226,'[1]PNC 2020'!$A$7:$A$434,0)+4,MATCH(L$60,'[1]PNC 2020'!$A$3:$AA$3,0))=0,"",INDEX('[1]PNC 2020'!$A$3:$AA$434,MATCH($A226,'[1]PNC 2020'!$A$7:$A$434,0)+4,MATCH(L$60,'[1]PNC 2020'!$A$3:$AA$3,0))),"")</f>
        <v/>
      </c>
      <c r="M226" s="87">
        <f>SUBTOTAL(109,K226:L226)</f>
        <v>0</v>
      </c>
      <c r="N226" s="87" t="str">
        <f>IFERROR(IF(INDEX('[1]PNC 2020'!$A$3:$AA$434,MATCH($A226,'[1]PNC 2020'!$A$7:$A$434,0)+4,MATCH(N$60,'[1]PNC 2020'!$A$3:$AA$3,0))=0,"",INDEX('[1]PNC 2020'!$A$3:$AA$434,MATCH($A226,'[1]PNC 2020'!$A$7:$A$434,0)+4,MATCH(N$60,'[1]PNC 2020'!$A$3:$AA$3,0))),"")</f>
        <v/>
      </c>
      <c r="O226" s="87" t="str">
        <f>IFERROR(IF(INDEX('[1]PNC 2020'!$A$3:$AA$434,MATCH($A226,'[1]PNC 2020'!$A$7:$A$434,0)+4,MATCH(O$60,'[1]PNC 2020'!$A$3:$AA$3,0))=0,"",INDEX('[1]PNC 2020'!$A$3:$AA$434,MATCH($A226,'[1]PNC 2020'!$A$7:$A$434,0)+4,MATCH(O$60,'[1]PNC 2020'!$A$3:$AA$3,0))),"")</f>
        <v/>
      </c>
      <c r="P226" s="87">
        <f>SUBTOTAL(109,N226:O226)</f>
        <v>0</v>
      </c>
      <c r="Q226" s="87" t="str">
        <f>IFERROR(IF(INDEX('[1]PNC 2020'!$A$3:$AA$434,MATCH($A226,'[1]PNC 2020'!$A$7:$A$434,0)+4,MATCH(Q$60,'[1]PNC 2020'!$A$3:$AA$3,0))=0,"",INDEX('[1]PNC 2020'!$A$3:$AA$434,MATCH($A226,'[1]PNC 2020'!$A$7:$A$434,0)+4,MATCH(Q$60,'[1]PNC 2020'!$A$3:$AA$3,0))),"")</f>
        <v/>
      </c>
      <c r="R226" s="87" t="str">
        <f>IFERROR(IF(INDEX('[1]PNC 2020'!$A$3:$AA$434,MATCH($A226,'[1]PNC 2020'!$A$7:$A$434,0)+4,MATCH(R$60,'[1]PNC 2020'!$A$3:$AA$3,0))=0,"",INDEX('[1]PNC 2020'!$A$3:$AA$434,MATCH($A226,'[1]PNC 2020'!$A$7:$A$434,0)+4,MATCH(R$60,'[1]PNC 2020'!$A$3:$AA$3,0))),"")</f>
        <v/>
      </c>
      <c r="S226" s="87">
        <f>SUBTOTAL(109,Q226:R226)</f>
        <v>0</v>
      </c>
      <c r="T226" s="87" t="str">
        <f>IFERROR(IF(INDEX('[1]PNC 2020'!$A$3:$AA$434,MATCH($A226,'[1]PNC 2020'!$A$7:$A$434,0)+4,MATCH(T$60,'[1]PNC 2020'!$A$3:$AA$3,0))=0,"",INDEX('[1]PNC 2020'!$A$3:$AA$434,MATCH($A226,'[1]PNC 2020'!$A$7:$A$434,0)+4,MATCH(T$60,'[1]PNC 2020'!$A$3:$AA$3,0))),"")</f>
        <v/>
      </c>
      <c r="U226" s="87" t="str">
        <f>IFERROR(IF(INDEX('[1]PNC 2020'!$A$3:$AA$434,MATCH($A226,'[1]PNC 2020'!$A$7:$A$434,0)+4,MATCH(U$60,'[1]PNC 2020'!$A$3:$AA$3,0))=0,"",INDEX('[1]PNC 2020'!$A$3:$AA$434,MATCH($A226,'[1]PNC 2020'!$A$7:$A$434,0)+4,MATCH(U$60,'[1]PNC 2020'!$A$3:$AA$3,0))),"")</f>
        <v/>
      </c>
      <c r="V226" s="87">
        <f>SUBTOTAL(109,T226:U226)</f>
        <v>0</v>
      </c>
      <c r="W226" s="87" t="str">
        <f>IFERROR(IF(INDEX('[1]PNC 2020'!$A$3:$AA$434,MATCH($A226,'[1]PNC 2020'!$A$7:$A$434,0)+4,MATCH(W$60,'[1]PNC 2020'!$A$3:$AA$3,0))=0,"",INDEX('[1]PNC 2020'!$A$3:$AA$434,MATCH($A226,'[1]PNC 2020'!$A$7:$A$434,0)+4,MATCH(W$60,'[1]PNC 2020'!$A$3:$AA$3,0))),"")</f>
        <v/>
      </c>
      <c r="X226" s="87" t="str">
        <f>IFERROR(IF(INDEX('[1]PNC 2020'!$A$3:$AA$434,MATCH($A226,'[1]PNC 2020'!$A$7:$A$434,0)+4,MATCH(X$60,'[1]PNC 2020'!$A$3:$AA$3,0))=0,"",INDEX('[1]PNC 2020'!$A$3:$AA$434,MATCH($A226,'[1]PNC 2020'!$A$7:$A$434,0)+4,MATCH(X$60,'[1]PNC 2020'!$A$3:$AA$3,0))),"")</f>
        <v/>
      </c>
      <c r="Y226" s="87">
        <f>SUBTOTAL(109,W226:X226)</f>
        <v>0</v>
      </c>
      <c r="Z226" s="87" t="str">
        <f>IFERROR(IF(INDEX('[1]PNC 2020'!$A$3:$AA$434,MATCH($A226,'[1]PNC 2020'!$A$7:$A$434,0)+4,MATCH(Z$60,'[1]PNC 2020'!$A$3:$AA$3,0))=0,"",INDEX('[1]PNC 2020'!$A$3:$AA$434,MATCH($A226,'[1]PNC 2020'!$A$7:$A$434,0)+4,MATCH(Z$60,'[1]PNC 2020'!$A$3:$AA$3,0))),"")</f>
        <v/>
      </c>
      <c r="AA226" s="87" t="str">
        <f>IFERROR(IF(INDEX('[1]PNC 2020'!$A$3:$AA$434,MATCH($A226,'[1]PNC 2020'!$A$7:$A$434,0)+4,MATCH(AA$60,'[1]PNC 2020'!$A$3:$AA$3,0))=0,"",INDEX('[1]PNC 2020'!$A$3:$AA$434,MATCH($A226,'[1]PNC 2020'!$A$7:$A$434,0)+4,MATCH(AA$60,'[1]PNC 2020'!$A$3:$AA$3,0))),"")</f>
        <v/>
      </c>
      <c r="AB226" s="87">
        <f>SUBTOTAL(109,Z226:AA226)</f>
        <v>0</v>
      </c>
      <c r="AC226" s="87" t="str">
        <f>IFERROR(IF(INDEX('[1]PNC 2020'!$A$3:$AA$434,MATCH($A226,'[1]PNC 2020'!$A$7:$A$434,0)+4,MATCH(AC$60,'[1]PNC 2020'!$A$3:$AA$3,0))=0,"",INDEX('[1]PNC 2020'!$A$3:$AA$434,MATCH($A226,'[1]PNC 2020'!$A$7:$A$434,0)+4,MATCH(AC$60,'[1]PNC 2020'!$A$3:$AA$3,0))),"")</f>
        <v/>
      </c>
      <c r="AD226" s="87" t="str">
        <f>IFERROR(IF(INDEX('[1]PNC 2020'!$A$3:$AA$434,MATCH($A226,'[1]PNC 2020'!$A$7:$A$434,0)+4,MATCH(AD$60,'[1]PNC 2020'!$A$3:$AA$3,0))=0,"",INDEX('[1]PNC 2020'!$A$3:$AA$434,MATCH($A226,'[1]PNC 2020'!$A$7:$A$434,0)+4,MATCH(AD$60,'[1]PNC 2020'!$A$3:$AA$3,0))),"")</f>
        <v/>
      </c>
      <c r="AE226" s="87">
        <f>SUBTOTAL(109,AC226:AD226)</f>
        <v>0</v>
      </c>
      <c r="AF226" s="87" t="str">
        <f>IFERROR(IF(INDEX('[1]PNC 2020'!$A$3:$AA$434,MATCH($A226,'[1]PNC 2020'!$A$7:$A$434,0)+4,MATCH(AF$60,'[1]PNC 2020'!$A$3:$AA$3,0))=0,"",INDEX('[1]PNC 2020'!$A$3:$AA$434,MATCH($A226,'[1]PNC 2020'!$A$7:$A$434,0)+4,MATCH(AF$60,'[1]PNC 2020'!$A$3:$AA$3,0))),"")</f>
        <v/>
      </c>
      <c r="AG226" s="87" t="str">
        <f>IFERROR(IF(INDEX('[1]PNC 2020'!$A$3:$AA$434,MATCH($A226,'[1]PNC 2020'!$A$7:$A$434,0)+4,MATCH(AG$60,'[1]PNC 2020'!$A$3:$AA$3,0))=0,"",INDEX('[1]PNC 2020'!$A$3:$AA$434,MATCH($A226,'[1]PNC 2020'!$A$7:$A$434,0)+4,MATCH(AG$60,'[1]PNC 2020'!$A$3:$AA$3,0))),"")</f>
        <v/>
      </c>
      <c r="AH226" s="87">
        <f>SUBTOTAL(109,AF226:AG226)</f>
        <v>0</v>
      </c>
      <c r="AI226" s="87" t="str">
        <f>IFERROR(IF(INDEX('[1]PNC 2020'!$A$3:$AA$434,MATCH($A226,'[1]PNC 2020'!$A$7:$A$434,0)+4,MATCH(AI$60,'[1]PNC 2020'!$A$3:$AA$3,0))=0,"",INDEX('[1]PNC 2020'!$A$3:$AA$434,MATCH($A226,'[1]PNC 2020'!$A$7:$A$434,0)+4,MATCH(AI$60,'[1]PNC 2020'!$A$3:$AA$3,0))),"")</f>
        <v/>
      </c>
      <c r="AJ226" s="87" t="str">
        <f>IFERROR(IF(INDEX('[1]PNC 2020'!$A$3:$AA$434,MATCH($A226,'[1]PNC 2020'!$A$7:$A$434,0)+4,MATCH(AJ$60,'[1]PNC 2020'!$A$3:$AA$3,0))=0,"",INDEX('[1]PNC 2020'!$A$3:$AA$434,MATCH($A226,'[1]PNC 2020'!$A$7:$A$434,0)+4,MATCH(AJ$60,'[1]PNC 2020'!$A$3:$AA$3,0))),"")</f>
        <v/>
      </c>
      <c r="AK226" s="87">
        <f>SUBTOTAL(109,AI226:AJ226)</f>
        <v>0</v>
      </c>
      <c r="AM226" s="132" t="s">
        <v>3</v>
      </c>
    </row>
    <row r="227" spans="1:39" x14ac:dyDescent="0.2">
      <c r="A227" s="132" t="str">
        <f t="shared" si="82"/>
        <v>AbrilHumano Seguros, S. A.</v>
      </c>
      <c r="B227" s="51" t="s">
        <v>92</v>
      </c>
      <c r="C227" s="88">
        <f t="shared" si="84"/>
        <v>0</v>
      </c>
      <c r="D227" s="88">
        <f t="shared" si="85"/>
        <v>0</v>
      </c>
      <c r="E227" s="87" t="str">
        <f>IFERROR(IF(INDEX('[1]PNC 2020'!$A$3:$AA$434,MATCH($A227,'[1]PNC 2020'!$A$7:$A$434,0)+4,MATCH(E$60,'[1]PNC 2020'!$A$3:$AA$3,0))=0,"",INDEX('[1]PNC 2020'!$A$3:$AA$434,MATCH($A227,'[1]PNC 2020'!$A$7:$A$434,0)+4,MATCH(E$60,'[1]PNC 2020'!$A$3:$AA$3,0))),"")</f>
        <v/>
      </c>
      <c r="F227" s="87" t="str">
        <f>IFERROR(IF(INDEX('[1]PNC 2020'!$A$3:$AA$434,MATCH($A227,'[1]PNC 2020'!$A$7:$A$434,0)+4,MATCH(F$60,'[1]PNC 2020'!$A$3:$AA$3,0))=0,"",INDEX('[1]PNC 2020'!$A$3:$AA$434,MATCH($A227,'[1]PNC 2020'!$A$7:$A$434,0)+4,MATCH(F$60,'[1]PNC 2020'!$A$3:$AA$3,0))),"")</f>
        <v/>
      </c>
      <c r="G227" s="87">
        <f t="shared" ref="G227:G258" si="86">SUBTOTAL(109,E227:F227)</f>
        <v>0</v>
      </c>
      <c r="H227" s="87" t="str">
        <f>IFERROR(IF(INDEX('[1]PNC 2020'!$A$3:$AA$434,MATCH($A227,'[1]PNC 2020'!$A$7:$A$434,0)+4,MATCH(H$60,'[1]PNC 2020'!$A$3:$AA$3,0))=0,"",INDEX('[1]PNC 2020'!$A$3:$AA$434,MATCH($A227,'[1]PNC 2020'!$A$7:$A$434,0)+4,MATCH(H$60,'[1]PNC 2020'!$A$3:$AA$3,0))),"")</f>
        <v/>
      </c>
      <c r="I227" s="87" t="str">
        <f>IFERROR(IF(INDEX('[1]PNC 2020'!$A$3:$AA$434,MATCH($A227,'[1]PNC 2020'!$A$7:$A$434,0)+4,MATCH(I$60,'[1]PNC 2020'!$A$3:$AA$3,0))=0,"",INDEX('[1]PNC 2020'!$A$3:$AA$434,MATCH($A227,'[1]PNC 2020'!$A$7:$A$434,0)+4,MATCH(I$60,'[1]PNC 2020'!$A$3:$AA$3,0))),"")</f>
        <v/>
      </c>
      <c r="J227" s="87">
        <f t="shared" ref="J227:J258" si="87">SUBTOTAL(109,H227:I227)</f>
        <v>0</v>
      </c>
      <c r="K227" s="87" t="str">
        <f>IFERROR(IF(INDEX('[1]PNC 2020'!$A$3:$AA$434,MATCH($A227,'[1]PNC 2020'!$A$7:$A$434,0)+4,MATCH(K$60,'[1]PNC 2020'!$A$3:$AA$3,0))=0,"",INDEX('[1]PNC 2020'!$A$3:$AA$434,MATCH($A227,'[1]PNC 2020'!$A$7:$A$434,0)+4,MATCH(K$60,'[1]PNC 2020'!$A$3:$AA$3,0))),"")</f>
        <v/>
      </c>
      <c r="L227" s="87" t="str">
        <f>IFERROR(IF(INDEX('[1]PNC 2020'!$A$3:$AA$434,MATCH($A227,'[1]PNC 2020'!$A$7:$A$434,0)+4,MATCH(L$60,'[1]PNC 2020'!$A$3:$AA$3,0))=0,"",INDEX('[1]PNC 2020'!$A$3:$AA$434,MATCH($A227,'[1]PNC 2020'!$A$7:$A$434,0)+4,MATCH(L$60,'[1]PNC 2020'!$A$3:$AA$3,0))),"")</f>
        <v/>
      </c>
      <c r="M227" s="87">
        <f t="shared" ref="M227:M258" si="88">SUBTOTAL(109,K227:L227)</f>
        <v>0</v>
      </c>
      <c r="N227" s="87" t="str">
        <f>IFERROR(IF(INDEX('[1]PNC 2020'!$A$3:$AA$434,MATCH($A227,'[1]PNC 2020'!$A$7:$A$434,0)+4,MATCH(N$60,'[1]PNC 2020'!$A$3:$AA$3,0))=0,"",INDEX('[1]PNC 2020'!$A$3:$AA$434,MATCH($A227,'[1]PNC 2020'!$A$7:$A$434,0)+4,MATCH(N$60,'[1]PNC 2020'!$A$3:$AA$3,0))),"")</f>
        <v/>
      </c>
      <c r="O227" s="87" t="str">
        <f>IFERROR(IF(INDEX('[1]PNC 2020'!$A$3:$AA$434,MATCH($A227,'[1]PNC 2020'!$A$7:$A$434,0)+4,MATCH(O$60,'[1]PNC 2020'!$A$3:$AA$3,0))=0,"",INDEX('[1]PNC 2020'!$A$3:$AA$434,MATCH($A227,'[1]PNC 2020'!$A$7:$A$434,0)+4,MATCH(O$60,'[1]PNC 2020'!$A$3:$AA$3,0))),"")</f>
        <v/>
      </c>
      <c r="P227" s="87">
        <f t="shared" ref="P227:P258" si="89">SUBTOTAL(109,N227:O227)</f>
        <v>0</v>
      </c>
      <c r="Q227" s="87" t="str">
        <f>IFERROR(IF(INDEX('[1]PNC 2020'!$A$3:$AA$434,MATCH($A227,'[1]PNC 2020'!$A$7:$A$434,0)+4,MATCH(Q$60,'[1]PNC 2020'!$A$3:$AA$3,0))=0,"",INDEX('[1]PNC 2020'!$A$3:$AA$434,MATCH($A227,'[1]PNC 2020'!$A$7:$A$434,0)+4,MATCH(Q$60,'[1]PNC 2020'!$A$3:$AA$3,0))),"")</f>
        <v/>
      </c>
      <c r="R227" s="87" t="str">
        <f>IFERROR(IF(INDEX('[1]PNC 2020'!$A$3:$AA$434,MATCH($A227,'[1]PNC 2020'!$A$7:$A$434,0)+4,MATCH(R$60,'[1]PNC 2020'!$A$3:$AA$3,0))=0,"",INDEX('[1]PNC 2020'!$A$3:$AA$434,MATCH($A227,'[1]PNC 2020'!$A$7:$A$434,0)+4,MATCH(R$60,'[1]PNC 2020'!$A$3:$AA$3,0))),"")</f>
        <v/>
      </c>
      <c r="S227" s="87">
        <f t="shared" ref="S227:S258" si="90">SUBTOTAL(109,Q227:R227)</f>
        <v>0</v>
      </c>
      <c r="T227" s="87" t="str">
        <f>IFERROR(IF(INDEX('[1]PNC 2020'!$A$3:$AA$434,MATCH($A227,'[1]PNC 2020'!$A$7:$A$434,0)+4,MATCH(T$60,'[1]PNC 2020'!$A$3:$AA$3,0))=0,"",INDEX('[1]PNC 2020'!$A$3:$AA$434,MATCH($A227,'[1]PNC 2020'!$A$7:$A$434,0)+4,MATCH(T$60,'[1]PNC 2020'!$A$3:$AA$3,0))),"")</f>
        <v/>
      </c>
      <c r="U227" s="87" t="str">
        <f>IFERROR(IF(INDEX('[1]PNC 2020'!$A$3:$AA$434,MATCH($A227,'[1]PNC 2020'!$A$7:$A$434,0)+4,MATCH(U$60,'[1]PNC 2020'!$A$3:$AA$3,0))=0,"",INDEX('[1]PNC 2020'!$A$3:$AA$434,MATCH($A227,'[1]PNC 2020'!$A$7:$A$434,0)+4,MATCH(U$60,'[1]PNC 2020'!$A$3:$AA$3,0))),"")</f>
        <v/>
      </c>
      <c r="V227" s="87">
        <f t="shared" ref="V227:V258" si="91">SUBTOTAL(109,T227:U227)</f>
        <v>0</v>
      </c>
      <c r="W227" s="87" t="str">
        <f>IFERROR(IF(INDEX('[1]PNC 2020'!$A$3:$AA$434,MATCH($A227,'[1]PNC 2020'!$A$7:$A$434,0)+4,MATCH(W$60,'[1]PNC 2020'!$A$3:$AA$3,0))=0,"",INDEX('[1]PNC 2020'!$A$3:$AA$434,MATCH($A227,'[1]PNC 2020'!$A$7:$A$434,0)+4,MATCH(W$60,'[1]PNC 2020'!$A$3:$AA$3,0))),"")</f>
        <v/>
      </c>
      <c r="X227" s="87" t="str">
        <f>IFERROR(IF(INDEX('[1]PNC 2020'!$A$3:$AA$434,MATCH($A227,'[1]PNC 2020'!$A$7:$A$434,0)+4,MATCH(X$60,'[1]PNC 2020'!$A$3:$AA$3,0))=0,"",INDEX('[1]PNC 2020'!$A$3:$AA$434,MATCH($A227,'[1]PNC 2020'!$A$7:$A$434,0)+4,MATCH(X$60,'[1]PNC 2020'!$A$3:$AA$3,0))),"")</f>
        <v/>
      </c>
      <c r="Y227" s="87">
        <f t="shared" ref="Y227:Y258" si="92">SUBTOTAL(109,W227:X227)</f>
        <v>0</v>
      </c>
      <c r="Z227" s="87" t="str">
        <f>IFERROR(IF(INDEX('[1]PNC 2020'!$A$3:$AA$434,MATCH($A227,'[1]PNC 2020'!$A$7:$A$434,0)+4,MATCH(Z$60,'[1]PNC 2020'!$A$3:$AA$3,0))=0,"",INDEX('[1]PNC 2020'!$A$3:$AA$434,MATCH($A227,'[1]PNC 2020'!$A$7:$A$434,0)+4,MATCH(Z$60,'[1]PNC 2020'!$A$3:$AA$3,0))),"")</f>
        <v/>
      </c>
      <c r="AA227" s="87" t="str">
        <f>IFERROR(IF(INDEX('[1]PNC 2020'!$A$3:$AA$434,MATCH($A227,'[1]PNC 2020'!$A$7:$A$434,0)+4,MATCH(AA$60,'[1]PNC 2020'!$A$3:$AA$3,0))=0,"",INDEX('[1]PNC 2020'!$A$3:$AA$434,MATCH($A227,'[1]PNC 2020'!$A$7:$A$434,0)+4,MATCH(AA$60,'[1]PNC 2020'!$A$3:$AA$3,0))),"")</f>
        <v/>
      </c>
      <c r="AB227" s="87">
        <f t="shared" ref="AB227:AB258" si="93">SUBTOTAL(109,Z227:AA227)</f>
        <v>0</v>
      </c>
      <c r="AC227" s="87" t="str">
        <f>IFERROR(IF(INDEX('[1]PNC 2020'!$A$3:$AA$434,MATCH($A227,'[1]PNC 2020'!$A$7:$A$434,0)+4,MATCH(AC$60,'[1]PNC 2020'!$A$3:$AA$3,0))=0,"",INDEX('[1]PNC 2020'!$A$3:$AA$434,MATCH($A227,'[1]PNC 2020'!$A$7:$A$434,0)+4,MATCH(AC$60,'[1]PNC 2020'!$A$3:$AA$3,0))),"")</f>
        <v/>
      </c>
      <c r="AD227" s="87" t="str">
        <f>IFERROR(IF(INDEX('[1]PNC 2020'!$A$3:$AA$434,MATCH($A227,'[1]PNC 2020'!$A$7:$A$434,0)+4,MATCH(AD$60,'[1]PNC 2020'!$A$3:$AA$3,0))=0,"",INDEX('[1]PNC 2020'!$A$3:$AA$434,MATCH($A227,'[1]PNC 2020'!$A$7:$A$434,0)+4,MATCH(AD$60,'[1]PNC 2020'!$A$3:$AA$3,0))),"")</f>
        <v/>
      </c>
      <c r="AE227" s="87">
        <f t="shared" ref="AE227:AE258" si="94">SUBTOTAL(109,AC227:AD227)</f>
        <v>0</v>
      </c>
      <c r="AF227" s="87" t="str">
        <f>IFERROR(IF(INDEX('[1]PNC 2020'!$A$3:$AA$434,MATCH($A227,'[1]PNC 2020'!$A$7:$A$434,0)+4,MATCH(AF$60,'[1]PNC 2020'!$A$3:$AA$3,0))=0,"",INDEX('[1]PNC 2020'!$A$3:$AA$434,MATCH($A227,'[1]PNC 2020'!$A$7:$A$434,0)+4,MATCH(AF$60,'[1]PNC 2020'!$A$3:$AA$3,0))),"")</f>
        <v/>
      </c>
      <c r="AG227" s="87" t="str">
        <f>IFERROR(IF(INDEX('[1]PNC 2020'!$A$3:$AA$434,MATCH($A227,'[1]PNC 2020'!$A$7:$A$434,0)+4,MATCH(AG$60,'[1]PNC 2020'!$A$3:$AA$3,0))=0,"",INDEX('[1]PNC 2020'!$A$3:$AA$434,MATCH($A227,'[1]PNC 2020'!$A$7:$A$434,0)+4,MATCH(AG$60,'[1]PNC 2020'!$A$3:$AA$3,0))),"")</f>
        <v/>
      </c>
      <c r="AH227" s="87">
        <f t="shared" ref="AH227:AH258" si="95">SUBTOTAL(109,AF227:AG227)</f>
        <v>0</v>
      </c>
      <c r="AI227" s="87" t="str">
        <f>IFERROR(IF(INDEX('[1]PNC 2020'!$A$3:$AA$434,MATCH($A227,'[1]PNC 2020'!$A$7:$A$434,0)+4,MATCH(AI$60,'[1]PNC 2020'!$A$3:$AA$3,0))=0,"",INDEX('[1]PNC 2020'!$A$3:$AA$434,MATCH($A227,'[1]PNC 2020'!$A$7:$A$434,0)+4,MATCH(AI$60,'[1]PNC 2020'!$A$3:$AA$3,0))),"")</f>
        <v/>
      </c>
      <c r="AJ227" s="87" t="str">
        <f>IFERROR(IF(INDEX('[1]PNC 2020'!$A$3:$AA$434,MATCH($A227,'[1]PNC 2020'!$A$7:$A$434,0)+4,MATCH(AJ$60,'[1]PNC 2020'!$A$3:$AA$3,0))=0,"",INDEX('[1]PNC 2020'!$A$3:$AA$434,MATCH($A227,'[1]PNC 2020'!$A$7:$A$434,0)+4,MATCH(AJ$60,'[1]PNC 2020'!$A$3:$AA$3,0))),"")</f>
        <v/>
      </c>
      <c r="AK227" s="87">
        <f t="shared" ref="AK227:AK258" si="96">SUBTOTAL(109,AI227:AJ227)</f>
        <v>0</v>
      </c>
      <c r="AM227" s="132" t="s">
        <v>3</v>
      </c>
    </row>
    <row r="228" spans="1:39" x14ac:dyDescent="0.2">
      <c r="A228" s="132" t="str">
        <f t="shared" si="82"/>
        <v>AbrilSeguros Reservas, S. A.</v>
      </c>
      <c r="B228" s="51" t="s">
        <v>93</v>
      </c>
      <c r="C228" s="88">
        <f t="shared" si="84"/>
        <v>0</v>
      </c>
      <c r="D228" s="88">
        <f t="shared" si="85"/>
        <v>0</v>
      </c>
      <c r="E228" s="87" t="str">
        <f>IFERROR(IF(INDEX('[1]PNC 2020'!$A$3:$AA$434,MATCH($A228,'[1]PNC 2020'!$A$7:$A$434,0)+4,MATCH(E$60,'[1]PNC 2020'!$A$3:$AA$3,0))=0,"",INDEX('[1]PNC 2020'!$A$3:$AA$434,MATCH($A228,'[1]PNC 2020'!$A$7:$A$434,0)+4,MATCH(E$60,'[1]PNC 2020'!$A$3:$AA$3,0))),"")</f>
        <v/>
      </c>
      <c r="F228" s="87" t="str">
        <f>IFERROR(IF(INDEX('[1]PNC 2020'!$A$3:$AA$434,MATCH($A228,'[1]PNC 2020'!$A$7:$A$434,0)+4,MATCH(F$60,'[1]PNC 2020'!$A$3:$AA$3,0))=0,"",INDEX('[1]PNC 2020'!$A$3:$AA$434,MATCH($A228,'[1]PNC 2020'!$A$7:$A$434,0)+4,MATCH(F$60,'[1]PNC 2020'!$A$3:$AA$3,0))),"")</f>
        <v/>
      </c>
      <c r="G228" s="87">
        <f t="shared" si="86"/>
        <v>0</v>
      </c>
      <c r="H228" s="87" t="str">
        <f>IFERROR(IF(INDEX('[1]PNC 2020'!$A$3:$AA$434,MATCH($A228,'[1]PNC 2020'!$A$7:$A$434,0)+4,MATCH(H$60,'[1]PNC 2020'!$A$3:$AA$3,0))=0,"",INDEX('[1]PNC 2020'!$A$3:$AA$434,MATCH($A228,'[1]PNC 2020'!$A$7:$A$434,0)+4,MATCH(H$60,'[1]PNC 2020'!$A$3:$AA$3,0))),"")</f>
        <v/>
      </c>
      <c r="I228" s="87" t="str">
        <f>IFERROR(IF(INDEX('[1]PNC 2020'!$A$3:$AA$434,MATCH($A228,'[1]PNC 2020'!$A$7:$A$434,0)+4,MATCH(I$60,'[1]PNC 2020'!$A$3:$AA$3,0))=0,"",INDEX('[1]PNC 2020'!$A$3:$AA$434,MATCH($A228,'[1]PNC 2020'!$A$7:$A$434,0)+4,MATCH(I$60,'[1]PNC 2020'!$A$3:$AA$3,0))),"")</f>
        <v/>
      </c>
      <c r="J228" s="87">
        <f t="shared" si="87"/>
        <v>0</v>
      </c>
      <c r="K228" s="87" t="str">
        <f>IFERROR(IF(INDEX('[1]PNC 2020'!$A$3:$AA$434,MATCH($A228,'[1]PNC 2020'!$A$7:$A$434,0)+4,MATCH(K$60,'[1]PNC 2020'!$A$3:$AA$3,0))=0,"",INDEX('[1]PNC 2020'!$A$3:$AA$434,MATCH($A228,'[1]PNC 2020'!$A$7:$A$434,0)+4,MATCH(K$60,'[1]PNC 2020'!$A$3:$AA$3,0))),"")</f>
        <v/>
      </c>
      <c r="L228" s="87" t="str">
        <f>IFERROR(IF(INDEX('[1]PNC 2020'!$A$3:$AA$434,MATCH($A228,'[1]PNC 2020'!$A$7:$A$434,0)+4,MATCH(L$60,'[1]PNC 2020'!$A$3:$AA$3,0))=0,"",INDEX('[1]PNC 2020'!$A$3:$AA$434,MATCH($A228,'[1]PNC 2020'!$A$7:$A$434,0)+4,MATCH(L$60,'[1]PNC 2020'!$A$3:$AA$3,0))),"")</f>
        <v/>
      </c>
      <c r="M228" s="87">
        <f t="shared" si="88"/>
        <v>0</v>
      </c>
      <c r="N228" s="87" t="str">
        <f>IFERROR(IF(INDEX('[1]PNC 2020'!$A$3:$AA$434,MATCH($A228,'[1]PNC 2020'!$A$7:$A$434,0)+4,MATCH(N$60,'[1]PNC 2020'!$A$3:$AA$3,0))=0,"",INDEX('[1]PNC 2020'!$A$3:$AA$434,MATCH($A228,'[1]PNC 2020'!$A$7:$A$434,0)+4,MATCH(N$60,'[1]PNC 2020'!$A$3:$AA$3,0))),"")</f>
        <v/>
      </c>
      <c r="O228" s="87" t="str">
        <f>IFERROR(IF(INDEX('[1]PNC 2020'!$A$3:$AA$434,MATCH($A228,'[1]PNC 2020'!$A$7:$A$434,0)+4,MATCH(O$60,'[1]PNC 2020'!$A$3:$AA$3,0))=0,"",INDEX('[1]PNC 2020'!$A$3:$AA$434,MATCH($A228,'[1]PNC 2020'!$A$7:$A$434,0)+4,MATCH(O$60,'[1]PNC 2020'!$A$3:$AA$3,0))),"")</f>
        <v/>
      </c>
      <c r="P228" s="87">
        <f t="shared" si="89"/>
        <v>0</v>
      </c>
      <c r="Q228" s="87" t="str">
        <f>IFERROR(IF(INDEX('[1]PNC 2020'!$A$3:$AA$434,MATCH($A228,'[1]PNC 2020'!$A$7:$A$434,0)+4,MATCH(Q$60,'[1]PNC 2020'!$A$3:$AA$3,0))=0,"",INDEX('[1]PNC 2020'!$A$3:$AA$434,MATCH($A228,'[1]PNC 2020'!$A$7:$A$434,0)+4,MATCH(Q$60,'[1]PNC 2020'!$A$3:$AA$3,0))),"")</f>
        <v/>
      </c>
      <c r="R228" s="87" t="str">
        <f>IFERROR(IF(INDEX('[1]PNC 2020'!$A$3:$AA$434,MATCH($A228,'[1]PNC 2020'!$A$7:$A$434,0)+4,MATCH(R$60,'[1]PNC 2020'!$A$3:$AA$3,0))=0,"",INDEX('[1]PNC 2020'!$A$3:$AA$434,MATCH($A228,'[1]PNC 2020'!$A$7:$A$434,0)+4,MATCH(R$60,'[1]PNC 2020'!$A$3:$AA$3,0))),"")</f>
        <v/>
      </c>
      <c r="S228" s="87">
        <f t="shared" si="90"/>
        <v>0</v>
      </c>
      <c r="T228" s="87" t="str">
        <f>IFERROR(IF(INDEX('[1]PNC 2020'!$A$3:$AA$434,MATCH($A228,'[1]PNC 2020'!$A$7:$A$434,0)+4,MATCH(T$60,'[1]PNC 2020'!$A$3:$AA$3,0))=0,"",INDEX('[1]PNC 2020'!$A$3:$AA$434,MATCH($A228,'[1]PNC 2020'!$A$7:$A$434,0)+4,MATCH(T$60,'[1]PNC 2020'!$A$3:$AA$3,0))),"")</f>
        <v/>
      </c>
      <c r="U228" s="87" t="str">
        <f>IFERROR(IF(INDEX('[1]PNC 2020'!$A$3:$AA$434,MATCH($A228,'[1]PNC 2020'!$A$7:$A$434,0)+4,MATCH(U$60,'[1]PNC 2020'!$A$3:$AA$3,0))=0,"",INDEX('[1]PNC 2020'!$A$3:$AA$434,MATCH($A228,'[1]PNC 2020'!$A$7:$A$434,0)+4,MATCH(U$60,'[1]PNC 2020'!$A$3:$AA$3,0))),"")</f>
        <v/>
      </c>
      <c r="V228" s="87">
        <f t="shared" si="91"/>
        <v>0</v>
      </c>
      <c r="W228" s="87" t="str">
        <f>IFERROR(IF(INDEX('[1]PNC 2020'!$A$3:$AA$434,MATCH($A228,'[1]PNC 2020'!$A$7:$A$434,0)+4,MATCH(W$60,'[1]PNC 2020'!$A$3:$AA$3,0))=0,"",INDEX('[1]PNC 2020'!$A$3:$AA$434,MATCH($A228,'[1]PNC 2020'!$A$7:$A$434,0)+4,MATCH(W$60,'[1]PNC 2020'!$A$3:$AA$3,0))),"")</f>
        <v/>
      </c>
      <c r="X228" s="87" t="str">
        <f>IFERROR(IF(INDEX('[1]PNC 2020'!$A$3:$AA$434,MATCH($A228,'[1]PNC 2020'!$A$7:$A$434,0)+4,MATCH(X$60,'[1]PNC 2020'!$A$3:$AA$3,0))=0,"",INDEX('[1]PNC 2020'!$A$3:$AA$434,MATCH($A228,'[1]PNC 2020'!$A$7:$A$434,0)+4,MATCH(X$60,'[1]PNC 2020'!$A$3:$AA$3,0))),"")</f>
        <v/>
      </c>
      <c r="Y228" s="87">
        <f t="shared" si="92"/>
        <v>0</v>
      </c>
      <c r="Z228" s="87" t="str">
        <f>IFERROR(IF(INDEX('[1]PNC 2020'!$A$3:$AA$434,MATCH($A228,'[1]PNC 2020'!$A$7:$A$434,0)+4,MATCH(Z$60,'[1]PNC 2020'!$A$3:$AA$3,0))=0,"",INDEX('[1]PNC 2020'!$A$3:$AA$434,MATCH($A228,'[1]PNC 2020'!$A$7:$A$434,0)+4,MATCH(Z$60,'[1]PNC 2020'!$A$3:$AA$3,0))),"")</f>
        <v/>
      </c>
      <c r="AA228" s="87" t="str">
        <f>IFERROR(IF(INDEX('[1]PNC 2020'!$A$3:$AA$434,MATCH($A228,'[1]PNC 2020'!$A$7:$A$434,0)+4,MATCH(AA$60,'[1]PNC 2020'!$A$3:$AA$3,0))=0,"",INDEX('[1]PNC 2020'!$A$3:$AA$434,MATCH($A228,'[1]PNC 2020'!$A$7:$A$434,0)+4,MATCH(AA$60,'[1]PNC 2020'!$A$3:$AA$3,0))),"")</f>
        <v/>
      </c>
      <c r="AB228" s="87">
        <f t="shared" si="93"/>
        <v>0</v>
      </c>
      <c r="AC228" s="87" t="str">
        <f>IFERROR(IF(INDEX('[1]PNC 2020'!$A$3:$AA$434,MATCH($A228,'[1]PNC 2020'!$A$7:$A$434,0)+4,MATCH(AC$60,'[1]PNC 2020'!$A$3:$AA$3,0))=0,"",INDEX('[1]PNC 2020'!$A$3:$AA$434,MATCH($A228,'[1]PNC 2020'!$A$7:$A$434,0)+4,MATCH(AC$60,'[1]PNC 2020'!$A$3:$AA$3,0))),"")</f>
        <v/>
      </c>
      <c r="AD228" s="87" t="str">
        <f>IFERROR(IF(INDEX('[1]PNC 2020'!$A$3:$AA$434,MATCH($A228,'[1]PNC 2020'!$A$7:$A$434,0)+4,MATCH(AD$60,'[1]PNC 2020'!$A$3:$AA$3,0))=0,"",INDEX('[1]PNC 2020'!$A$3:$AA$434,MATCH($A228,'[1]PNC 2020'!$A$7:$A$434,0)+4,MATCH(AD$60,'[1]PNC 2020'!$A$3:$AA$3,0))),"")</f>
        <v/>
      </c>
      <c r="AE228" s="87">
        <f t="shared" si="94"/>
        <v>0</v>
      </c>
      <c r="AF228" s="87" t="str">
        <f>IFERROR(IF(INDEX('[1]PNC 2020'!$A$3:$AA$434,MATCH($A228,'[1]PNC 2020'!$A$7:$A$434,0)+4,MATCH(AF$60,'[1]PNC 2020'!$A$3:$AA$3,0))=0,"",INDEX('[1]PNC 2020'!$A$3:$AA$434,MATCH($A228,'[1]PNC 2020'!$A$7:$A$434,0)+4,MATCH(AF$60,'[1]PNC 2020'!$A$3:$AA$3,0))),"")</f>
        <v/>
      </c>
      <c r="AG228" s="87" t="str">
        <f>IFERROR(IF(INDEX('[1]PNC 2020'!$A$3:$AA$434,MATCH($A228,'[1]PNC 2020'!$A$7:$A$434,0)+4,MATCH(AG$60,'[1]PNC 2020'!$A$3:$AA$3,0))=0,"",INDEX('[1]PNC 2020'!$A$3:$AA$434,MATCH($A228,'[1]PNC 2020'!$A$7:$A$434,0)+4,MATCH(AG$60,'[1]PNC 2020'!$A$3:$AA$3,0))),"")</f>
        <v/>
      </c>
      <c r="AH228" s="87">
        <f t="shared" si="95"/>
        <v>0</v>
      </c>
      <c r="AI228" s="87" t="str">
        <f>IFERROR(IF(INDEX('[1]PNC 2020'!$A$3:$AA$434,MATCH($A228,'[1]PNC 2020'!$A$7:$A$434,0)+4,MATCH(AI$60,'[1]PNC 2020'!$A$3:$AA$3,0))=0,"",INDEX('[1]PNC 2020'!$A$3:$AA$434,MATCH($A228,'[1]PNC 2020'!$A$7:$A$434,0)+4,MATCH(AI$60,'[1]PNC 2020'!$A$3:$AA$3,0))),"")</f>
        <v/>
      </c>
      <c r="AJ228" s="87" t="str">
        <f>IFERROR(IF(INDEX('[1]PNC 2020'!$A$3:$AA$434,MATCH($A228,'[1]PNC 2020'!$A$7:$A$434,0)+4,MATCH(AJ$60,'[1]PNC 2020'!$A$3:$AA$3,0))=0,"",INDEX('[1]PNC 2020'!$A$3:$AA$434,MATCH($A228,'[1]PNC 2020'!$A$7:$A$434,0)+4,MATCH(AJ$60,'[1]PNC 2020'!$A$3:$AA$3,0))),"")</f>
        <v/>
      </c>
      <c r="AK228" s="87">
        <f t="shared" si="96"/>
        <v>0</v>
      </c>
      <c r="AM228" s="132" t="s">
        <v>3</v>
      </c>
    </row>
    <row r="229" spans="1:39" x14ac:dyDescent="0.2">
      <c r="A229" s="132" t="str">
        <f t="shared" si="82"/>
        <v>AbrilMapfre BHD Compañía de Seguros</v>
      </c>
      <c r="B229" s="51" t="s">
        <v>111</v>
      </c>
      <c r="C229" s="88">
        <f t="shared" si="84"/>
        <v>0</v>
      </c>
      <c r="D229" s="88">
        <f t="shared" si="85"/>
        <v>0</v>
      </c>
      <c r="E229" s="87" t="str">
        <f>IFERROR(IF(INDEX('[1]PNC 2020'!$A$3:$AA$434,MATCH($A229,'[1]PNC 2020'!$A$7:$A$434,0)+4,MATCH(E$60,'[1]PNC 2020'!$A$3:$AA$3,0))=0,"",INDEX('[1]PNC 2020'!$A$3:$AA$434,MATCH($A229,'[1]PNC 2020'!$A$7:$A$434,0)+4,MATCH(E$60,'[1]PNC 2020'!$A$3:$AA$3,0))),"")</f>
        <v/>
      </c>
      <c r="F229" s="87" t="str">
        <f>IFERROR(IF(INDEX('[1]PNC 2020'!$A$3:$AA$434,MATCH($A229,'[1]PNC 2020'!$A$7:$A$434,0)+4,MATCH(F$60,'[1]PNC 2020'!$A$3:$AA$3,0))=0,"",INDEX('[1]PNC 2020'!$A$3:$AA$434,MATCH($A229,'[1]PNC 2020'!$A$7:$A$434,0)+4,MATCH(F$60,'[1]PNC 2020'!$A$3:$AA$3,0))),"")</f>
        <v/>
      </c>
      <c r="G229" s="87">
        <f t="shared" si="86"/>
        <v>0</v>
      </c>
      <c r="H229" s="87" t="str">
        <f>IFERROR(IF(INDEX('[1]PNC 2020'!$A$3:$AA$434,MATCH($A229,'[1]PNC 2020'!$A$7:$A$434,0)+4,MATCH(H$60,'[1]PNC 2020'!$A$3:$AA$3,0))=0,"",INDEX('[1]PNC 2020'!$A$3:$AA$434,MATCH($A229,'[1]PNC 2020'!$A$7:$A$434,0)+4,MATCH(H$60,'[1]PNC 2020'!$A$3:$AA$3,0))),"")</f>
        <v/>
      </c>
      <c r="I229" s="87" t="str">
        <f>IFERROR(IF(INDEX('[1]PNC 2020'!$A$3:$AA$434,MATCH($A229,'[1]PNC 2020'!$A$7:$A$434,0)+4,MATCH(I$60,'[1]PNC 2020'!$A$3:$AA$3,0))=0,"",INDEX('[1]PNC 2020'!$A$3:$AA$434,MATCH($A229,'[1]PNC 2020'!$A$7:$A$434,0)+4,MATCH(I$60,'[1]PNC 2020'!$A$3:$AA$3,0))),"")</f>
        <v/>
      </c>
      <c r="J229" s="87">
        <f t="shared" si="87"/>
        <v>0</v>
      </c>
      <c r="K229" s="87" t="str">
        <f>IFERROR(IF(INDEX('[1]PNC 2020'!$A$3:$AA$434,MATCH($A229,'[1]PNC 2020'!$A$7:$A$434,0)+4,MATCH(K$60,'[1]PNC 2020'!$A$3:$AA$3,0))=0,"",INDEX('[1]PNC 2020'!$A$3:$AA$434,MATCH($A229,'[1]PNC 2020'!$A$7:$A$434,0)+4,MATCH(K$60,'[1]PNC 2020'!$A$3:$AA$3,0))),"")</f>
        <v/>
      </c>
      <c r="L229" s="87" t="str">
        <f>IFERROR(IF(INDEX('[1]PNC 2020'!$A$3:$AA$434,MATCH($A229,'[1]PNC 2020'!$A$7:$A$434,0)+4,MATCH(L$60,'[1]PNC 2020'!$A$3:$AA$3,0))=0,"",INDEX('[1]PNC 2020'!$A$3:$AA$434,MATCH($A229,'[1]PNC 2020'!$A$7:$A$434,0)+4,MATCH(L$60,'[1]PNC 2020'!$A$3:$AA$3,0))),"")</f>
        <v/>
      </c>
      <c r="M229" s="87">
        <f t="shared" si="88"/>
        <v>0</v>
      </c>
      <c r="N229" s="87" t="str">
        <f>IFERROR(IF(INDEX('[1]PNC 2020'!$A$3:$AA$434,MATCH($A229,'[1]PNC 2020'!$A$7:$A$434,0)+4,MATCH(N$60,'[1]PNC 2020'!$A$3:$AA$3,0))=0,"",INDEX('[1]PNC 2020'!$A$3:$AA$434,MATCH($A229,'[1]PNC 2020'!$A$7:$A$434,0)+4,MATCH(N$60,'[1]PNC 2020'!$A$3:$AA$3,0))),"")</f>
        <v/>
      </c>
      <c r="O229" s="87" t="str">
        <f>IFERROR(IF(INDEX('[1]PNC 2020'!$A$3:$AA$434,MATCH($A229,'[1]PNC 2020'!$A$7:$A$434,0)+4,MATCH(O$60,'[1]PNC 2020'!$A$3:$AA$3,0))=0,"",INDEX('[1]PNC 2020'!$A$3:$AA$434,MATCH($A229,'[1]PNC 2020'!$A$7:$A$434,0)+4,MATCH(O$60,'[1]PNC 2020'!$A$3:$AA$3,0))),"")</f>
        <v/>
      </c>
      <c r="P229" s="87">
        <f t="shared" si="89"/>
        <v>0</v>
      </c>
      <c r="Q229" s="87" t="str">
        <f>IFERROR(IF(INDEX('[1]PNC 2020'!$A$3:$AA$434,MATCH($A229,'[1]PNC 2020'!$A$7:$A$434,0)+4,MATCH(Q$60,'[1]PNC 2020'!$A$3:$AA$3,0))=0,"",INDEX('[1]PNC 2020'!$A$3:$AA$434,MATCH($A229,'[1]PNC 2020'!$A$7:$A$434,0)+4,MATCH(Q$60,'[1]PNC 2020'!$A$3:$AA$3,0))),"")</f>
        <v/>
      </c>
      <c r="R229" s="87" t="str">
        <f>IFERROR(IF(INDEX('[1]PNC 2020'!$A$3:$AA$434,MATCH($A229,'[1]PNC 2020'!$A$7:$A$434,0)+4,MATCH(R$60,'[1]PNC 2020'!$A$3:$AA$3,0))=0,"",INDEX('[1]PNC 2020'!$A$3:$AA$434,MATCH($A229,'[1]PNC 2020'!$A$7:$A$434,0)+4,MATCH(R$60,'[1]PNC 2020'!$A$3:$AA$3,0))),"")</f>
        <v/>
      </c>
      <c r="S229" s="87">
        <f t="shared" si="90"/>
        <v>0</v>
      </c>
      <c r="T229" s="87" t="str">
        <f>IFERROR(IF(INDEX('[1]PNC 2020'!$A$3:$AA$434,MATCH($A229,'[1]PNC 2020'!$A$7:$A$434,0)+4,MATCH(T$60,'[1]PNC 2020'!$A$3:$AA$3,0))=0,"",INDEX('[1]PNC 2020'!$A$3:$AA$434,MATCH($A229,'[1]PNC 2020'!$A$7:$A$434,0)+4,MATCH(T$60,'[1]PNC 2020'!$A$3:$AA$3,0))),"")</f>
        <v/>
      </c>
      <c r="U229" s="87" t="str">
        <f>IFERROR(IF(INDEX('[1]PNC 2020'!$A$3:$AA$434,MATCH($A229,'[1]PNC 2020'!$A$7:$A$434,0)+4,MATCH(U$60,'[1]PNC 2020'!$A$3:$AA$3,0))=0,"",INDEX('[1]PNC 2020'!$A$3:$AA$434,MATCH($A229,'[1]PNC 2020'!$A$7:$A$434,0)+4,MATCH(U$60,'[1]PNC 2020'!$A$3:$AA$3,0))),"")</f>
        <v/>
      </c>
      <c r="V229" s="87">
        <f t="shared" si="91"/>
        <v>0</v>
      </c>
      <c r="W229" s="87" t="str">
        <f>IFERROR(IF(INDEX('[1]PNC 2020'!$A$3:$AA$434,MATCH($A229,'[1]PNC 2020'!$A$7:$A$434,0)+4,MATCH(W$60,'[1]PNC 2020'!$A$3:$AA$3,0))=0,"",INDEX('[1]PNC 2020'!$A$3:$AA$434,MATCH($A229,'[1]PNC 2020'!$A$7:$A$434,0)+4,MATCH(W$60,'[1]PNC 2020'!$A$3:$AA$3,0))),"")</f>
        <v/>
      </c>
      <c r="X229" s="87" t="str">
        <f>IFERROR(IF(INDEX('[1]PNC 2020'!$A$3:$AA$434,MATCH($A229,'[1]PNC 2020'!$A$7:$A$434,0)+4,MATCH(X$60,'[1]PNC 2020'!$A$3:$AA$3,0))=0,"",INDEX('[1]PNC 2020'!$A$3:$AA$434,MATCH($A229,'[1]PNC 2020'!$A$7:$A$434,0)+4,MATCH(X$60,'[1]PNC 2020'!$A$3:$AA$3,0))),"")</f>
        <v/>
      </c>
      <c r="Y229" s="87">
        <f t="shared" si="92"/>
        <v>0</v>
      </c>
      <c r="Z229" s="87" t="str">
        <f>IFERROR(IF(INDEX('[1]PNC 2020'!$A$3:$AA$434,MATCH($A229,'[1]PNC 2020'!$A$7:$A$434,0)+4,MATCH(Z$60,'[1]PNC 2020'!$A$3:$AA$3,0))=0,"",INDEX('[1]PNC 2020'!$A$3:$AA$434,MATCH($A229,'[1]PNC 2020'!$A$7:$A$434,0)+4,MATCH(Z$60,'[1]PNC 2020'!$A$3:$AA$3,0))),"")</f>
        <v/>
      </c>
      <c r="AA229" s="87" t="str">
        <f>IFERROR(IF(INDEX('[1]PNC 2020'!$A$3:$AA$434,MATCH($A229,'[1]PNC 2020'!$A$7:$A$434,0)+4,MATCH(AA$60,'[1]PNC 2020'!$A$3:$AA$3,0))=0,"",INDEX('[1]PNC 2020'!$A$3:$AA$434,MATCH($A229,'[1]PNC 2020'!$A$7:$A$434,0)+4,MATCH(AA$60,'[1]PNC 2020'!$A$3:$AA$3,0))),"")</f>
        <v/>
      </c>
      <c r="AB229" s="87">
        <f t="shared" si="93"/>
        <v>0</v>
      </c>
      <c r="AC229" s="87" t="str">
        <f>IFERROR(IF(INDEX('[1]PNC 2020'!$A$3:$AA$434,MATCH($A229,'[1]PNC 2020'!$A$7:$A$434,0)+4,MATCH(AC$60,'[1]PNC 2020'!$A$3:$AA$3,0))=0,"",INDEX('[1]PNC 2020'!$A$3:$AA$434,MATCH($A229,'[1]PNC 2020'!$A$7:$A$434,0)+4,MATCH(AC$60,'[1]PNC 2020'!$A$3:$AA$3,0))),"")</f>
        <v/>
      </c>
      <c r="AD229" s="87" t="str">
        <f>IFERROR(IF(INDEX('[1]PNC 2020'!$A$3:$AA$434,MATCH($A229,'[1]PNC 2020'!$A$7:$A$434,0)+4,MATCH(AD$60,'[1]PNC 2020'!$A$3:$AA$3,0))=0,"",INDEX('[1]PNC 2020'!$A$3:$AA$434,MATCH($A229,'[1]PNC 2020'!$A$7:$A$434,0)+4,MATCH(AD$60,'[1]PNC 2020'!$A$3:$AA$3,0))),"")</f>
        <v/>
      </c>
      <c r="AE229" s="87">
        <f t="shared" si="94"/>
        <v>0</v>
      </c>
      <c r="AF229" s="87" t="str">
        <f>IFERROR(IF(INDEX('[1]PNC 2020'!$A$3:$AA$434,MATCH($A229,'[1]PNC 2020'!$A$7:$A$434,0)+4,MATCH(AF$60,'[1]PNC 2020'!$A$3:$AA$3,0))=0,"",INDEX('[1]PNC 2020'!$A$3:$AA$434,MATCH($A229,'[1]PNC 2020'!$A$7:$A$434,0)+4,MATCH(AF$60,'[1]PNC 2020'!$A$3:$AA$3,0))),"")</f>
        <v/>
      </c>
      <c r="AG229" s="87" t="str">
        <f>IFERROR(IF(INDEX('[1]PNC 2020'!$A$3:$AA$434,MATCH($A229,'[1]PNC 2020'!$A$7:$A$434,0)+4,MATCH(AG$60,'[1]PNC 2020'!$A$3:$AA$3,0))=0,"",INDEX('[1]PNC 2020'!$A$3:$AA$434,MATCH($A229,'[1]PNC 2020'!$A$7:$A$434,0)+4,MATCH(AG$60,'[1]PNC 2020'!$A$3:$AA$3,0))),"")</f>
        <v/>
      </c>
      <c r="AH229" s="87">
        <f t="shared" si="95"/>
        <v>0</v>
      </c>
      <c r="AI229" s="87" t="str">
        <f>IFERROR(IF(INDEX('[1]PNC 2020'!$A$3:$AA$434,MATCH($A229,'[1]PNC 2020'!$A$7:$A$434,0)+4,MATCH(AI$60,'[1]PNC 2020'!$A$3:$AA$3,0))=0,"",INDEX('[1]PNC 2020'!$A$3:$AA$434,MATCH($A229,'[1]PNC 2020'!$A$7:$A$434,0)+4,MATCH(AI$60,'[1]PNC 2020'!$A$3:$AA$3,0))),"")</f>
        <v/>
      </c>
      <c r="AJ229" s="87" t="str">
        <f>IFERROR(IF(INDEX('[1]PNC 2020'!$A$3:$AA$434,MATCH($A229,'[1]PNC 2020'!$A$7:$A$434,0)+4,MATCH(AJ$60,'[1]PNC 2020'!$A$3:$AA$3,0))=0,"",INDEX('[1]PNC 2020'!$A$3:$AA$434,MATCH($A229,'[1]PNC 2020'!$A$7:$A$434,0)+4,MATCH(AJ$60,'[1]PNC 2020'!$A$3:$AA$3,0))),"")</f>
        <v/>
      </c>
      <c r="AK229" s="87">
        <f t="shared" si="96"/>
        <v>0</v>
      </c>
      <c r="AM229" s="132" t="s">
        <v>3</v>
      </c>
    </row>
    <row r="230" spans="1:39" x14ac:dyDescent="0.2">
      <c r="A230" s="132" t="str">
        <f t="shared" si="82"/>
        <v>AbrilLa Colonial, S. A., Compañia De Seguros</v>
      </c>
      <c r="B230" s="51" t="s">
        <v>112</v>
      </c>
      <c r="C230" s="88">
        <f t="shared" si="84"/>
        <v>0</v>
      </c>
      <c r="D230" s="88">
        <f t="shared" si="85"/>
        <v>0</v>
      </c>
      <c r="E230" s="87" t="str">
        <f>IFERROR(IF(INDEX('[1]PNC 2020'!$A$3:$AA$434,MATCH($A230,'[1]PNC 2020'!$A$7:$A$434,0)+4,MATCH(E$60,'[1]PNC 2020'!$A$3:$AA$3,0))=0,"",INDEX('[1]PNC 2020'!$A$3:$AA$434,MATCH($A230,'[1]PNC 2020'!$A$7:$A$434,0)+4,MATCH(E$60,'[1]PNC 2020'!$A$3:$AA$3,0))),"")</f>
        <v/>
      </c>
      <c r="F230" s="87" t="str">
        <f>IFERROR(IF(INDEX('[1]PNC 2020'!$A$3:$AA$434,MATCH($A230,'[1]PNC 2020'!$A$7:$A$434,0)+4,MATCH(F$60,'[1]PNC 2020'!$A$3:$AA$3,0))=0,"",INDEX('[1]PNC 2020'!$A$3:$AA$434,MATCH($A230,'[1]PNC 2020'!$A$7:$A$434,0)+4,MATCH(F$60,'[1]PNC 2020'!$A$3:$AA$3,0))),"")</f>
        <v/>
      </c>
      <c r="G230" s="87">
        <f t="shared" si="86"/>
        <v>0</v>
      </c>
      <c r="H230" s="87" t="str">
        <f>IFERROR(IF(INDEX('[1]PNC 2020'!$A$3:$AA$434,MATCH($A230,'[1]PNC 2020'!$A$7:$A$434,0)+4,MATCH(H$60,'[1]PNC 2020'!$A$3:$AA$3,0))=0,"",INDEX('[1]PNC 2020'!$A$3:$AA$434,MATCH($A230,'[1]PNC 2020'!$A$7:$A$434,0)+4,MATCH(H$60,'[1]PNC 2020'!$A$3:$AA$3,0))),"")</f>
        <v/>
      </c>
      <c r="I230" s="87" t="str">
        <f>IFERROR(IF(INDEX('[1]PNC 2020'!$A$3:$AA$434,MATCH($A230,'[1]PNC 2020'!$A$7:$A$434,0)+4,MATCH(I$60,'[1]PNC 2020'!$A$3:$AA$3,0))=0,"",INDEX('[1]PNC 2020'!$A$3:$AA$434,MATCH($A230,'[1]PNC 2020'!$A$7:$A$434,0)+4,MATCH(I$60,'[1]PNC 2020'!$A$3:$AA$3,0))),"")</f>
        <v/>
      </c>
      <c r="J230" s="87">
        <f t="shared" si="87"/>
        <v>0</v>
      </c>
      <c r="K230" s="87" t="str">
        <f>IFERROR(IF(INDEX('[1]PNC 2020'!$A$3:$AA$434,MATCH($A230,'[1]PNC 2020'!$A$7:$A$434,0)+4,MATCH(K$60,'[1]PNC 2020'!$A$3:$AA$3,0))=0,"",INDEX('[1]PNC 2020'!$A$3:$AA$434,MATCH($A230,'[1]PNC 2020'!$A$7:$A$434,0)+4,MATCH(K$60,'[1]PNC 2020'!$A$3:$AA$3,0))),"")</f>
        <v/>
      </c>
      <c r="L230" s="87" t="str">
        <f>IFERROR(IF(INDEX('[1]PNC 2020'!$A$3:$AA$434,MATCH($A230,'[1]PNC 2020'!$A$7:$A$434,0)+4,MATCH(L$60,'[1]PNC 2020'!$A$3:$AA$3,0))=0,"",INDEX('[1]PNC 2020'!$A$3:$AA$434,MATCH($A230,'[1]PNC 2020'!$A$7:$A$434,0)+4,MATCH(L$60,'[1]PNC 2020'!$A$3:$AA$3,0))),"")</f>
        <v/>
      </c>
      <c r="M230" s="87">
        <f t="shared" si="88"/>
        <v>0</v>
      </c>
      <c r="N230" s="87" t="str">
        <f>IFERROR(IF(INDEX('[1]PNC 2020'!$A$3:$AA$434,MATCH($A230,'[1]PNC 2020'!$A$7:$A$434,0)+4,MATCH(N$60,'[1]PNC 2020'!$A$3:$AA$3,0))=0,"",INDEX('[1]PNC 2020'!$A$3:$AA$434,MATCH($A230,'[1]PNC 2020'!$A$7:$A$434,0)+4,MATCH(N$60,'[1]PNC 2020'!$A$3:$AA$3,0))),"")</f>
        <v/>
      </c>
      <c r="O230" s="87" t="str">
        <f>IFERROR(IF(INDEX('[1]PNC 2020'!$A$3:$AA$434,MATCH($A230,'[1]PNC 2020'!$A$7:$A$434,0)+4,MATCH(O$60,'[1]PNC 2020'!$A$3:$AA$3,0))=0,"",INDEX('[1]PNC 2020'!$A$3:$AA$434,MATCH($A230,'[1]PNC 2020'!$A$7:$A$434,0)+4,MATCH(O$60,'[1]PNC 2020'!$A$3:$AA$3,0))),"")</f>
        <v/>
      </c>
      <c r="P230" s="87">
        <f t="shared" si="89"/>
        <v>0</v>
      </c>
      <c r="Q230" s="87" t="str">
        <f>IFERROR(IF(INDEX('[1]PNC 2020'!$A$3:$AA$434,MATCH($A230,'[1]PNC 2020'!$A$7:$A$434,0)+4,MATCH(Q$60,'[1]PNC 2020'!$A$3:$AA$3,0))=0,"",INDEX('[1]PNC 2020'!$A$3:$AA$434,MATCH($A230,'[1]PNC 2020'!$A$7:$A$434,0)+4,MATCH(Q$60,'[1]PNC 2020'!$A$3:$AA$3,0))),"")</f>
        <v/>
      </c>
      <c r="R230" s="87" t="str">
        <f>IFERROR(IF(INDEX('[1]PNC 2020'!$A$3:$AA$434,MATCH($A230,'[1]PNC 2020'!$A$7:$A$434,0)+4,MATCH(R$60,'[1]PNC 2020'!$A$3:$AA$3,0))=0,"",INDEX('[1]PNC 2020'!$A$3:$AA$434,MATCH($A230,'[1]PNC 2020'!$A$7:$A$434,0)+4,MATCH(R$60,'[1]PNC 2020'!$A$3:$AA$3,0))),"")</f>
        <v/>
      </c>
      <c r="S230" s="87">
        <f t="shared" si="90"/>
        <v>0</v>
      </c>
      <c r="T230" s="87" t="str">
        <f>IFERROR(IF(INDEX('[1]PNC 2020'!$A$3:$AA$434,MATCH($A230,'[1]PNC 2020'!$A$7:$A$434,0)+4,MATCH(T$60,'[1]PNC 2020'!$A$3:$AA$3,0))=0,"",INDEX('[1]PNC 2020'!$A$3:$AA$434,MATCH($A230,'[1]PNC 2020'!$A$7:$A$434,0)+4,MATCH(T$60,'[1]PNC 2020'!$A$3:$AA$3,0))),"")</f>
        <v/>
      </c>
      <c r="U230" s="87" t="str">
        <f>IFERROR(IF(INDEX('[1]PNC 2020'!$A$3:$AA$434,MATCH($A230,'[1]PNC 2020'!$A$7:$A$434,0)+4,MATCH(U$60,'[1]PNC 2020'!$A$3:$AA$3,0))=0,"",INDEX('[1]PNC 2020'!$A$3:$AA$434,MATCH($A230,'[1]PNC 2020'!$A$7:$A$434,0)+4,MATCH(U$60,'[1]PNC 2020'!$A$3:$AA$3,0))),"")</f>
        <v/>
      </c>
      <c r="V230" s="87">
        <f t="shared" si="91"/>
        <v>0</v>
      </c>
      <c r="W230" s="87" t="str">
        <f>IFERROR(IF(INDEX('[1]PNC 2020'!$A$3:$AA$434,MATCH($A230,'[1]PNC 2020'!$A$7:$A$434,0)+4,MATCH(W$60,'[1]PNC 2020'!$A$3:$AA$3,0))=0,"",INDEX('[1]PNC 2020'!$A$3:$AA$434,MATCH($A230,'[1]PNC 2020'!$A$7:$A$434,0)+4,MATCH(W$60,'[1]PNC 2020'!$A$3:$AA$3,0))),"")</f>
        <v/>
      </c>
      <c r="X230" s="87" t="str">
        <f>IFERROR(IF(INDEX('[1]PNC 2020'!$A$3:$AA$434,MATCH($A230,'[1]PNC 2020'!$A$7:$A$434,0)+4,MATCH(X$60,'[1]PNC 2020'!$A$3:$AA$3,0))=0,"",INDEX('[1]PNC 2020'!$A$3:$AA$434,MATCH($A230,'[1]PNC 2020'!$A$7:$A$434,0)+4,MATCH(X$60,'[1]PNC 2020'!$A$3:$AA$3,0))),"")</f>
        <v/>
      </c>
      <c r="Y230" s="87">
        <f t="shared" si="92"/>
        <v>0</v>
      </c>
      <c r="Z230" s="87" t="str">
        <f>IFERROR(IF(INDEX('[1]PNC 2020'!$A$3:$AA$434,MATCH($A230,'[1]PNC 2020'!$A$7:$A$434,0)+4,MATCH(Z$60,'[1]PNC 2020'!$A$3:$AA$3,0))=0,"",INDEX('[1]PNC 2020'!$A$3:$AA$434,MATCH($A230,'[1]PNC 2020'!$A$7:$A$434,0)+4,MATCH(Z$60,'[1]PNC 2020'!$A$3:$AA$3,0))),"")</f>
        <v/>
      </c>
      <c r="AA230" s="87" t="str">
        <f>IFERROR(IF(INDEX('[1]PNC 2020'!$A$3:$AA$434,MATCH($A230,'[1]PNC 2020'!$A$7:$A$434,0)+4,MATCH(AA$60,'[1]PNC 2020'!$A$3:$AA$3,0))=0,"",INDEX('[1]PNC 2020'!$A$3:$AA$434,MATCH($A230,'[1]PNC 2020'!$A$7:$A$434,0)+4,MATCH(AA$60,'[1]PNC 2020'!$A$3:$AA$3,0))),"")</f>
        <v/>
      </c>
      <c r="AB230" s="87">
        <f t="shared" si="93"/>
        <v>0</v>
      </c>
      <c r="AC230" s="87" t="str">
        <f>IFERROR(IF(INDEX('[1]PNC 2020'!$A$3:$AA$434,MATCH($A230,'[1]PNC 2020'!$A$7:$A$434,0)+4,MATCH(AC$60,'[1]PNC 2020'!$A$3:$AA$3,0))=0,"",INDEX('[1]PNC 2020'!$A$3:$AA$434,MATCH($A230,'[1]PNC 2020'!$A$7:$A$434,0)+4,MATCH(AC$60,'[1]PNC 2020'!$A$3:$AA$3,0))),"")</f>
        <v/>
      </c>
      <c r="AD230" s="87" t="str">
        <f>IFERROR(IF(INDEX('[1]PNC 2020'!$A$3:$AA$434,MATCH($A230,'[1]PNC 2020'!$A$7:$A$434,0)+4,MATCH(AD$60,'[1]PNC 2020'!$A$3:$AA$3,0))=0,"",INDEX('[1]PNC 2020'!$A$3:$AA$434,MATCH($A230,'[1]PNC 2020'!$A$7:$A$434,0)+4,MATCH(AD$60,'[1]PNC 2020'!$A$3:$AA$3,0))),"")</f>
        <v/>
      </c>
      <c r="AE230" s="87">
        <f t="shared" si="94"/>
        <v>0</v>
      </c>
      <c r="AF230" s="87" t="str">
        <f>IFERROR(IF(INDEX('[1]PNC 2020'!$A$3:$AA$434,MATCH($A230,'[1]PNC 2020'!$A$7:$A$434,0)+4,MATCH(AF$60,'[1]PNC 2020'!$A$3:$AA$3,0))=0,"",INDEX('[1]PNC 2020'!$A$3:$AA$434,MATCH($A230,'[1]PNC 2020'!$A$7:$A$434,0)+4,MATCH(AF$60,'[1]PNC 2020'!$A$3:$AA$3,0))),"")</f>
        <v/>
      </c>
      <c r="AG230" s="87" t="str">
        <f>IFERROR(IF(INDEX('[1]PNC 2020'!$A$3:$AA$434,MATCH($A230,'[1]PNC 2020'!$A$7:$A$434,0)+4,MATCH(AG$60,'[1]PNC 2020'!$A$3:$AA$3,0))=0,"",INDEX('[1]PNC 2020'!$A$3:$AA$434,MATCH($A230,'[1]PNC 2020'!$A$7:$A$434,0)+4,MATCH(AG$60,'[1]PNC 2020'!$A$3:$AA$3,0))),"")</f>
        <v/>
      </c>
      <c r="AH230" s="87">
        <f t="shared" si="95"/>
        <v>0</v>
      </c>
      <c r="AI230" s="87" t="str">
        <f>IFERROR(IF(INDEX('[1]PNC 2020'!$A$3:$AA$434,MATCH($A230,'[1]PNC 2020'!$A$7:$A$434,0)+4,MATCH(AI$60,'[1]PNC 2020'!$A$3:$AA$3,0))=0,"",INDEX('[1]PNC 2020'!$A$3:$AA$434,MATCH($A230,'[1]PNC 2020'!$A$7:$A$434,0)+4,MATCH(AI$60,'[1]PNC 2020'!$A$3:$AA$3,0))),"")</f>
        <v/>
      </c>
      <c r="AJ230" s="87" t="str">
        <f>IFERROR(IF(INDEX('[1]PNC 2020'!$A$3:$AA$434,MATCH($A230,'[1]PNC 2020'!$A$7:$A$434,0)+4,MATCH(AJ$60,'[1]PNC 2020'!$A$3:$AA$3,0))=0,"",INDEX('[1]PNC 2020'!$A$3:$AA$434,MATCH($A230,'[1]PNC 2020'!$A$7:$A$434,0)+4,MATCH(AJ$60,'[1]PNC 2020'!$A$3:$AA$3,0))),"")</f>
        <v/>
      </c>
      <c r="AK230" s="87">
        <f t="shared" si="96"/>
        <v>0</v>
      </c>
      <c r="AM230" s="132" t="s">
        <v>3</v>
      </c>
    </row>
    <row r="231" spans="1:39" x14ac:dyDescent="0.2">
      <c r="A231" s="132" t="str">
        <f t="shared" si="82"/>
        <v>AbrilSeguros Sura, S.A.</v>
      </c>
      <c r="B231" s="51" t="s">
        <v>113</v>
      </c>
      <c r="C231" s="88">
        <f t="shared" si="84"/>
        <v>0</v>
      </c>
      <c r="D231" s="88">
        <f t="shared" si="85"/>
        <v>0</v>
      </c>
      <c r="E231" s="87" t="str">
        <f>IFERROR(IF(INDEX('[1]PNC 2020'!$A$3:$AA$434,MATCH($A231,'[1]PNC 2020'!$A$7:$A$434,0)+4,MATCH(E$60,'[1]PNC 2020'!$A$3:$AA$3,0))=0,"",INDEX('[1]PNC 2020'!$A$3:$AA$434,MATCH($A231,'[1]PNC 2020'!$A$7:$A$434,0)+4,MATCH(E$60,'[1]PNC 2020'!$A$3:$AA$3,0))),"")</f>
        <v/>
      </c>
      <c r="F231" s="87" t="str">
        <f>IFERROR(IF(INDEX('[1]PNC 2020'!$A$3:$AA$434,MATCH($A231,'[1]PNC 2020'!$A$7:$A$434,0)+4,MATCH(F$60,'[1]PNC 2020'!$A$3:$AA$3,0))=0,"",INDEX('[1]PNC 2020'!$A$3:$AA$434,MATCH($A231,'[1]PNC 2020'!$A$7:$A$434,0)+4,MATCH(F$60,'[1]PNC 2020'!$A$3:$AA$3,0))),"")</f>
        <v/>
      </c>
      <c r="G231" s="87">
        <f t="shared" si="86"/>
        <v>0</v>
      </c>
      <c r="H231" s="87" t="str">
        <f>IFERROR(IF(INDEX('[1]PNC 2020'!$A$3:$AA$434,MATCH($A231,'[1]PNC 2020'!$A$7:$A$434,0)+4,MATCH(H$60,'[1]PNC 2020'!$A$3:$AA$3,0))=0,"",INDEX('[1]PNC 2020'!$A$3:$AA$434,MATCH($A231,'[1]PNC 2020'!$A$7:$A$434,0)+4,MATCH(H$60,'[1]PNC 2020'!$A$3:$AA$3,0))),"")</f>
        <v/>
      </c>
      <c r="I231" s="87" t="str">
        <f>IFERROR(IF(INDEX('[1]PNC 2020'!$A$3:$AA$434,MATCH($A231,'[1]PNC 2020'!$A$7:$A$434,0)+4,MATCH(I$60,'[1]PNC 2020'!$A$3:$AA$3,0))=0,"",INDEX('[1]PNC 2020'!$A$3:$AA$434,MATCH($A231,'[1]PNC 2020'!$A$7:$A$434,0)+4,MATCH(I$60,'[1]PNC 2020'!$A$3:$AA$3,0))),"")</f>
        <v/>
      </c>
      <c r="J231" s="87">
        <f t="shared" si="87"/>
        <v>0</v>
      </c>
      <c r="K231" s="87" t="str">
        <f>IFERROR(IF(INDEX('[1]PNC 2020'!$A$3:$AA$434,MATCH($A231,'[1]PNC 2020'!$A$7:$A$434,0)+4,MATCH(K$60,'[1]PNC 2020'!$A$3:$AA$3,0))=0,"",INDEX('[1]PNC 2020'!$A$3:$AA$434,MATCH($A231,'[1]PNC 2020'!$A$7:$A$434,0)+4,MATCH(K$60,'[1]PNC 2020'!$A$3:$AA$3,0))),"")</f>
        <v/>
      </c>
      <c r="L231" s="87" t="str">
        <f>IFERROR(IF(INDEX('[1]PNC 2020'!$A$3:$AA$434,MATCH($A231,'[1]PNC 2020'!$A$7:$A$434,0)+4,MATCH(L$60,'[1]PNC 2020'!$A$3:$AA$3,0))=0,"",INDEX('[1]PNC 2020'!$A$3:$AA$434,MATCH($A231,'[1]PNC 2020'!$A$7:$A$434,0)+4,MATCH(L$60,'[1]PNC 2020'!$A$3:$AA$3,0))),"")</f>
        <v/>
      </c>
      <c r="M231" s="87">
        <f t="shared" si="88"/>
        <v>0</v>
      </c>
      <c r="N231" s="87" t="str">
        <f>IFERROR(IF(INDEX('[1]PNC 2020'!$A$3:$AA$434,MATCH($A231,'[1]PNC 2020'!$A$7:$A$434,0)+4,MATCH(N$60,'[1]PNC 2020'!$A$3:$AA$3,0))=0,"",INDEX('[1]PNC 2020'!$A$3:$AA$434,MATCH($A231,'[1]PNC 2020'!$A$7:$A$434,0)+4,MATCH(N$60,'[1]PNC 2020'!$A$3:$AA$3,0))),"")</f>
        <v/>
      </c>
      <c r="O231" s="87" t="str">
        <f>IFERROR(IF(INDEX('[1]PNC 2020'!$A$3:$AA$434,MATCH($A231,'[1]PNC 2020'!$A$7:$A$434,0)+4,MATCH(O$60,'[1]PNC 2020'!$A$3:$AA$3,0))=0,"",INDEX('[1]PNC 2020'!$A$3:$AA$434,MATCH($A231,'[1]PNC 2020'!$A$7:$A$434,0)+4,MATCH(O$60,'[1]PNC 2020'!$A$3:$AA$3,0))),"")</f>
        <v/>
      </c>
      <c r="P231" s="87">
        <f t="shared" si="89"/>
        <v>0</v>
      </c>
      <c r="Q231" s="87" t="str">
        <f>IFERROR(IF(INDEX('[1]PNC 2020'!$A$3:$AA$434,MATCH($A231,'[1]PNC 2020'!$A$7:$A$434,0)+4,MATCH(Q$60,'[1]PNC 2020'!$A$3:$AA$3,0))=0,"",INDEX('[1]PNC 2020'!$A$3:$AA$434,MATCH($A231,'[1]PNC 2020'!$A$7:$A$434,0)+4,MATCH(Q$60,'[1]PNC 2020'!$A$3:$AA$3,0))),"")</f>
        <v/>
      </c>
      <c r="R231" s="87" t="str">
        <f>IFERROR(IF(INDEX('[1]PNC 2020'!$A$3:$AA$434,MATCH($A231,'[1]PNC 2020'!$A$7:$A$434,0)+4,MATCH(R$60,'[1]PNC 2020'!$A$3:$AA$3,0))=0,"",INDEX('[1]PNC 2020'!$A$3:$AA$434,MATCH($A231,'[1]PNC 2020'!$A$7:$A$434,0)+4,MATCH(R$60,'[1]PNC 2020'!$A$3:$AA$3,0))),"")</f>
        <v/>
      </c>
      <c r="S231" s="87">
        <f t="shared" si="90"/>
        <v>0</v>
      </c>
      <c r="T231" s="87" t="str">
        <f>IFERROR(IF(INDEX('[1]PNC 2020'!$A$3:$AA$434,MATCH($A231,'[1]PNC 2020'!$A$7:$A$434,0)+4,MATCH(T$60,'[1]PNC 2020'!$A$3:$AA$3,0))=0,"",INDEX('[1]PNC 2020'!$A$3:$AA$434,MATCH($A231,'[1]PNC 2020'!$A$7:$A$434,0)+4,MATCH(T$60,'[1]PNC 2020'!$A$3:$AA$3,0))),"")</f>
        <v/>
      </c>
      <c r="U231" s="87" t="str">
        <f>IFERROR(IF(INDEX('[1]PNC 2020'!$A$3:$AA$434,MATCH($A231,'[1]PNC 2020'!$A$7:$A$434,0)+4,MATCH(U$60,'[1]PNC 2020'!$A$3:$AA$3,0))=0,"",INDEX('[1]PNC 2020'!$A$3:$AA$434,MATCH($A231,'[1]PNC 2020'!$A$7:$A$434,0)+4,MATCH(U$60,'[1]PNC 2020'!$A$3:$AA$3,0))),"")</f>
        <v/>
      </c>
      <c r="V231" s="87">
        <f t="shared" si="91"/>
        <v>0</v>
      </c>
      <c r="W231" s="87" t="str">
        <f>IFERROR(IF(INDEX('[1]PNC 2020'!$A$3:$AA$434,MATCH($A231,'[1]PNC 2020'!$A$7:$A$434,0)+4,MATCH(W$60,'[1]PNC 2020'!$A$3:$AA$3,0))=0,"",INDEX('[1]PNC 2020'!$A$3:$AA$434,MATCH($A231,'[1]PNC 2020'!$A$7:$A$434,0)+4,MATCH(W$60,'[1]PNC 2020'!$A$3:$AA$3,0))),"")</f>
        <v/>
      </c>
      <c r="X231" s="87" t="str">
        <f>IFERROR(IF(INDEX('[1]PNC 2020'!$A$3:$AA$434,MATCH($A231,'[1]PNC 2020'!$A$7:$A$434,0)+4,MATCH(X$60,'[1]PNC 2020'!$A$3:$AA$3,0))=0,"",INDEX('[1]PNC 2020'!$A$3:$AA$434,MATCH($A231,'[1]PNC 2020'!$A$7:$A$434,0)+4,MATCH(X$60,'[1]PNC 2020'!$A$3:$AA$3,0))),"")</f>
        <v/>
      </c>
      <c r="Y231" s="87">
        <f t="shared" si="92"/>
        <v>0</v>
      </c>
      <c r="Z231" s="87" t="str">
        <f>IFERROR(IF(INDEX('[1]PNC 2020'!$A$3:$AA$434,MATCH($A231,'[1]PNC 2020'!$A$7:$A$434,0)+4,MATCH(Z$60,'[1]PNC 2020'!$A$3:$AA$3,0))=0,"",INDEX('[1]PNC 2020'!$A$3:$AA$434,MATCH($A231,'[1]PNC 2020'!$A$7:$A$434,0)+4,MATCH(Z$60,'[1]PNC 2020'!$A$3:$AA$3,0))),"")</f>
        <v/>
      </c>
      <c r="AA231" s="87" t="str">
        <f>IFERROR(IF(INDEX('[1]PNC 2020'!$A$3:$AA$434,MATCH($A231,'[1]PNC 2020'!$A$7:$A$434,0)+4,MATCH(AA$60,'[1]PNC 2020'!$A$3:$AA$3,0))=0,"",INDEX('[1]PNC 2020'!$A$3:$AA$434,MATCH($A231,'[1]PNC 2020'!$A$7:$A$434,0)+4,MATCH(AA$60,'[1]PNC 2020'!$A$3:$AA$3,0))),"")</f>
        <v/>
      </c>
      <c r="AB231" s="87">
        <f t="shared" si="93"/>
        <v>0</v>
      </c>
      <c r="AC231" s="87" t="str">
        <f>IFERROR(IF(INDEX('[1]PNC 2020'!$A$3:$AA$434,MATCH($A231,'[1]PNC 2020'!$A$7:$A$434,0)+4,MATCH(AC$60,'[1]PNC 2020'!$A$3:$AA$3,0))=0,"",INDEX('[1]PNC 2020'!$A$3:$AA$434,MATCH($A231,'[1]PNC 2020'!$A$7:$A$434,0)+4,MATCH(AC$60,'[1]PNC 2020'!$A$3:$AA$3,0))),"")</f>
        <v/>
      </c>
      <c r="AD231" s="87" t="str">
        <f>IFERROR(IF(INDEX('[1]PNC 2020'!$A$3:$AA$434,MATCH($A231,'[1]PNC 2020'!$A$7:$A$434,0)+4,MATCH(AD$60,'[1]PNC 2020'!$A$3:$AA$3,0))=0,"",INDEX('[1]PNC 2020'!$A$3:$AA$434,MATCH($A231,'[1]PNC 2020'!$A$7:$A$434,0)+4,MATCH(AD$60,'[1]PNC 2020'!$A$3:$AA$3,0))),"")</f>
        <v/>
      </c>
      <c r="AE231" s="87">
        <f t="shared" si="94"/>
        <v>0</v>
      </c>
      <c r="AF231" s="87" t="str">
        <f>IFERROR(IF(INDEX('[1]PNC 2020'!$A$3:$AA$434,MATCH($A231,'[1]PNC 2020'!$A$7:$A$434,0)+4,MATCH(AF$60,'[1]PNC 2020'!$A$3:$AA$3,0))=0,"",INDEX('[1]PNC 2020'!$A$3:$AA$434,MATCH($A231,'[1]PNC 2020'!$A$7:$A$434,0)+4,MATCH(AF$60,'[1]PNC 2020'!$A$3:$AA$3,0))),"")</f>
        <v/>
      </c>
      <c r="AG231" s="87" t="str">
        <f>IFERROR(IF(INDEX('[1]PNC 2020'!$A$3:$AA$434,MATCH($A231,'[1]PNC 2020'!$A$7:$A$434,0)+4,MATCH(AG$60,'[1]PNC 2020'!$A$3:$AA$3,0))=0,"",INDEX('[1]PNC 2020'!$A$3:$AA$434,MATCH($A231,'[1]PNC 2020'!$A$7:$A$434,0)+4,MATCH(AG$60,'[1]PNC 2020'!$A$3:$AA$3,0))),"")</f>
        <v/>
      </c>
      <c r="AH231" s="87">
        <f t="shared" si="95"/>
        <v>0</v>
      </c>
      <c r="AI231" s="87" t="str">
        <f>IFERROR(IF(INDEX('[1]PNC 2020'!$A$3:$AA$434,MATCH($A231,'[1]PNC 2020'!$A$7:$A$434,0)+4,MATCH(AI$60,'[1]PNC 2020'!$A$3:$AA$3,0))=0,"",INDEX('[1]PNC 2020'!$A$3:$AA$434,MATCH($A231,'[1]PNC 2020'!$A$7:$A$434,0)+4,MATCH(AI$60,'[1]PNC 2020'!$A$3:$AA$3,0))),"")</f>
        <v/>
      </c>
      <c r="AJ231" s="87" t="str">
        <f>IFERROR(IF(INDEX('[1]PNC 2020'!$A$3:$AA$434,MATCH($A231,'[1]PNC 2020'!$A$7:$A$434,0)+4,MATCH(AJ$60,'[1]PNC 2020'!$A$3:$AA$3,0))=0,"",INDEX('[1]PNC 2020'!$A$3:$AA$434,MATCH($A231,'[1]PNC 2020'!$A$7:$A$434,0)+4,MATCH(AJ$60,'[1]PNC 2020'!$A$3:$AA$3,0))),"")</f>
        <v/>
      </c>
      <c r="AK231" s="87">
        <f t="shared" si="96"/>
        <v>0</v>
      </c>
      <c r="AM231" s="132" t="s">
        <v>3</v>
      </c>
    </row>
    <row r="232" spans="1:39" x14ac:dyDescent="0.2">
      <c r="A232" s="132" t="str">
        <f t="shared" si="82"/>
        <v>AbrilSeguros Crecer, S. A.</v>
      </c>
      <c r="B232" s="51" t="s">
        <v>94</v>
      </c>
      <c r="C232" s="88">
        <f t="shared" si="84"/>
        <v>0</v>
      </c>
      <c r="D232" s="88">
        <f t="shared" si="85"/>
        <v>0</v>
      </c>
      <c r="E232" s="87" t="str">
        <f>IFERROR(IF(INDEX('[1]PNC 2020'!$A$3:$AA$434,MATCH($A232,'[1]PNC 2020'!$A$7:$A$434,0)+4,MATCH(E$60,'[1]PNC 2020'!$A$3:$AA$3,0))=0,"",INDEX('[1]PNC 2020'!$A$3:$AA$434,MATCH($A232,'[1]PNC 2020'!$A$7:$A$434,0)+4,MATCH(E$60,'[1]PNC 2020'!$A$3:$AA$3,0))),"")</f>
        <v/>
      </c>
      <c r="F232" s="87" t="str">
        <f>IFERROR(IF(INDEX('[1]PNC 2020'!$A$3:$AA$434,MATCH($A232,'[1]PNC 2020'!$A$7:$A$434,0)+4,MATCH(F$60,'[1]PNC 2020'!$A$3:$AA$3,0))=0,"",INDEX('[1]PNC 2020'!$A$3:$AA$434,MATCH($A232,'[1]PNC 2020'!$A$7:$A$434,0)+4,MATCH(F$60,'[1]PNC 2020'!$A$3:$AA$3,0))),"")</f>
        <v/>
      </c>
      <c r="G232" s="87">
        <f t="shared" si="86"/>
        <v>0</v>
      </c>
      <c r="H232" s="87" t="str">
        <f>IFERROR(IF(INDEX('[1]PNC 2020'!$A$3:$AA$434,MATCH($A232,'[1]PNC 2020'!$A$7:$A$434,0)+4,MATCH(H$60,'[1]PNC 2020'!$A$3:$AA$3,0))=0,"",INDEX('[1]PNC 2020'!$A$3:$AA$434,MATCH($A232,'[1]PNC 2020'!$A$7:$A$434,0)+4,MATCH(H$60,'[1]PNC 2020'!$A$3:$AA$3,0))),"")</f>
        <v/>
      </c>
      <c r="I232" s="87" t="str">
        <f>IFERROR(IF(INDEX('[1]PNC 2020'!$A$3:$AA$434,MATCH($A232,'[1]PNC 2020'!$A$7:$A$434,0)+4,MATCH(I$60,'[1]PNC 2020'!$A$3:$AA$3,0))=0,"",INDEX('[1]PNC 2020'!$A$3:$AA$434,MATCH($A232,'[1]PNC 2020'!$A$7:$A$434,0)+4,MATCH(I$60,'[1]PNC 2020'!$A$3:$AA$3,0))),"")</f>
        <v/>
      </c>
      <c r="J232" s="87">
        <f t="shared" si="87"/>
        <v>0</v>
      </c>
      <c r="K232" s="87" t="str">
        <f>IFERROR(IF(INDEX('[1]PNC 2020'!$A$3:$AA$434,MATCH($A232,'[1]PNC 2020'!$A$7:$A$434,0)+4,MATCH(K$60,'[1]PNC 2020'!$A$3:$AA$3,0))=0,"",INDEX('[1]PNC 2020'!$A$3:$AA$434,MATCH($A232,'[1]PNC 2020'!$A$7:$A$434,0)+4,MATCH(K$60,'[1]PNC 2020'!$A$3:$AA$3,0))),"")</f>
        <v/>
      </c>
      <c r="L232" s="87" t="str">
        <f>IFERROR(IF(INDEX('[1]PNC 2020'!$A$3:$AA$434,MATCH($A232,'[1]PNC 2020'!$A$7:$A$434,0)+4,MATCH(L$60,'[1]PNC 2020'!$A$3:$AA$3,0))=0,"",INDEX('[1]PNC 2020'!$A$3:$AA$434,MATCH($A232,'[1]PNC 2020'!$A$7:$A$434,0)+4,MATCH(L$60,'[1]PNC 2020'!$A$3:$AA$3,0))),"")</f>
        <v/>
      </c>
      <c r="M232" s="87">
        <f t="shared" si="88"/>
        <v>0</v>
      </c>
      <c r="N232" s="87" t="str">
        <f>IFERROR(IF(INDEX('[1]PNC 2020'!$A$3:$AA$434,MATCH($A232,'[1]PNC 2020'!$A$7:$A$434,0)+4,MATCH(N$60,'[1]PNC 2020'!$A$3:$AA$3,0))=0,"",INDEX('[1]PNC 2020'!$A$3:$AA$434,MATCH($A232,'[1]PNC 2020'!$A$7:$A$434,0)+4,MATCH(N$60,'[1]PNC 2020'!$A$3:$AA$3,0))),"")</f>
        <v/>
      </c>
      <c r="O232" s="87" t="str">
        <f>IFERROR(IF(INDEX('[1]PNC 2020'!$A$3:$AA$434,MATCH($A232,'[1]PNC 2020'!$A$7:$A$434,0)+4,MATCH(O$60,'[1]PNC 2020'!$A$3:$AA$3,0))=0,"",INDEX('[1]PNC 2020'!$A$3:$AA$434,MATCH($A232,'[1]PNC 2020'!$A$7:$A$434,0)+4,MATCH(O$60,'[1]PNC 2020'!$A$3:$AA$3,0))),"")</f>
        <v/>
      </c>
      <c r="P232" s="87">
        <f t="shared" si="89"/>
        <v>0</v>
      </c>
      <c r="Q232" s="87" t="str">
        <f>IFERROR(IF(INDEX('[1]PNC 2020'!$A$3:$AA$434,MATCH($A232,'[1]PNC 2020'!$A$7:$A$434,0)+4,MATCH(Q$60,'[1]PNC 2020'!$A$3:$AA$3,0))=0,"",INDEX('[1]PNC 2020'!$A$3:$AA$434,MATCH($A232,'[1]PNC 2020'!$A$7:$A$434,0)+4,MATCH(Q$60,'[1]PNC 2020'!$A$3:$AA$3,0))),"")</f>
        <v/>
      </c>
      <c r="R232" s="87" t="str">
        <f>IFERROR(IF(INDEX('[1]PNC 2020'!$A$3:$AA$434,MATCH($A232,'[1]PNC 2020'!$A$7:$A$434,0)+4,MATCH(R$60,'[1]PNC 2020'!$A$3:$AA$3,0))=0,"",INDEX('[1]PNC 2020'!$A$3:$AA$434,MATCH($A232,'[1]PNC 2020'!$A$7:$A$434,0)+4,MATCH(R$60,'[1]PNC 2020'!$A$3:$AA$3,0))),"")</f>
        <v/>
      </c>
      <c r="S232" s="87">
        <f t="shared" si="90"/>
        <v>0</v>
      </c>
      <c r="T232" s="87" t="str">
        <f>IFERROR(IF(INDEX('[1]PNC 2020'!$A$3:$AA$434,MATCH($A232,'[1]PNC 2020'!$A$7:$A$434,0)+4,MATCH(T$60,'[1]PNC 2020'!$A$3:$AA$3,0))=0,"",INDEX('[1]PNC 2020'!$A$3:$AA$434,MATCH($A232,'[1]PNC 2020'!$A$7:$A$434,0)+4,MATCH(T$60,'[1]PNC 2020'!$A$3:$AA$3,0))),"")</f>
        <v/>
      </c>
      <c r="U232" s="87" t="str">
        <f>IFERROR(IF(INDEX('[1]PNC 2020'!$A$3:$AA$434,MATCH($A232,'[1]PNC 2020'!$A$7:$A$434,0)+4,MATCH(U$60,'[1]PNC 2020'!$A$3:$AA$3,0))=0,"",INDEX('[1]PNC 2020'!$A$3:$AA$434,MATCH($A232,'[1]PNC 2020'!$A$7:$A$434,0)+4,MATCH(U$60,'[1]PNC 2020'!$A$3:$AA$3,0))),"")</f>
        <v/>
      </c>
      <c r="V232" s="87">
        <f t="shared" si="91"/>
        <v>0</v>
      </c>
      <c r="W232" s="87" t="str">
        <f>IFERROR(IF(INDEX('[1]PNC 2020'!$A$3:$AA$434,MATCH($A232,'[1]PNC 2020'!$A$7:$A$434,0)+4,MATCH(W$60,'[1]PNC 2020'!$A$3:$AA$3,0))=0,"",INDEX('[1]PNC 2020'!$A$3:$AA$434,MATCH($A232,'[1]PNC 2020'!$A$7:$A$434,0)+4,MATCH(W$60,'[1]PNC 2020'!$A$3:$AA$3,0))),"")</f>
        <v/>
      </c>
      <c r="X232" s="87" t="str">
        <f>IFERROR(IF(INDEX('[1]PNC 2020'!$A$3:$AA$434,MATCH($A232,'[1]PNC 2020'!$A$7:$A$434,0)+4,MATCH(X$60,'[1]PNC 2020'!$A$3:$AA$3,0))=0,"",INDEX('[1]PNC 2020'!$A$3:$AA$434,MATCH($A232,'[1]PNC 2020'!$A$7:$A$434,0)+4,MATCH(X$60,'[1]PNC 2020'!$A$3:$AA$3,0))),"")</f>
        <v/>
      </c>
      <c r="Y232" s="87">
        <f t="shared" si="92"/>
        <v>0</v>
      </c>
      <c r="Z232" s="87" t="str">
        <f>IFERROR(IF(INDEX('[1]PNC 2020'!$A$3:$AA$434,MATCH($A232,'[1]PNC 2020'!$A$7:$A$434,0)+4,MATCH(Z$60,'[1]PNC 2020'!$A$3:$AA$3,0))=0,"",INDEX('[1]PNC 2020'!$A$3:$AA$434,MATCH($A232,'[1]PNC 2020'!$A$7:$A$434,0)+4,MATCH(Z$60,'[1]PNC 2020'!$A$3:$AA$3,0))),"")</f>
        <v/>
      </c>
      <c r="AA232" s="87" t="str">
        <f>IFERROR(IF(INDEX('[1]PNC 2020'!$A$3:$AA$434,MATCH($A232,'[1]PNC 2020'!$A$7:$A$434,0)+4,MATCH(AA$60,'[1]PNC 2020'!$A$3:$AA$3,0))=0,"",INDEX('[1]PNC 2020'!$A$3:$AA$434,MATCH($A232,'[1]PNC 2020'!$A$7:$A$434,0)+4,MATCH(AA$60,'[1]PNC 2020'!$A$3:$AA$3,0))),"")</f>
        <v/>
      </c>
      <c r="AB232" s="87">
        <f t="shared" si="93"/>
        <v>0</v>
      </c>
      <c r="AC232" s="87" t="str">
        <f>IFERROR(IF(INDEX('[1]PNC 2020'!$A$3:$AA$434,MATCH($A232,'[1]PNC 2020'!$A$7:$A$434,0)+4,MATCH(AC$60,'[1]PNC 2020'!$A$3:$AA$3,0))=0,"",INDEX('[1]PNC 2020'!$A$3:$AA$434,MATCH($A232,'[1]PNC 2020'!$A$7:$A$434,0)+4,MATCH(AC$60,'[1]PNC 2020'!$A$3:$AA$3,0))),"")</f>
        <v/>
      </c>
      <c r="AD232" s="87" t="str">
        <f>IFERROR(IF(INDEX('[1]PNC 2020'!$A$3:$AA$434,MATCH($A232,'[1]PNC 2020'!$A$7:$A$434,0)+4,MATCH(AD$60,'[1]PNC 2020'!$A$3:$AA$3,0))=0,"",INDEX('[1]PNC 2020'!$A$3:$AA$434,MATCH($A232,'[1]PNC 2020'!$A$7:$A$434,0)+4,MATCH(AD$60,'[1]PNC 2020'!$A$3:$AA$3,0))),"")</f>
        <v/>
      </c>
      <c r="AE232" s="87">
        <f t="shared" si="94"/>
        <v>0</v>
      </c>
      <c r="AF232" s="87" t="str">
        <f>IFERROR(IF(INDEX('[1]PNC 2020'!$A$3:$AA$434,MATCH($A232,'[1]PNC 2020'!$A$7:$A$434,0)+4,MATCH(AF$60,'[1]PNC 2020'!$A$3:$AA$3,0))=0,"",INDEX('[1]PNC 2020'!$A$3:$AA$434,MATCH($A232,'[1]PNC 2020'!$A$7:$A$434,0)+4,MATCH(AF$60,'[1]PNC 2020'!$A$3:$AA$3,0))),"")</f>
        <v/>
      </c>
      <c r="AG232" s="87" t="str">
        <f>IFERROR(IF(INDEX('[1]PNC 2020'!$A$3:$AA$434,MATCH($A232,'[1]PNC 2020'!$A$7:$A$434,0)+4,MATCH(AG$60,'[1]PNC 2020'!$A$3:$AA$3,0))=0,"",INDEX('[1]PNC 2020'!$A$3:$AA$434,MATCH($A232,'[1]PNC 2020'!$A$7:$A$434,0)+4,MATCH(AG$60,'[1]PNC 2020'!$A$3:$AA$3,0))),"")</f>
        <v/>
      </c>
      <c r="AH232" s="87">
        <f t="shared" si="95"/>
        <v>0</v>
      </c>
      <c r="AI232" s="87" t="str">
        <f>IFERROR(IF(INDEX('[1]PNC 2020'!$A$3:$AA$434,MATCH($A232,'[1]PNC 2020'!$A$7:$A$434,0)+4,MATCH(AI$60,'[1]PNC 2020'!$A$3:$AA$3,0))=0,"",INDEX('[1]PNC 2020'!$A$3:$AA$434,MATCH($A232,'[1]PNC 2020'!$A$7:$A$434,0)+4,MATCH(AI$60,'[1]PNC 2020'!$A$3:$AA$3,0))),"")</f>
        <v/>
      </c>
      <c r="AJ232" s="87" t="str">
        <f>IFERROR(IF(INDEX('[1]PNC 2020'!$A$3:$AA$434,MATCH($A232,'[1]PNC 2020'!$A$7:$A$434,0)+4,MATCH(AJ$60,'[1]PNC 2020'!$A$3:$AA$3,0))=0,"",INDEX('[1]PNC 2020'!$A$3:$AA$434,MATCH($A232,'[1]PNC 2020'!$A$7:$A$434,0)+4,MATCH(AJ$60,'[1]PNC 2020'!$A$3:$AA$3,0))),"")</f>
        <v/>
      </c>
      <c r="AK232" s="87">
        <f t="shared" si="96"/>
        <v>0</v>
      </c>
      <c r="AM232" s="132" t="s">
        <v>3</v>
      </c>
    </row>
    <row r="233" spans="1:39" x14ac:dyDescent="0.2">
      <c r="A233" s="132" t="str">
        <f t="shared" si="82"/>
        <v>AbrilWorldwide Seguros, S. A.</v>
      </c>
      <c r="B233" s="51" t="s">
        <v>114</v>
      </c>
      <c r="C233" s="88">
        <f t="shared" si="84"/>
        <v>0</v>
      </c>
      <c r="D233" s="88">
        <f t="shared" si="85"/>
        <v>0</v>
      </c>
      <c r="E233" s="87" t="str">
        <f>IFERROR(IF(INDEX('[1]PNC 2020'!$A$3:$AA$434,MATCH($A233,'[1]PNC 2020'!$A$7:$A$434,0)+4,MATCH(E$60,'[1]PNC 2020'!$A$3:$AA$3,0))=0,"",INDEX('[1]PNC 2020'!$A$3:$AA$434,MATCH($A233,'[1]PNC 2020'!$A$7:$A$434,0)+4,MATCH(E$60,'[1]PNC 2020'!$A$3:$AA$3,0))),"")</f>
        <v/>
      </c>
      <c r="F233" s="87" t="str">
        <f>IFERROR(IF(INDEX('[1]PNC 2020'!$A$3:$AA$434,MATCH($A233,'[1]PNC 2020'!$A$7:$A$434,0)+4,MATCH(F$60,'[1]PNC 2020'!$A$3:$AA$3,0))=0,"",INDEX('[1]PNC 2020'!$A$3:$AA$434,MATCH($A233,'[1]PNC 2020'!$A$7:$A$434,0)+4,MATCH(F$60,'[1]PNC 2020'!$A$3:$AA$3,0))),"")</f>
        <v/>
      </c>
      <c r="G233" s="87">
        <f t="shared" si="86"/>
        <v>0</v>
      </c>
      <c r="H233" s="87" t="str">
        <f>IFERROR(IF(INDEX('[1]PNC 2020'!$A$3:$AA$434,MATCH($A233,'[1]PNC 2020'!$A$7:$A$434,0)+4,MATCH(H$60,'[1]PNC 2020'!$A$3:$AA$3,0))=0,"",INDEX('[1]PNC 2020'!$A$3:$AA$434,MATCH($A233,'[1]PNC 2020'!$A$7:$A$434,0)+4,MATCH(H$60,'[1]PNC 2020'!$A$3:$AA$3,0))),"")</f>
        <v/>
      </c>
      <c r="I233" s="87" t="str">
        <f>IFERROR(IF(INDEX('[1]PNC 2020'!$A$3:$AA$434,MATCH($A233,'[1]PNC 2020'!$A$7:$A$434,0)+4,MATCH(I$60,'[1]PNC 2020'!$A$3:$AA$3,0))=0,"",INDEX('[1]PNC 2020'!$A$3:$AA$434,MATCH($A233,'[1]PNC 2020'!$A$7:$A$434,0)+4,MATCH(I$60,'[1]PNC 2020'!$A$3:$AA$3,0))),"")</f>
        <v/>
      </c>
      <c r="J233" s="87">
        <f t="shared" si="87"/>
        <v>0</v>
      </c>
      <c r="K233" s="87" t="str">
        <f>IFERROR(IF(INDEX('[1]PNC 2020'!$A$3:$AA$434,MATCH($A233,'[1]PNC 2020'!$A$7:$A$434,0)+4,MATCH(K$60,'[1]PNC 2020'!$A$3:$AA$3,0))=0,"",INDEX('[1]PNC 2020'!$A$3:$AA$434,MATCH($A233,'[1]PNC 2020'!$A$7:$A$434,0)+4,MATCH(K$60,'[1]PNC 2020'!$A$3:$AA$3,0))),"")</f>
        <v/>
      </c>
      <c r="L233" s="87" t="str">
        <f>IFERROR(IF(INDEX('[1]PNC 2020'!$A$3:$AA$434,MATCH($A233,'[1]PNC 2020'!$A$7:$A$434,0)+4,MATCH(L$60,'[1]PNC 2020'!$A$3:$AA$3,0))=0,"",INDEX('[1]PNC 2020'!$A$3:$AA$434,MATCH($A233,'[1]PNC 2020'!$A$7:$A$434,0)+4,MATCH(L$60,'[1]PNC 2020'!$A$3:$AA$3,0))),"")</f>
        <v/>
      </c>
      <c r="M233" s="87">
        <f t="shared" si="88"/>
        <v>0</v>
      </c>
      <c r="N233" s="87" t="str">
        <f>IFERROR(IF(INDEX('[1]PNC 2020'!$A$3:$AA$434,MATCH($A233,'[1]PNC 2020'!$A$7:$A$434,0)+4,MATCH(N$60,'[1]PNC 2020'!$A$3:$AA$3,0))=0,"",INDEX('[1]PNC 2020'!$A$3:$AA$434,MATCH($A233,'[1]PNC 2020'!$A$7:$A$434,0)+4,MATCH(N$60,'[1]PNC 2020'!$A$3:$AA$3,0))),"")</f>
        <v/>
      </c>
      <c r="O233" s="87" t="str">
        <f>IFERROR(IF(INDEX('[1]PNC 2020'!$A$3:$AA$434,MATCH($A233,'[1]PNC 2020'!$A$7:$A$434,0)+4,MATCH(O$60,'[1]PNC 2020'!$A$3:$AA$3,0))=0,"",INDEX('[1]PNC 2020'!$A$3:$AA$434,MATCH($A233,'[1]PNC 2020'!$A$7:$A$434,0)+4,MATCH(O$60,'[1]PNC 2020'!$A$3:$AA$3,0))),"")</f>
        <v/>
      </c>
      <c r="P233" s="87">
        <f t="shared" si="89"/>
        <v>0</v>
      </c>
      <c r="Q233" s="87" t="str">
        <f>IFERROR(IF(INDEX('[1]PNC 2020'!$A$3:$AA$434,MATCH($A233,'[1]PNC 2020'!$A$7:$A$434,0)+4,MATCH(Q$60,'[1]PNC 2020'!$A$3:$AA$3,0))=0,"",INDEX('[1]PNC 2020'!$A$3:$AA$434,MATCH($A233,'[1]PNC 2020'!$A$7:$A$434,0)+4,MATCH(Q$60,'[1]PNC 2020'!$A$3:$AA$3,0))),"")</f>
        <v/>
      </c>
      <c r="R233" s="87" t="str">
        <f>IFERROR(IF(INDEX('[1]PNC 2020'!$A$3:$AA$434,MATCH($A233,'[1]PNC 2020'!$A$7:$A$434,0)+4,MATCH(R$60,'[1]PNC 2020'!$A$3:$AA$3,0))=0,"",INDEX('[1]PNC 2020'!$A$3:$AA$434,MATCH($A233,'[1]PNC 2020'!$A$7:$A$434,0)+4,MATCH(R$60,'[1]PNC 2020'!$A$3:$AA$3,0))),"")</f>
        <v/>
      </c>
      <c r="S233" s="87">
        <f t="shared" si="90"/>
        <v>0</v>
      </c>
      <c r="T233" s="87" t="str">
        <f>IFERROR(IF(INDEX('[1]PNC 2020'!$A$3:$AA$434,MATCH($A233,'[1]PNC 2020'!$A$7:$A$434,0)+4,MATCH(T$60,'[1]PNC 2020'!$A$3:$AA$3,0))=0,"",INDEX('[1]PNC 2020'!$A$3:$AA$434,MATCH($A233,'[1]PNC 2020'!$A$7:$A$434,0)+4,MATCH(T$60,'[1]PNC 2020'!$A$3:$AA$3,0))),"")</f>
        <v/>
      </c>
      <c r="U233" s="87" t="str">
        <f>IFERROR(IF(INDEX('[1]PNC 2020'!$A$3:$AA$434,MATCH($A233,'[1]PNC 2020'!$A$7:$A$434,0)+4,MATCH(U$60,'[1]PNC 2020'!$A$3:$AA$3,0))=0,"",INDEX('[1]PNC 2020'!$A$3:$AA$434,MATCH($A233,'[1]PNC 2020'!$A$7:$A$434,0)+4,MATCH(U$60,'[1]PNC 2020'!$A$3:$AA$3,0))),"")</f>
        <v/>
      </c>
      <c r="V233" s="87">
        <f t="shared" si="91"/>
        <v>0</v>
      </c>
      <c r="W233" s="87" t="str">
        <f>IFERROR(IF(INDEX('[1]PNC 2020'!$A$3:$AA$434,MATCH($A233,'[1]PNC 2020'!$A$7:$A$434,0)+4,MATCH(W$60,'[1]PNC 2020'!$A$3:$AA$3,0))=0,"",INDEX('[1]PNC 2020'!$A$3:$AA$434,MATCH($A233,'[1]PNC 2020'!$A$7:$A$434,0)+4,MATCH(W$60,'[1]PNC 2020'!$A$3:$AA$3,0))),"")</f>
        <v/>
      </c>
      <c r="X233" s="87" t="str">
        <f>IFERROR(IF(INDEX('[1]PNC 2020'!$A$3:$AA$434,MATCH($A233,'[1]PNC 2020'!$A$7:$A$434,0)+4,MATCH(X$60,'[1]PNC 2020'!$A$3:$AA$3,0))=0,"",INDEX('[1]PNC 2020'!$A$3:$AA$434,MATCH($A233,'[1]PNC 2020'!$A$7:$A$434,0)+4,MATCH(X$60,'[1]PNC 2020'!$A$3:$AA$3,0))),"")</f>
        <v/>
      </c>
      <c r="Y233" s="87">
        <f t="shared" si="92"/>
        <v>0</v>
      </c>
      <c r="Z233" s="87" t="str">
        <f>IFERROR(IF(INDEX('[1]PNC 2020'!$A$3:$AA$434,MATCH($A233,'[1]PNC 2020'!$A$7:$A$434,0)+4,MATCH(Z$60,'[1]PNC 2020'!$A$3:$AA$3,0))=0,"",INDEX('[1]PNC 2020'!$A$3:$AA$434,MATCH($A233,'[1]PNC 2020'!$A$7:$A$434,0)+4,MATCH(Z$60,'[1]PNC 2020'!$A$3:$AA$3,0))),"")</f>
        <v/>
      </c>
      <c r="AA233" s="87" t="str">
        <f>IFERROR(IF(INDEX('[1]PNC 2020'!$A$3:$AA$434,MATCH($A233,'[1]PNC 2020'!$A$7:$A$434,0)+4,MATCH(AA$60,'[1]PNC 2020'!$A$3:$AA$3,0))=0,"",INDEX('[1]PNC 2020'!$A$3:$AA$434,MATCH($A233,'[1]PNC 2020'!$A$7:$A$434,0)+4,MATCH(AA$60,'[1]PNC 2020'!$A$3:$AA$3,0))),"")</f>
        <v/>
      </c>
      <c r="AB233" s="87">
        <f t="shared" si="93"/>
        <v>0</v>
      </c>
      <c r="AC233" s="87" t="str">
        <f>IFERROR(IF(INDEX('[1]PNC 2020'!$A$3:$AA$434,MATCH($A233,'[1]PNC 2020'!$A$7:$A$434,0)+4,MATCH(AC$60,'[1]PNC 2020'!$A$3:$AA$3,0))=0,"",INDEX('[1]PNC 2020'!$A$3:$AA$434,MATCH($A233,'[1]PNC 2020'!$A$7:$A$434,0)+4,MATCH(AC$60,'[1]PNC 2020'!$A$3:$AA$3,0))),"")</f>
        <v/>
      </c>
      <c r="AD233" s="87" t="str">
        <f>IFERROR(IF(INDEX('[1]PNC 2020'!$A$3:$AA$434,MATCH($A233,'[1]PNC 2020'!$A$7:$A$434,0)+4,MATCH(AD$60,'[1]PNC 2020'!$A$3:$AA$3,0))=0,"",INDEX('[1]PNC 2020'!$A$3:$AA$434,MATCH($A233,'[1]PNC 2020'!$A$7:$A$434,0)+4,MATCH(AD$60,'[1]PNC 2020'!$A$3:$AA$3,0))),"")</f>
        <v/>
      </c>
      <c r="AE233" s="87">
        <f t="shared" si="94"/>
        <v>0</v>
      </c>
      <c r="AF233" s="87" t="str">
        <f>IFERROR(IF(INDEX('[1]PNC 2020'!$A$3:$AA$434,MATCH($A233,'[1]PNC 2020'!$A$7:$A$434,0)+4,MATCH(AF$60,'[1]PNC 2020'!$A$3:$AA$3,0))=0,"",INDEX('[1]PNC 2020'!$A$3:$AA$434,MATCH($A233,'[1]PNC 2020'!$A$7:$A$434,0)+4,MATCH(AF$60,'[1]PNC 2020'!$A$3:$AA$3,0))),"")</f>
        <v/>
      </c>
      <c r="AG233" s="87" t="str">
        <f>IFERROR(IF(INDEX('[1]PNC 2020'!$A$3:$AA$434,MATCH($A233,'[1]PNC 2020'!$A$7:$A$434,0)+4,MATCH(AG$60,'[1]PNC 2020'!$A$3:$AA$3,0))=0,"",INDEX('[1]PNC 2020'!$A$3:$AA$434,MATCH($A233,'[1]PNC 2020'!$A$7:$A$434,0)+4,MATCH(AG$60,'[1]PNC 2020'!$A$3:$AA$3,0))),"")</f>
        <v/>
      </c>
      <c r="AH233" s="87">
        <f t="shared" si="95"/>
        <v>0</v>
      </c>
      <c r="AI233" s="87" t="str">
        <f>IFERROR(IF(INDEX('[1]PNC 2020'!$A$3:$AA$434,MATCH($A233,'[1]PNC 2020'!$A$7:$A$434,0)+4,MATCH(AI$60,'[1]PNC 2020'!$A$3:$AA$3,0))=0,"",INDEX('[1]PNC 2020'!$A$3:$AA$434,MATCH($A233,'[1]PNC 2020'!$A$7:$A$434,0)+4,MATCH(AI$60,'[1]PNC 2020'!$A$3:$AA$3,0))),"")</f>
        <v/>
      </c>
      <c r="AJ233" s="87" t="str">
        <f>IFERROR(IF(INDEX('[1]PNC 2020'!$A$3:$AA$434,MATCH($A233,'[1]PNC 2020'!$A$7:$A$434,0)+4,MATCH(AJ$60,'[1]PNC 2020'!$A$3:$AA$3,0))=0,"",INDEX('[1]PNC 2020'!$A$3:$AA$434,MATCH($A233,'[1]PNC 2020'!$A$7:$A$434,0)+4,MATCH(AJ$60,'[1]PNC 2020'!$A$3:$AA$3,0))),"")</f>
        <v/>
      </c>
      <c r="AK233" s="87">
        <f t="shared" si="96"/>
        <v>0</v>
      </c>
      <c r="AM233" s="132" t="s">
        <v>3</v>
      </c>
    </row>
    <row r="234" spans="1:39" x14ac:dyDescent="0.2">
      <c r="A234" s="132" t="str">
        <f t="shared" si="82"/>
        <v>AbrilGeneral de Seguros, S. A.</v>
      </c>
      <c r="B234" s="51" t="s">
        <v>77</v>
      </c>
      <c r="C234" s="88">
        <f t="shared" si="84"/>
        <v>0</v>
      </c>
      <c r="D234" s="88">
        <f t="shared" si="85"/>
        <v>0</v>
      </c>
      <c r="E234" s="87" t="str">
        <f>IFERROR(IF(INDEX('[1]PNC 2020'!$A$3:$AA$434,MATCH($A234,'[1]PNC 2020'!$A$7:$A$434,0)+4,MATCH(E$60,'[1]PNC 2020'!$A$3:$AA$3,0))=0,"",INDEX('[1]PNC 2020'!$A$3:$AA$434,MATCH($A234,'[1]PNC 2020'!$A$7:$A$434,0)+4,MATCH(E$60,'[1]PNC 2020'!$A$3:$AA$3,0))),"")</f>
        <v/>
      </c>
      <c r="F234" s="87" t="str">
        <f>IFERROR(IF(INDEX('[1]PNC 2020'!$A$3:$AA$434,MATCH($A234,'[1]PNC 2020'!$A$7:$A$434,0)+4,MATCH(F$60,'[1]PNC 2020'!$A$3:$AA$3,0))=0,"",INDEX('[1]PNC 2020'!$A$3:$AA$434,MATCH($A234,'[1]PNC 2020'!$A$7:$A$434,0)+4,MATCH(F$60,'[1]PNC 2020'!$A$3:$AA$3,0))),"")</f>
        <v/>
      </c>
      <c r="G234" s="87">
        <f t="shared" si="86"/>
        <v>0</v>
      </c>
      <c r="H234" s="87" t="str">
        <f>IFERROR(IF(INDEX('[1]PNC 2020'!$A$3:$AA$434,MATCH($A234,'[1]PNC 2020'!$A$7:$A$434,0)+4,MATCH(H$60,'[1]PNC 2020'!$A$3:$AA$3,0))=0,"",INDEX('[1]PNC 2020'!$A$3:$AA$434,MATCH($A234,'[1]PNC 2020'!$A$7:$A$434,0)+4,MATCH(H$60,'[1]PNC 2020'!$A$3:$AA$3,0))),"")</f>
        <v/>
      </c>
      <c r="I234" s="87" t="str">
        <f>IFERROR(IF(INDEX('[1]PNC 2020'!$A$3:$AA$434,MATCH($A234,'[1]PNC 2020'!$A$7:$A$434,0)+4,MATCH(I$60,'[1]PNC 2020'!$A$3:$AA$3,0))=0,"",INDEX('[1]PNC 2020'!$A$3:$AA$434,MATCH($A234,'[1]PNC 2020'!$A$7:$A$434,0)+4,MATCH(I$60,'[1]PNC 2020'!$A$3:$AA$3,0))),"")</f>
        <v/>
      </c>
      <c r="J234" s="87">
        <f t="shared" si="87"/>
        <v>0</v>
      </c>
      <c r="K234" s="87" t="str">
        <f>IFERROR(IF(INDEX('[1]PNC 2020'!$A$3:$AA$434,MATCH($A234,'[1]PNC 2020'!$A$7:$A$434,0)+4,MATCH(K$60,'[1]PNC 2020'!$A$3:$AA$3,0))=0,"",INDEX('[1]PNC 2020'!$A$3:$AA$434,MATCH($A234,'[1]PNC 2020'!$A$7:$A$434,0)+4,MATCH(K$60,'[1]PNC 2020'!$A$3:$AA$3,0))),"")</f>
        <v/>
      </c>
      <c r="L234" s="87" t="str">
        <f>IFERROR(IF(INDEX('[1]PNC 2020'!$A$3:$AA$434,MATCH($A234,'[1]PNC 2020'!$A$7:$A$434,0)+4,MATCH(L$60,'[1]PNC 2020'!$A$3:$AA$3,0))=0,"",INDEX('[1]PNC 2020'!$A$3:$AA$434,MATCH($A234,'[1]PNC 2020'!$A$7:$A$434,0)+4,MATCH(L$60,'[1]PNC 2020'!$A$3:$AA$3,0))),"")</f>
        <v/>
      </c>
      <c r="M234" s="87">
        <f t="shared" si="88"/>
        <v>0</v>
      </c>
      <c r="N234" s="87" t="str">
        <f>IFERROR(IF(INDEX('[1]PNC 2020'!$A$3:$AA$434,MATCH($A234,'[1]PNC 2020'!$A$7:$A$434,0)+4,MATCH(N$60,'[1]PNC 2020'!$A$3:$AA$3,0))=0,"",INDEX('[1]PNC 2020'!$A$3:$AA$434,MATCH($A234,'[1]PNC 2020'!$A$7:$A$434,0)+4,MATCH(N$60,'[1]PNC 2020'!$A$3:$AA$3,0))),"")</f>
        <v/>
      </c>
      <c r="O234" s="87" t="str">
        <f>IFERROR(IF(INDEX('[1]PNC 2020'!$A$3:$AA$434,MATCH($A234,'[1]PNC 2020'!$A$7:$A$434,0)+4,MATCH(O$60,'[1]PNC 2020'!$A$3:$AA$3,0))=0,"",INDEX('[1]PNC 2020'!$A$3:$AA$434,MATCH($A234,'[1]PNC 2020'!$A$7:$A$434,0)+4,MATCH(O$60,'[1]PNC 2020'!$A$3:$AA$3,0))),"")</f>
        <v/>
      </c>
      <c r="P234" s="87">
        <f t="shared" si="89"/>
        <v>0</v>
      </c>
      <c r="Q234" s="87" t="str">
        <f>IFERROR(IF(INDEX('[1]PNC 2020'!$A$3:$AA$434,MATCH($A234,'[1]PNC 2020'!$A$7:$A$434,0)+4,MATCH(Q$60,'[1]PNC 2020'!$A$3:$AA$3,0))=0,"",INDEX('[1]PNC 2020'!$A$3:$AA$434,MATCH($A234,'[1]PNC 2020'!$A$7:$A$434,0)+4,MATCH(Q$60,'[1]PNC 2020'!$A$3:$AA$3,0))),"")</f>
        <v/>
      </c>
      <c r="R234" s="87" t="str">
        <f>IFERROR(IF(INDEX('[1]PNC 2020'!$A$3:$AA$434,MATCH($A234,'[1]PNC 2020'!$A$7:$A$434,0)+4,MATCH(R$60,'[1]PNC 2020'!$A$3:$AA$3,0))=0,"",INDEX('[1]PNC 2020'!$A$3:$AA$434,MATCH($A234,'[1]PNC 2020'!$A$7:$A$434,0)+4,MATCH(R$60,'[1]PNC 2020'!$A$3:$AA$3,0))),"")</f>
        <v/>
      </c>
      <c r="S234" s="87">
        <f t="shared" si="90"/>
        <v>0</v>
      </c>
      <c r="T234" s="87" t="str">
        <f>IFERROR(IF(INDEX('[1]PNC 2020'!$A$3:$AA$434,MATCH($A234,'[1]PNC 2020'!$A$7:$A$434,0)+4,MATCH(T$60,'[1]PNC 2020'!$A$3:$AA$3,0))=0,"",INDEX('[1]PNC 2020'!$A$3:$AA$434,MATCH($A234,'[1]PNC 2020'!$A$7:$A$434,0)+4,MATCH(T$60,'[1]PNC 2020'!$A$3:$AA$3,0))),"")</f>
        <v/>
      </c>
      <c r="U234" s="87" t="str">
        <f>IFERROR(IF(INDEX('[1]PNC 2020'!$A$3:$AA$434,MATCH($A234,'[1]PNC 2020'!$A$7:$A$434,0)+4,MATCH(U$60,'[1]PNC 2020'!$A$3:$AA$3,0))=0,"",INDEX('[1]PNC 2020'!$A$3:$AA$434,MATCH($A234,'[1]PNC 2020'!$A$7:$A$434,0)+4,MATCH(U$60,'[1]PNC 2020'!$A$3:$AA$3,0))),"")</f>
        <v/>
      </c>
      <c r="V234" s="87">
        <f t="shared" si="91"/>
        <v>0</v>
      </c>
      <c r="W234" s="87" t="str">
        <f>IFERROR(IF(INDEX('[1]PNC 2020'!$A$3:$AA$434,MATCH($A234,'[1]PNC 2020'!$A$7:$A$434,0)+4,MATCH(W$60,'[1]PNC 2020'!$A$3:$AA$3,0))=0,"",INDEX('[1]PNC 2020'!$A$3:$AA$434,MATCH($A234,'[1]PNC 2020'!$A$7:$A$434,0)+4,MATCH(W$60,'[1]PNC 2020'!$A$3:$AA$3,0))),"")</f>
        <v/>
      </c>
      <c r="X234" s="87" t="str">
        <f>IFERROR(IF(INDEX('[1]PNC 2020'!$A$3:$AA$434,MATCH($A234,'[1]PNC 2020'!$A$7:$A$434,0)+4,MATCH(X$60,'[1]PNC 2020'!$A$3:$AA$3,0))=0,"",INDEX('[1]PNC 2020'!$A$3:$AA$434,MATCH($A234,'[1]PNC 2020'!$A$7:$A$434,0)+4,MATCH(X$60,'[1]PNC 2020'!$A$3:$AA$3,0))),"")</f>
        <v/>
      </c>
      <c r="Y234" s="87">
        <f t="shared" si="92"/>
        <v>0</v>
      </c>
      <c r="Z234" s="87" t="str">
        <f>IFERROR(IF(INDEX('[1]PNC 2020'!$A$3:$AA$434,MATCH($A234,'[1]PNC 2020'!$A$7:$A$434,0)+4,MATCH(Z$60,'[1]PNC 2020'!$A$3:$AA$3,0))=0,"",INDEX('[1]PNC 2020'!$A$3:$AA$434,MATCH($A234,'[1]PNC 2020'!$A$7:$A$434,0)+4,MATCH(Z$60,'[1]PNC 2020'!$A$3:$AA$3,0))),"")</f>
        <v/>
      </c>
      <c r="AA234" s="87" t="str">
        <f>IFERROR(IF(INDEX('[1]PNC 2020'!$A$3:$AA$434,MATCH($A234,'[1]PNC 2020'!$A$7:$A$434,0)+4,MATCH(AA$60,'[1]PNC 2020'!$A$3:$AA$3,0))=0,"",INDEX('[1]PNC 2020'!$A$3:$AA$434,MATCH($A234,'[1]PNC 2020'!$A$7:$A$434,0)+4,MATCH(AA$60,'[1]PNC 2020'!$A$3:$AA$3,0))),"")</f>
        <v/>
      </c>
      <c r="AB234" s="87">
        <f t="shared" si="93"/>
        <v>0</v>
      </c>
      <c r="AC234" s="87" t="str">
        <f>IFERROR(IF(INDEX('[1]PNC 2020'!$A$3:$AA$434,MATCH($A234,'[1]PNC 2020'!$A$7:$A$434,0)+4,MATCH(AC$60,'[1]PNC 2020'!$A$3:$AA$3,0))=0,"",INDEX('[1]PNC 2020'!$A$3:$AA$434,MATCH($A234,'[1]PNC 2020'!$A$7:$A$434,0)+4,MATCH(AC$60,'[1]PNC 2020'!$A$3:$AA$3,0))),"")</f>
        <v/>
      </c>
      <c r="AD234" s="87" t="str">
        <f>IFERROR(IF(INDEX('[1]PNC 2020'!$A$3:$AA$434,MATCH($A234,'[1]PNC 2020'!$A$7:$A$434,0)+4,MATCH(AD$60,'[1]PNC 2020'!$A$3:$AA$3,0))=0,"",INDEX('[1]PNC 2020'!$A$3:$AA$434,MATCH($A234,'[1]PNC 2020'!$A$7:$A$434,0)+4,MATCH(AD$60,'[1]PNC 2020'!$A$3:$AA$3,0))),"")</f>
        <v/>
      </c>
      <c r="AE234" s="87">
        <f t="shared" si="94"/>
        <v>0</v>
      </c>
      <c r="AF234" s="87" t="str">
        <f>IFERROR(IF(INDEX('[1]PNC 2020'!$A$3:$AA$434,MATCH($A234,'[1]PNC 2020'!$A$7:$A$434,0)+4,MATCH(AF$60,'[1]PNC 2020'!$A$3:$AA$3,0))=0,"",INDEX('[1]PNC 2020'!$A$3:$AA$434,MATCH($A234,'[1]PNC 2020'!$A$7:$A$434,0)+4,MATCH(AF$60,'[1]PNC 2020'!$A$3:$AA$3,0))),"")</f>
        <v/>
      </c>
      <c r="AG234" s="87" t="str">
        <f>IFERROR(IF(INDEX('[1]PNC 2020'!$A$3:$AA$434,MATCH($A234,'[1]PNC 2020'!$A$7:$A$434,0)+4,MATCH(AG$60,'[1]PNC 2020'!$A$3:$AA$3,0))=0,"",INDEX('[1]PNC 2020'!$A$3:$AA$434,MATCH($A234,'[1]PNC 2020'!$A$7:$A$434,0)+4,MATCH(AG$60,'[1]PNC 2020'!$A$3:$AA$3,0))),"")</f>
        <v/>
      </c>
      <c r="AH234" s="87">
        <f t="shared" si="95"/>
        <v>0</v>
      </c>
      <c r="AI234" s="87" t="str">
        <f>IFERROR(IF(INDEX('[1]PNC 2020'!$A$3:$AA$434,MATCH($A234,'[1]PNC 2020'!$A$7:$A$434,0)+4,MATCH(AI$60,'[1]PNC 2020'!$A$3:$AA$3,0))=0,"",INDEX('[1]PNC 2020'!$A$3:$AA$434,MATCH($A234,'[1]PNC 2020'!$A$7:$A$434,0)+4,MATCH(AI$60,'[1]PNC 2020'!$A$3:$AA$3,0))),"")</f>
        <v/>
      </c>
      <c r="AJ234" s="87" t="str">
        <f>IFERROR(IF(INDEX('[1]PNC 2020'!$A$3:$AA$434,MATCH($A234,'[1]PNC 2020'!$A$7:$A$434,0)+4,MATCH(AJ$60,'[1]PNC 2020'!$A$3:$AA$3,0))=0,"",INDEX('[1]PNC 2020'!$A$3:$AA$434,MATCH($A234,'[1]PNC 2020'!$A$7:$A$434,0)+4,MATCH(AJ$60,'[1]PNC 2020'!$A$3:$AA$3,0))),"")</f>
        <v/>
      </c>
      <c r="AK234" s="87">
        <f t="shared" si="96"/>
        <v>0</v>
      </c>
      <c r="AM234" s="132" t="s">
        <v>3</v>
      </c>
    </row>
    <row r="235" spans="1:39" x14ac:dyDescent="0.2">
      <c r="A235" s="132" t="str">
        <f t="shared" si="82"/>
        <v>AbrilSeguros Pepín, S. A.</v>
      </c>
      <c r="B235" s="51" t="s">
        <v>115</v>
      </c>
      <c r="C235" s="88">
        <f t="shared" si="84"/>
        <v>0</v>
      </c>
      <c r="D235" s="88">
        <f t="shared" si="85"/>
        <v>0</v>
      </c>
      <c r="E235" s="87" t="str">
        <f>IFERROR(IF(INDEX('[1]PNC 2020'!$A$3:$AA$434,MATCH($A235,'[1]PNC 2020'!$A$7:$A$434,0)+4,MATCH(E$60,'[1]PNC 2020'!$A$3:$AA$3,0))=0,"",INDEX('[1]PNC 2020'!$A$3:$AA$434,MATCH($A235,'[1]PNC 2020'!$A$7:$A$434,0)+4,MATCH(E$60,'[1]PNC 2020'!$A$3:$AA$3,0))),"")</f>
        <v/>
      </c>
      <c r="F235" s="87" t="str">
        <f>IFERROR(IF(INDEX('[1]PNC 2020'!$A$3:$AA$434,MATCH($A235,'[1]PNC 2020'!$A$7:$A$434,0)+4,MATCH(F$60,'[1]PNC 2020'!$A$3:$AA$3,0))=0,"",INDEX('[1]PNC 2020'!$A$3:$AA$434,MATCH($A235,'[1]PNC 2020'!$A$7:$A$434,0)+4,MATCH(F$60,'[1]PNC 2020'!$A$3:$AA$3,0))),"")</f>
        <v/>
      </c>
      <c r="G235" s="87">
        <f t="shared" si="86"/>
        <v>0</v>
      </c>
      <c r="H235" s="87" t="str">
        <f>IFERROR(IF(INDEX('[1]PNC 2020'!$A$3:$AA$434,MATCH($A235,'[1]PNC 2020'!$A$7:$A$434,0)+4,MATCH(H$60,'[1]PNC 2020'!$A$3:$AA$3,0))=0,"",INDEX('[1]PNC 2020'!$A$3:$AA$434,MATCH($A235,'[1]PNC 2020'!$A$7:$A$434,0)+4,MATCH(H$60,'[1]PNC 2020'!$A$3:$AA$3,0))),"")</f>
        <v/>
      </c>
      <c r="I235" s="87" t="str">
        <f>IFERROR(IF(INDEX('[1]PNC 2020'!$A$3:$AA$434,MATCH($A235,'[1]PNC 2020'!$A$7:$A$434,0)+4,MATCH(I$60,'[1]PNC 2020'!$A$3:$AA$3,0))=0,"",INDEX('[1]PNC 2020'!$A$3:$AA$434,MATCH($A235,'[1]PNC 2020'!$A$7:$A$434,0)+4,MATCH(I$60,'[1]PNC 2020'!$A$3:$AA$3,0))),"")</f>
        <v/>
      </c>
      <c r="J235" s="87">
        <f t="shared" si="87"/>
        <v>0</v>
      </c>
      <c r="K235" s="87" t="str">
        <f>IFERROR(IF(INDEX('[1]PNC 2020'!$A$3:$AA$434,MATCH($A235,'[1]PNC 2020'!$A$7:$A$434,0)+4,MATCH(K$60,'[1]PNC 2020'!$A$3:$AA$3,0))=0,"",INDEX('[1]PNC 2020'!$A$3:$AA$434,MATCH($A235,'[1]PNC 2020'!$A$7:$A$434,0)+4,MATCH(K$60,'[1]PNC 2020'!$A$3:$AA$3,0))),"")</f>
        <v/>
      </c>
      <c r="L235" s="87" t="str">
        <f>IFERROR(IF(INDEX('[1]PNC 2020'!$A$3:$AA$434,MATCH($A235,'[1]PNC 2020'!$A$7:$A$434,0)+4,MATCH(L$60,'[1]PNC 2020'!$A$3:$AA$3,0))=0,"",INDEX('[1]PNC 2020'!$A$3:$AA$434,MATCH($A235,'[1]PNC 2020'!$A$7:$A$434,0)+4,MATCH(L$60,'[1]PNC 2020'!$A$3:$AA$3,0))),"")</f>
        <v/>
      </c>
      <c r="M235" s="87">
        <f t="shared" si="88"/>
        <v>0</v>
      </c>
      <c r="N235" s="87" t="str">
        <f>IFERROR(IF(INDEX('[1]PNC 2020'!$A$3:$AA$434,MATCH($A235,'[1]PNC 2020'!$A$7:$A$434,0)+4,MATCH(N$60,'[1]PNC 2020'!$A$3:$AA$3,0))=0,"",INDEX('[1]PNC 2020'!$A$3:$AA$434,MATCH($A235,'[1]PNC 2020'!$A$7:$A$434,0)+4,MATCH(N$60,'[1]PNC 2020'!$A$3:$AA$3,0))),"")</f>
        <v/>
      </c>
      <c r="O235" s="87" t="str">
        <f>IFERROR(IF(INDEX('[1]PNC 2020'!$A$3:$AA$434,MATCH($A235,'[1]PNC 2020'!$A$7:$A$434,0)+4,MATCH(O$60,'[1]PNC 2020'!$A$3:$AA$3,0))=0,"",INDEX('[1]PNC 2020'!$A$3:$AA$434,MATCH($A235,'[1]PNC 2020'!$A$7:$A$434,0)+4,MATCH(O$60,'[1]PNC 2020'!$A$3:$AA$3,0))),"")</f>
        <v/>
      </c>
      <c r="P235" s="87">
        <f t="shared" si="89"/>
        <v>0</v>
      </c>
      <c r="Q235" s="87" t="str">
        <f>IFERROR(IF(INDEX('[1]PNC 2020'!$A$3:$AA$434,MATCH($A235,'[1]PNC 2020'!$A$7:$A$434,0)+4,MATCH(Q$60,'[1]PNC 2020'!$A$3:$AA$3,0))=0,"",INDEX('[1]PNC 2020'!$A$3:$AA$434,MATCH($A235,'[1]PNC 2020'!$A$7:$A$434,0)+4,MATCH(Q$60,'[1]PNC 2020'!$A$3:$AA$3,0))),"")</f>
        <v/>
      </c>
      <c r="R235" s="87" t="str">
        <f>IFERROR(IF(INDEX('[1]PNC 2020'!$A$3:$AA$434,MATCH($A235,'[1]PNC 2020'!$A$7:$A$434,0)+4,MATCH(R$60,'[1]PNC 2020'!$A$3:$AA$3,0))=0,"",INDEX('[1]PNC 2020'!$A$3:$AA$434,MATCH($A235,'[1]PNC 2020'!$A$7:$A$434,0)+4,MATCH(R$60,'[1]PNC 2020'!$A$3:$AA$3,0))),"")</f>
        <v/>
      </c>
      <c r="S235" s="87">
        <f t="shared" si="90"/>
        <v>0</v>
      </c>
      <c r="T235" s="87" t="str">
        <f>IFERROR(IF(INDEX('[1]PNC 2020'!$A$3:$AA$434,MATCH($A235,'[1]PNC 2020'!$A$7:$A$434,0)+4,MATCH(T$60,'[1]PNC 2020'!$A$3:$AA$3,0))=0,"",INDEX('[1]PNC 2020'!$A$3:$AA$434,MATCH($A235,'[1]PNC 2020'!$A$7:$A$434,0)+4,MATCH(T$60,'[1]PNC 2020'!$A$3:$AA$3,0))),"")</f>
        <v/>
      </c>
      <c r="U235" s="87" t="str">
        <f>IFERROR(IF(INDEX('[1]PNC 2020'!$A$3:$AA$434,MATCH($A235,'[1]PNC 2020'!$A$7:$A$434,0)+4,MATCH(U$60,'[1]PNC 2020'!$A$3:$AA$3,0))=0,"",INDEX('[1]PNC 2020'!$A$3:$AA$434,MATCH($A235,'[1]PNC 2020'!$A$7:$A$434,0)+4,MATCH(U$60,'[1]PNC 2020'!$A$3:$AA$3,0))),"")</f>
        <v/>
      </c>
      <c r="V235" s="87">
        <f t="shared" si="91"/>
        <v>0</v>
      </c>
      <c r="W235" s="87" t="str">
        <f>IFERROR(IF(INDEX('[1]PNC 2020'!$A$3:$AA$434,MATCH($A235,'[1]PNC 2020'!$A$7:$A$434,0)+4,MATCH(W$60,'[1]PNC 2020'!$A$3:$AA$3,0))=0,"",INDEX('[1]PNC 2020'!$A$3:$AA$434,MATCH($A235,'[1]PNC 2020'!$A$7:$A$434,0)+4,MATCH(W$60,'[1]PNC 2020'!$A$3:$AA$3,0))),"")</f>
        <v/>
      </c>
      <c r="X235" s="87" t="str">
        <f>IFERROR(IF(INDEX('[1]PNC 2020'!$A$3:$AA$434,MATCH($A235,'[1]PNC 2020'!$A$7:$A$434,0)+4,MATCH(X$60,'[1]PNC 2020'!$A$3:$AA$3,0))=0,"",INDEX('[1]PNC 2020'!$A$3:$AA$434,MATCH($A235,'[1]PNC 2020'!$A$7:$A$434,0)+4,MATCH(X$60,'[1]PNC 2020'!$A$3:$AA$3,0))),"")</f>
        <v/>
      </c>
      <c r="Y235" s="87">
        <f t="shared" si="92"/>
        <v>0</v>
      </c>
      <c r="Z235" s="87" t="str">
        <f>IFERROR(IF(INDEX('[1]PNC 2020'!$A$3:$AA$434,MATCH($A235,'[1]PNC 2020'!$A$7:$A$434,0)+4,MATCH(Z$60,'[1]PNC 2020'!$A$3:$AA$3,0))=0,"",INDEX('[1]PNC 2020'!$A$3:$AA$434,MATCH($A235,'[1]PNC 2020'!$A$7:$A$434,0)+4,MATCH(Z$60,'[1]PNC 2020'!$A$3:$AA$3,0))),"")</f>
        <v/>
      </c>
      <c r="AA235" s="87" t="str">
        <f>IFERROR(IF(INDEX('[1]PNC 2020'!$A$3:$AA$434,MATCH($A235,'[1]PNC 2020'!$A$7:$A$434,0)+4,MATCH(AA$60,'[1]PNC 2020'!$A$3:$AA$3,0))=0,"",INDEX('[1]PNC 2020'!$A$3:$AA$434,MATCH($A235,'[1]PNC 2020'!$A$7:$A$434,0)+4,MATCH(AA$60,'[1]PNC 2020'!$A$3:$AA$3,0))),"")</f>
        <v/>
      </c>
      <c r="AB235" s="87">
        <f t="shared" si="93"/>
        <v>0</v>
      </c>
      <c r="AC235" s="87" t="str">
        <f>IFERROR(IF(INDEX('[1]PNC 2020'!$A$3:$AA$434,MATCH($A235,'[1]PNC 2020'!$A$7:$A$434,0)+4,MATCH(AC$60,'[1]PNC 2020'!$A$3:$AA$3,0))=0,"",INDEX('[1]PNC 2020'!$A$3:$AA$434,MATCH($A235,'[1]PNC 2020'!$A$7:$A$434,0)+4,MATCH(AC$60,'[1]PNC 2020'!$A$3:$AA$3,0))),"")</f>
        <v/>
      </c>
      <c r="AD235" s="87" t="str">
        <f>IFERROR(IF(INDEX('[1]PNC 2020'!$A$3:$AA$434,MATCH($A235,'[1]PNC 2020'!$A$7:$A$434,0)+4,MATCH(AD$60,'[1]PNC 2020'!$A$3:$AA$3,0))=0,"",INDEX('[1]PNC 2020'!$A$3:$AA$434,MATCH($A235,'[1]PNC 2020'!$A$7:$A$434,0)+4,MATCH(AD$60,'[1]PNC 2020'!$A$3:$AA$3,0))),"")</f>
        <v/>
      </c>
      <c r="AE235" s="87">
        <f t="shared" si="94"/>
        <v>0</v>
      </c>
      <c r="AF235" s="87" t="str">
        <f>IFERROR(IF(INDEX('[1]PNC 2020'!$A$3:$AA$434,MATCH($A235,'[1]PNC 2020'!$A$7:$A$434,0)+4,MATCH(AF$60,'[1]PNC 2020'!$A$3:$AA$3,0))=0,"",INDEX('[1]PNC 2020'!$A$3:$AA$434,MATCH($A235,'[1]PNC 2020'!$A$7:$A$434,0)+4,MATCH(AF$60,'[1]PNC 2020'!$A$3:$AA$3,0))),"")</f>
        <v/>
      </c>
      <c r="AG235" s="87" t="str">
        <f>IFERROR(IF(INDEX('[1]PNC 2020'!$A$3:$AA$434,MATCH($A235,'[1]PNC 2020'!$A$7:$A$434,0)+4,MATCH(AG$60,'[1]PNC 2020'!$A$3:$AA$3,0))=0,"",INDEX('[1]PNC 2020'!$A$3:$AA$434,MATCH($A235,'[1]PNC 2020'!$A$7:$A$434,0)+4,MATCH(AG$60,'[1]PNC 2020'!$A$3:$AA$3,0))),"")</f>
        <v/>
      </c>
      <c r="AH235" s="87">
        <f t="shared" si="95"/>
        <v>0</v>
      </c>
      <c r="AI235" s="87" t="str">
        <f>IFERROR(IF(INDEX('[1]PNC 2020'!$A$3:$AA$434,MATCH($A235,'[1]PNC 2020'!$A$7:$A$434,0)+4,MATCH(AI$60,'[1]PNC 2020'!$A$3:$AA$3,0))=0,"",INDEX('[1]PNC 2020'!$A$3:$AA$434,MATCH($A235,'[1]PNC 2020'!$A$7:$A$434,0)+4,MATCH(AI$60,'[1]PNC 2020'!$A$3:$AA$3,0))),"")</f>
        <v/>
      </c>
      <c r="AJ235" s="87" t="str">
        <f>IFERROR(IF(INDEX('[1]PNC 2020'!$A$3:$AA$434,MATCH($A235,'[1]PNC 2020'!$A$7:$A$434,0)+4,MATCH(AJ$60,'[1]PNC 2020'!$A$3:$AA$3,0))=0,"",INDEX('[1]PNC 2020'!$A$3:$AA$434,MATCH($A235,'[1]PNC 2020'!$A$7:$A$434,0)+4,MATCH(AJ$60,'[1]PNC 2020'!$A$3:$AA$3,0))),"")</f>
        <v/>
      </c>
      <c r="AK235" s="87">
        <f t="shared" si="96"/>
        <v>0</v>
      </c>
      <c r="AM235" s="132" t="s">
        <v>3</v>
      </c>
    </row>
    <row r="236" spans="1:39" x14ac:dyDescent="0.2">
      <c r="A236" s="132" t="str">
        <f t="shared" si="82"/>
        <v>AbrilLa Monumental de Seguros, S. A.</v>
      </c>
      <c r="B236" s="51" t="s">
        <v>85</v>
      </c>
      <c r="C236" s="88">
        <f t="shared" si="84"/>
        <v>0</v>
      </c>
      <c r="D236" s="88">
        <f t="shared" si="85"/>
        <v>0</v>
      </c>
      <c r="E236" s="87" t="str">
        <f>IFERROR(IF(INDEX('[1]PNC 2020'!$A$3:$AA$434,MATCH($A236,'[1]PNC 2020'!$A$7:$A$434,0)+4,MATCH(E$60,'[1]PNC 2020'!$A$3:$AA$3,0))=0,"",INDEX('[1]PNC 2020'!$A$3:$AA$434,MATCH($A236,'[1]PNC 2020'!$A$7:$A$434,0)+4,MATCH(E$60,'[1]PNC 2020'!$A$3:$AA$3,0))),"")</f>
        <v/>
      </c>
      <c r="F236" s="87" t="str">
        <f>IFERROR(IF(INDEX('[1]PNC 2020'!$A$3:$AA$434,MATCH($A236,'[1]PNC 2020'!$A$7:$A$434,0)+4,MATCH(F$60,'[1]PNC 2020'!$A$3:$AA$3,0))=0,"",INDEX('[1]PNC 2020'!$A$3:$AA$434,MATCH($A236,'[1]PNC 2020'!$A$7:$A$434,0)+4,MATCH(F$60,'[1]PNC 2020'!$A$3:$AA$3,0))),"")</f>
        <v/>
      </c>
      <c r="G236" s="87">
        <f t="shared" si="86"/>
        <v>0</v>
      </c>
      <c r="H236" s="87" t="str">
        <f>IFERROR(IF(INDEX('[1]PNC 2020'!$A$3:$AA$434,MATCH($A236,'[1]PNC 2020'!$A$7:$A$434,0)+4,MATCH(H$60,'[1]PNC 2020'!$A$3:$AA$3,0))=0,"",INDEX('[1]PNC 2020'!$A$3:$AA$434,MATCH($A236,'[1]PNC 2020'!$A$7:$A$434,0)+4,MATCH(H$60,'[1]PNC 2020'!$A$3:$AA$3,0))),"")</f>
        <v/>
      </c>
      <c r="I236" s="87" t="str">
        <f>IFERROR(IF(INDEX('[1]PNC 2020'!$A$3:$AA$434,MATCH($A236,'[1]PNC 2020'!$A$7:$A$434,0)+4,MATCH(I$60,'[1]PNC 2020'!$A$3:$AA$3,0))=0,"",INDEX('[1]PNC 2020'!$A$3:$AA$434,MATCH($A236,'[1]PNC 2020'!$A$7:$A$434,0)+4,MATCH(I$60,'[1]PNC 2020'!$A$3:$AA$3,0))),"")</f>
        <v/>
      </c>
      <c r="J236" s="87">
        <f t="shared" si="87"/>
        <v>0</v>
      </c>
      <c r="K236" s="87" t="str">
        <f>IFERROR(IF(INDEX('[1]PNC 2020'!$A$3:$AA$434,MATCH($A236,'[1]PNC 2020'!$A$7:$A$434,0)+4,MATCH(K$60,'[1]PNC 2020'!$A$3:$AA$3,0))=0,"",INDEX('[1]PNC 2020'!$A$3:$AA$434,MATCH($A236,'[1]PNC 2020'!$A$7:$A$434,0)+4,MATCH(K$60,'[1]PNC 2020'!$A$3:$AA$3,0))),"")</f>
        <v/>
      </c>
      <c r="L236" s="87" t="str">
        <f>IFERROR(IF(INDEX('[1]PNC 2020'!$A$3:$AA$434,MATCH($A236,'[1]PNC 2020'!$A$7:$A$434,0)+4,MATCH(L$60,'[1]PNC 2020'!$A$3:$AA$3,0))=0,"",INDEX('[1]PNC 2020'!$A$3:$AA$434,MATCH($A236,'[1]PNC 2020'!$A$7:$A$434,0)+4,MATCH(L$60,'[1]PNC 2020'!$A$3:$AA$3,0))),"")</f>
        <v/>
      </c>
      <c r="M236" s="87">
        <f t="shared" si="88"/>
        <v>0</v>
      </c>
      <c r="N236" s="87" t="str">
        <f>IFERROR(IF(INDEX('[1]PNC 2020'!$A$3:$AA$434,MATCH($A236,'[1]PNC 2020'!$A$7:$A$434,0)+4,MATCH(N$60,'[1]PNC 2020'!$A$3:$AA$3,0))=0,"",INDEX('[1]PNC 2020'!$A$3:$AA$434,MATCH($A236,'[1]PNC 2020'!$A$7:$A$434,0)+4,MATCH(N$60,'[1]PNC 2020'!$A$3:$AA$3,0))),"")</f>
        <v/>
      </c>
      <c r="O236" s="87" t="str">
        <f>IFERROR(IF(INDEX('[1]PNC 2020'!$A$3:$AA$434,MATCH($A236,'[1]PNC 2020'!$A$7:$A$434,0)+4,MATCH(O$60,'[1]PNC 2020'!$A$3:$AA$3,0))=0,"",INDEX('[1]PNC 2020'!$A$3:$AA$434,MATCH($A236,'[1]PNC 2020'!$A$7:$A$434,0)+4,MATCH(O$60,'[1]PNC 2020'!$A$3:$AA$3,0))),"")</f>
        <v/>
      </c>
      <c r="P236" s="87">
        <f t="shared" si="89"/>
        <v>0</v>
      </c>
      <c r="Q236" s="87" t="str">
        <f>IFERROR(IF(INDEX('[1]PNC 2020'!$A$3:$AA$434,MATCH($A236,'[1]PNC 2020'!$A$7:$A$434,0)+4,MATCH(Q$60,'[1]PNC 2020'!$A$3:$AA$3,0))=0,"",INDEX('[1]PNC 2020'!$A$3:$AA$434,MATCH($A236,'[1]PNC 2020'!$A$7:$A$434,0)+4,MATCH(Q$60,'[1]PNC 2020'!$A$3:$AA$3,0))),"")</f>
        <v/>
      </c>
      <c r="R236" s="87" t="str">
        <f>IFERROR(IF(INDEX('[1]PNC 2020'!$A$3:$AA$434,MATCH($A236,'[1]PNC 2020'!$A$7:$A$434,0)+4,MATCH(R$60,'[1]PNC 2020'!$A$3:$AA$3,0))=0,"",INDEX('[1]PNC 2020'!$A$3:$AA$434,MATCH($A236,'[1]PNC 2020'!$A$7:$A$434,0)+4,MATCH(R$60,'[1]PNC 2020'!$A$3:$AA$3,0))),"")</f>
        <v/>
      </c>
      <c r="S236" s="87">
        <f t="shared" si="90"/>
        <v>0</v>
      </c>
      <c r="T236" s="87" t="str">
        <f>IFERROR(IF(INDEX('[1]PNC 2020'!$A$3:$AA$434,MATCH($A236,'[1]PNC 2020'!$A$7:$A$434,0)+4,MATCH(T$60,'[1]PNC 2020'!$A$3:$AA$3,0))=0,"",INDEX('[1]PNC 2020'!$A$3:$AA$434,MATCH($A236,'[1]PNC 2020'!$A$7:$A$434,0)+4,MATCH(T$60,'[1]PNC 2020'!$A$3:$AA$3,0))),"")</f>
        <v/>
      </c>
      <c r="U236" s="87" t="str">
        <f>IFERROR(IF(INDEX('[1]PNC 2020'!$A$3:$AA$434,MATCH($A236,'[1]PNC 2020'!$A$7:$A$434,0)+4,MATCH(U$60,'[1]PNC 2020'!$A$3:$AA$3,0))=0,"",INDEX('[1]PNC 2020'!$A$3:$AA$434,MATCH($A236,'[1]PNC 2020'!$A$7:$A$434,0)+4,MATCH(U$60,'[1]PNC 2020'!$A$3:$AA$3,0))),"")</f>
        <v/>
      </c>
      <c r="V236" s="87">
        <f t="shared" si="91"/>
        <v>0</v>
      </c>
      <c r="W236" s="87" t="str">
        <f>IFERROR(IF(INDEX('[1]PNC 2020'!$A$3:$AA$434,MATCH($A236,'[1]PNC 2020'!$A$7:$A$434,0)+4,MATCH(W$60,'[1]PNC 2020'!$A$3:$AA$3,0))=0,"",INDEX('[1]PNC 2020'!$A$3:$AA$434,MATCH($A236,'[1]PNC 2020'!$A$7:$A$434,0)+4,MATCH(W$60,'[1]PNC 2020'!$A$3:$AA$3,0))),"")</f>
        <v/>
      </c>
      <c r="X236" s="87" t="str">
        <f>IFERROR(IF(INDEX('[1]PNC 2020'!$A$3:$AA$434,MATCH($A236,'[1]PNC 2020'!$A$7:$A$434,0)+4,MATCH(X$60,'[1]PNC 2020'!$A$3:$AA$3,0))=0,"",INDEX('[1]PNC 2020'!$A$3:$AA$434,MATCH($A236,'[1]PNC 2020'!$A$7:$A$434,0)+4,MATCH(X$60,'[1]PNC 2020'!$A$3:$AA$3,0))),"")</f>
        <v/>
      </c>
      <c r="Y236" s="87">
        <f t="shared" si="92"/>
        <v>0</v>
      </c>
      <c r="Z236" s="87" t="str">
        <f>IFERROR(IF(INDEX('[1]PNC 2020'!$A$3:$AA$434,MATCH($A236,'[1]PNC 2020'!$A$7:$A$434,0)+4,MATCH(Z$60,'[1]PNC 2020'!$A$3:$AA$3,0))=0,"",INDEX('[1]PNC 2020'!$A$3:$AA$434,MATCH($A236,'[1]PNC 2020'!$A$7:$A$434,0)+4,MATCH(Z$60,'[1]PNC 2020'!$A$3:$AA$3,0))),"")</f>
        <v/>
      </c>
      <c r="AA236" s="87" t="str">
        <f>IFERROR(IF(INDEX('[1]PNC 2020'!$A$3:$AA$434,MATCH($A236,'[1]PNC 2020'!$A$7:$A$434,0)+4,MATCH(AA$60,'[1]PNC 2020'!$A$3:$AA$3,0))=0,"",INDEX('[1]PNC 2020'!$A$3:$AA$434,MATCH($A236,'[1]PNC 2020'!$A$7:$A$434,0)+4,MATCH(AA$60,'[1]PNC 2020'!$A$3:$AA$3,0))),"")</f>
        <v/>
      </c>
      <c r="AB236" s="87">
        <f t="shared" si="93"/>
        <v>0</v>
      </c>
      <c r="AC236" s="87" t="str">
        <f>IFERROR(IF(INDEX('[1]PNC 2020'!$A$3:$AA$434,MATCH($A236,'[1]PNC 2020'!$A$7:$A$434,0)+4,MATCH(AC$60,'[1]PNC 2020'!$A$3:$AA$3,0))=0,"",INDEX('[1]PNC 2020'!$A$3:$AA$434,MATCH($A236,'[1]PNC 2020'!$A$7:$A$434,0)+4,MATCH(AC$60,'[1]PNC 2020'!$A$3:$AA$3,0))),"")</f>
        <v/>
      </c>
      <c r="AD236" s="87" t="str">
        <f>IFERROR(IF(INDEX('[1]PNC 2020'!$A$3:$AA$434,MATCH($A236,'[1]PNC 2020'!$A$7:$A$434,0)+4,MATCH(AD$60,'[1]PNC 2020'!$A$3:$AA$3,0))=0,"",INDEX('[1]PNC 2020'!$A$3:$AA$434,MATCH($A236,'[1]PNC 2020'!$A$7:$A$434,0)+4,MATCH(AD$60,'[1]PNC 2020'!$A$3:$AA$3,0))),"")</f>
        <v/>
      </c>
      <c r="AE236" s="87">
        <f t="shared" si="94"/>
        <v>0</v>
      </c>
      <c r="AF236" s="87" t="str">
        <f>IFERROR(IF(INDEX('[1]PNC 2020'!$A$3:$AA$434,MATCH($A236,'[1]PNC 2020'!$A$7:$A$434,0)+4,MATCH(AF$60,'[1]PNC 2020'!$A$3:$AA$3,0))=0,"",INDEX('[1]PNC 2020'!$A$3:$AA$434,MATCH($A236,'[1]PNC 2020'!$A$7:$A$434,0)+4,MATCH(AF$60,'[1]PNC 2020'!$A$3:$AA$3,0))),"")</f>
        <v/>
      </c>
      <c r="AG236" s="87" t="str">
        <f>IFERROR(IF(INDEX('[1]PNC 2020'!$A$3:$AA$434,MATCH($A236,'[1]PNC 2020'!$A$7:$A$434,0)+4,MATCH(AG$60,'[1]PNC 2020'!$A$3:$AA$3,0))=0,"",INDEX('[1]PNC 2020'!$A$3:$AA$434,MATCH($A236,'[1]PNC 2020'!$A$7:$A$434,0)+4,MATCH(AG$60,'[1]PNC 2020'!$A$3:$AA$3,0))),"")</f>
        <v/>
      </c>
      <c r="AH236" s="87">
        <f t="shared" si="95"/>
        <v>0</v>
      </c>
      <c r="AI236" s="87" t="str">
        <f>IFERROR(IF(INDEX('[1]PNC 2020'!$A$3:$AA$434,MATCH($A236,'[1]PNC 2020'!$A$7:$A$434,0)+4,MATCH(AI$60,'[1]PNC 2020'!$A$3:$AA$3,0))=0,"",INDEX('[1]PNC 2020'!$A$3:$AA$434,MATCH($A236,'[1]PNC 2020'!$A$7:$A$434,0)+4,MATCH(AI$60,'[1]PNC 2020'!$A$3:$AA$3,0))),"")</f>
        <v/>
      </c>
      <c r="AJ236" s="87" t="str">
        <f>IFERROR(IF(INDEX('[1]PNC 2020'!$A$3:$AA$434,MATCH($A236,'[1]PNC 2020'!$A$7:$A$434,0)+4,MATCH(AJ$60,'[1]PNC 2020'!$A$3:$AA$3,0))=0,"",INDEX('[1]PNC 2020'!$A$3:$AA$434,MATCH($A236,'[1]PNC 2020'!$A$7:$A$434,0)+4,MATCH(AJ$60,'[1]PNC 2020'!$A$3:$AA$3,0))),"")</f>
        <v/>
      </c>
      <c r="AK236" s="87">
        <f t="shared" si="96"/>
        <v>0</v>
      </c>
      <c r="AM236" s="132" t="s">
        <v>3</v>
      </c>
    </row>
    <row r="237" spans="1:39" x14ac:dyDescent="0.2">
      <c r="A237" s="132" t="str">
        <f t="shared" si="82"/>
        <v>AbrilCompañía Dominicana de Seguros, C. por A.</v>
      </c>
      <c r="B237" s="51" t="s">
        <v>116</v>
      </c>
      <c r="C237" s="88">
        <f t="shared" si="84"/>
        <v>0</v>
      </c>
      <c r="D237" s="88">
        <f t="shared" si="85"/>
        <v>0</v>
      </c>
      <c r="E237" s="87" t="str">
        <f>IFERROR(IF(INDEX('[1]PNC 2020'!$A$3:$AA$434,MATCH($A237,'[1]PNC 2020'!$A$7:$A$434,0)+4,MATCH(E$60,'[1]PNC 2020'!$A$3:$AA$3,0))=0,"",INDEX('[1]PNC 2020'!$A$3:$AA$434,MATCH($A237,'[1]PNC 2020'!$A$7:$A$434,0)+4,MATCH(E$60,'[1]PNC 2020'!$A$3:$AA$3,0))),"")</f>
        <v/>
      </c>
      <c r="F237" s="87" t="str">
        <f>IFERROR(IF(INDEX('[1]PNC 2020'!$A$3:$AA$434,MATCH($A237,'[1]PNC 2020'!$A$7:$A$434,0)+4,MATCH(F$60,'[1]PNC 2020'!$A$3:$AA$3,0))=0,"",INDEX('[1]PNC 2020'!$A$3:$AA$434,MATCH($A237,'[1]PNC 2020'!$A$7:$A$434,0)+4,MATCH(F$60,'[1]PNC 2020'!$A$3:$AA$3,0))),"")</f>
        <v/>
      </c>
      <c r="G237" s="87">
        <f t="shared" si="86"/>
        <v>0</v>
      </c>
      <c r="H237" s="87" t="str">
        <f>IFERROR(IF(INDEX('[1]PNC 2020'!$A$3:$AA$434,MATCH($A237,'[1]PNC 2020'!$A$7:$A$434,0)+4,MATCH(H$60,'[1]PNC 2020'!$A$3:$AA$3,0))=0,"",INDEX('[1]PNC 2020'!$A$3:$AA$434,MATCH($A237,'[1]PNC 2020'!$A$7:$A$434,0)+4,MATCH(H$60,'[1]PNC 2020'!$A$3:$AA$3,0))),"")</f>
        <v/>
      </c>
      <c r="I237" s="87" t="str">
        <f>IFERROR(IF(INDEX('[1]PNC 2020'!$A$3:$AA$434,MATCH($A237,'[1]PNC 2020'!$A$7:$A$434,0)+4,MATCH(I$60,'[1]PNC 2020'!$A$3:$AA$3,0))=0,"",INDEX('[1]PNC 2020'!$A$3:$AA$434,MATCH($A237,'[1]PNC 2020'!$A$7:$A$434,0)+4,MATCH(I$60,'[1]PNC 2020'!$A$3:$AA$3,0))),"")</f>
        <v/>
      </c>
      <c r="J237" s="87">
        <f t="shared" si="87"/>
        <v>0</v>
      </c>
      <c r="K237" s="87" t="str">
        <f>IFERROR(IF(INDEX('[1]PNC 2020'!$A$3:$AA$434,MATCH($A237,'[1]PNC 2020'!$A$7:$A$434,0)+4,MATCH(K$60,'[1]PNC 2020'!$A$3:$AA$3,0))=0,"",INDEX('[1]PNC 2020'!$A$3:$AA$434,MATCH($A237,'[1]PNC 2020'!$A$7:$A$434,0)+4,MATCH(K$60,'[1]PNC 2020'!$A$3:$AA$3,0))),"")</f>
        <v/>
      </c>
      <c r="L237" s="87" t="str">
        <f>IFERROR(IF(INDEX('[1]PNC 2020'!$A$3:$AA$434,MATCH($A237,'[1]PNC 2020'!$A$7:$A$434,0)+4,MATCH(L$60,'[1]PNC 2020'!$A$3:$AA$3,0))=0,"",INDEX('[1]PNC 2020'!$A$3:$AA$434,MATCH($A237,'[1]PNC 2020'!$A$7:$A$434,0)+4,MATCH(L$60,'[1]PNC 2020'!$A$3:$AA$3,0))),"")</f>
        <v/>
      </c>
      <c r="M237" s="87">
        <f t="shared" si="88"/>
        <v>0</v>
      </c>
      <c r="N237" s="87" t="str">
        <f>IFERROR(IF(INDEX('[1]PNC 2020'!$A$3:$AA$434,MATCH($A237,'[1]PNC 2020'!$A$7:$A$434,0)+4,MATCH(N$60,'[1]PNC 2020'!$A$3:$AA$3,0))=0,"",INDEX('[1]PNC 2020'!$A$3:$AA$434,MATCH($A237,'[1]PNC 2020'!$A$7:$A$434,0)+4,MATCH(N$60,'[1]PNC 2020'!$A$3:$AA$3,0))),"")</f>
        <v/>
      </c>
      <c r="O237" s="87" t="str">
        <f>IFERROR(IF(INDEX('[1]PNC 2020'!$A$3:$AA$434,MATCH($A237,'[1]PNC 2020'!$A$7:$A$434,0)+4,MATCH(O$60,'[1]PNC 2020'!$A$3:$AA$3,0))=0,"",INDEX('[1]PNC 2020'!$A$3:$AA$434,MATCH($A237,'[1]PNC 2020'!$A$7:$A$434,0)+4,MATCH(O$60,'[1]PNC 2020'!$A$3:$AA$3,0))),"")</f>
        <v/>
      </c>
      <c r="P237" s="87">
        <f t="shared" si="89"/>
        <v>0</v>
      </c>
      <c r="Q237" s="87" t="str">
        <f>IFERROR(IF(INDEX('[1]PNC 2020'!$A$3:$AA$434,MATCH($A237,'[1]PNC 2020'!$A$7:$A$434,0)+4,MATCH(Q$60,'[1]PNC 2020'!$A$3:$AA$3,0))=0,"",INDEX('[1]PNC 2020'!$A$3:$AA$434,MATCH($A237,'[1]PNC 2020'!$A$7:$A$434,0)+4,MATCH(Q$60,'[1]PNC 2020'!$A$3:$AA$3,0))),"")</f>
        <v/>
      </c>
      <c r="R237" s="87" t="str">
        <f>IFERROR(IF(INDEX('[1]PNC 2020'!$A$3:$AA$434,MATCH($A237,'[1]PNC 2020'!$A$7:$A$434,0)+4,MATCH(R$60,'[1]PNC 2020'!$A$3:$AA$3,0))=0,"",INDEX('[1]PNC 2020'!$A$3:$AA$434,MATCH($A237,'[1]PNC 2020'!$A$7:$A$434,0)+4,MATCH(R$60,'[1]PNC 2020'!$A$3:$AA$3,0))),"")</f>
        <v/>
      </c>
      <c r="S237" s="87">
        <f t="shared" si="90"/>
        <v>0</v>
      </c>
      <c r="T237" s="87" t="str">
        <f>IFERROR(IF(INDEX('[1]PNC 2020'!$A$3:$AA$434,MATCH($A237,'[1]PNC 2020'!$A$7:$A$434,0)+4,MATCH(T$60,'[1]PNC 2020'!$A$3:$AA$3,0))=0,"",INDEX('[1]PNC 2020'!$A$3:$AA$434,MATCH($A237,'[1]PNC 2020'!$A$7:$A$434,0)+4,MATCH(T$60,'[1]PNC 2020'!$A$3:$AA$3,0))),"")</f>
        <v/>
      </c>
      <c r="U237" s="87" t="str">
        <f>IFERROR(IF(INDEX('[1]PNC 2020'!$A$3:$AA$434,MATCH($A237,'[1]PNC 2020'!$A$7:$A$434,0)+4,MATCH(U$60,'[1]PNC 2020'!$A$3:$AA$3,0))=0,"",INDEX('[1]PNC 2020'!$A$3:$AA$434,MATCH($A237,'[1]PNC 2020'!$A$7:$A$434,0)+4,MATCH(U$60,'[1]PNC 2020'!$A$3:$AA$3,0))),"")</f>
        <v/>
      </c>
      <c r="V237" s="87">
        <f t="shared" si="91"/>
        <v>0</v>
      </c>
      <c r="W237" s="87" t="str">
        <f>IFERROR(IF(INDEX('[1]PNC 2020'!$A$3:$AA$434,MATCH($A237,'[1]PNC 2020'!$A$7:$A$434,0)+4,MATCH(W$60,'[1]PNC 2020'!$A$3:$AA$3,0))=0,"",INDEX('[1]PNC 2020'!$A$3:$AA$434,MATCH($A237,'[1]PNC 2020'!$A$7:$A$434,0)+4,MATCH(W$60,'[1]PNC 2020'!$A$3:$AA$3,0))),"")</f>
        <v/>
      </c>
      <c r="X237" s="87" t="str">
        <f>IFERROR(IF(INDEX('[1]PNC 2020'!$A$3:$AA$434,MATCH($A237,'[1]PNC 2020'!$A$7:$A$434,0)+4,MATCH(X$60,'[1]PNC 2020'!$A$3:$AA$3,0))=0,"",INDEX('[1]PNC 2020'!$A$3:$AA$434,MATCH($A237,'[1]PNC 2020'!$A$7:$A$434,0)+4,MATCH(X$60,'[1]PNC 2020'!$A$3:$AA$3,0))),"")</f>
        <v/>
      </c>
      <c r="Y237" s="87">
        <f t="shared" si="92"/>
        <v>0</v>
      </c>
      <c r="Z237" s="87" t="str">
        <f>IFERROR(IF(INDEX('[1]PNC 2020'!$A$3:$AA$434,MATCH($A237,'[1]PNC 2020'!$A$7:$A$434,0)+4,MATCH(Z$60,'[1]PNC 2020'!$A$3:$AA$3,0))=0,"",INDEX('[1]PNC 2020'!$A$3:$AA$434,MATCH($A237,'[1]PNC 2020'!$A$7:$A$434,0)+4,MATCH(Z$60,'[1]PNC 2020'!$A$3:$AA$3,0))),"")</f>
        <v/>
      </c>
      <c r="AA237" s="87" t="str">
        <f>IFERROR(IF(INDEX('[1]PNC 2020'!$A$3:$AA$434,MATCH($A237,'[1]PNC 2020'!$A$7:$A$434,0)+4,MATCH(AA$60,'[1]PNC 2020'!$A$3:$AA$3,0))=0,"",INDEX('[1]PNC 2020'!$A$3:$AA$434,MATCH($A237,'[1]PNC 2020'!$A$7:$A$434,0)+4,MATCH(AA$60,'[1]PNC 2020'!$A$3:$AA$3,0))),"")</f>
        <v/>
      </c>
      <c r="AB237" s="87">
        <f t="shared" si="93"/>
        <v>0</v>
      </c>
      <c r="AC237" s="87" t="str">
        <f>IFERROR(IF(INDEX('[1]PNC 2020'!$A$3:$AA$434,MATCH($A237,'[1]PNC 2020'!$A$7:$A$434,0)+4,MATCH(AC$60,'[1]PNC 2020'!$A$3:$AA$3,0))=0,"",INDEX('[1]PNC 2020'!$A$3:$AA$434,MATCH($A237,'[1]PNC 2020'!$A$7:$A$434,0)+4,MATCH(AC$60,'[1]PNC 2020'!$A$3:$AA$3,0))),"")</f>
        <v/>
      </c>
      <c r="AD237" s="87" t="str">
        <f>IFERROR(IF(INDEX('[1]PNC 2020'!$A$3:$AA$434,MATCH($A237,'[1]PNC 2020'!$A$7:$A$434,0)+4,MATCH(AD$60,'[1]PNC 2020'!$A$3:$AA$3,0))=0,"",INDEX('[1]PNC 2020'!$A$3:$AA$434,MATCH($A237,'[1]PNC 2020'!$A$7:$A$434,0)+4,MATCH(AD$60,'[1]PNC 2020'!$A$3:$AA$3,0))),"")</f>
        <v/>
      </c>
      <c r="AE237" s="87">
        <f t="shared" si="94"/>
        <v>0</v>
      </c>
      <c r="AF237" s="87" t="str">
        <f>IFERROR(IF(INDEX('[1]PNC 2020'!$A$3:$AA$434,MATCH($A237,'[1]PNC 2020'!$A$7:$A$434,0)+4,MATCH(AF$60,'[1]PNC 2020'!$A$3:$AA$3,0))=0,"",INDEX('[1]PNC 2020'!$A$3:$AA$434,MATCH($A237,'[1]PNC 2020'!$A$7:$A$434,0)+4,MATCH(AF$60,'[1]PNC 2020'!$A$3:$AA$3,0))),"")</f>
        <v/>
      </c>
      <c r="AG237" s="87" t="str">
        <f>IFERROR(IF(INDEX('[1]PNC 2020'!$A$3:$AA$434,MATCH($A237,'[1]PNC 2020'!$A$7:$A$434,0)+4,MATCH(AG$60,'[1]PNC 2020'!$A$3:$AA$3,0))=0,"",INDEX('[1]PNC 2020'!$A$3:$AA$434,MATCH($A237,'[1]PNC 2020'!$A$7:$A$434,0)+4,MATCH(AG$60,'[1]PNC 2020'!$A$3:$AA$3,0))),"")</f>
        <v/>
      </c>
      <c r="AH237" s="87">
        <f t="shared" si="95"/>
        <v>0</v>
      </c>
      <c r="AI237" s="87" t="str">
        <f>IFERROR(IF(INDEX('[1]PNC 2020'!$A$3:$AA$434,MATCH($A237,'[1]PNC 2020'!$A$7:$A$434,0)+4,MATCH(AI$60,'[1]PNC 2020'!$A$3:$AA$3,0))=0,"",INDEX('[1]PNC 2020'!$A$3:$AA$434,MATCH($A237,'[1]PNC 2020'!$A$7:$A$434,0)+4,MATCH(AI$60,'[1]PNC 2020'!$A$3:$AA$3,0))),"")</f>
        <v/>
      </c>
      <c r="AJ237" s="87" t="str">
        <f>IFERROR(IF(INDEX('[1]PNC 2020'!$A$3:$AA$434,MATCH($A237,'[1]PNC 2020'!$A$7:$A$434,0)+4,MATCH(AJ$60,'[1]PNC 2020'!$A$3:$AA$3,0))=0,"",INDEX('[1]PNC 2020'!$A$3:$AA$434,MATCH($A237,'[1]PNC 2020'!$A$7:$A$434,0)+4,MATCH(AJ$60,'[1]PNC 2020'!$A$3:$AA$3,0))),"")</f>
        <v/>
      </c>
      <c r="AK237" s="87">
        <f t="shared" si="96"/>
        <v>0</v>
      </c>
      <c r="AM237" s="132" t="s">
        <v>3</v>
      </c>
    </row>
    <row r="238" spans="1:39" x14ac:dyDescent="0.2">
      <c r="A238" s="132" t="str">
        <f t="shared" si="82"/>
        <v>AbrilPatria, S. A., Compañía de Seguros</v>
      </c>
      <c r="B238" s="51" t="s">
        <v>117</v>
      </c>
      <c r="C238" s="88">
        <f t="shared" si="84"/>
        <v>0</v>
      </c>
      <c r="D238" s="88">
        <f t="shared" si="85"/>
        <v>0</v>
      </c>
      <c r="E238" s="87" t="str">
        <f>IFERROR(IF(INDEX('[1]PNC 2020'!$A$3:$AA$434,MATCH($A238,'[1]PNC 2020'!$A$7:$A$434,0)+4,MATCH(E$60,'[1]PNC 2020'!$A$3:$AA$3,0))=0,"",INDEX('[1]PNC 2020'!$A$3:$AA$434,MATCH($A238,'[1]PNC 2020'!$A$7:$A$434,0)+4,MATCH(E$60,'[1]PNC 2020'!$A$3:$AA$3,0))),"")</f>
        <v/>
      </c>
      <c r="F238" s="87" t="str">
        <f>IFERROR(IF(INDEX('[1]PNC 2020'!$A$3:$AA$434,MATCH($A238,'[1]PNC 2020'!$A$7:$A$434,0)+4,MATCH(F$60,'[1]PNC 2020'!$A$3:$AA$3,0))=0,"",INDEX('[1]PNC 2020'!$A$3:$AA$434,MATCH($A238,'[1]PNC 2020'!$A$7:$A$434,0)+4,MATCH(F$60,'[1]PNC 2020'!$A$3:$AA$3,0))),"")</f>
        <v/>
      </c>
      <c r="G238" s="87">
        <f t="shared" si="86"/>
        <v>0</v>
      </c>
      <c r="H238" s="87" t="str">
        <f>IFERROR(IF(INDEX('[1]PNC 2020'!$A$3:$AA$434,MATCH($A238,'[1]PNC 2020'!$A$7:$A$434,0)+4,MATCH(H$60,'[1]PNC 2020'!$A$3:$AA$3,0))=0,"",INDEX('[1]PNC 2020'!$A$3:$AA$434,MATCH($A238,'[1]PNC 2020'!$A$7:$A$434,0)+4,MATCH(H$60,'[1]PNC 2020'!$A$3:$AA$3,0))),"")</f>
        <v/>
      </c>
      <c r="I238" s="87" t="str">
        <f>IFERROR(IF(INDEX('[1]PNC 2020'!$A$3:$AA$434,MATCH($A238,'[1]PNC 2020'!$A$7:$A$434,0)+4,MATCH(I$60,'[1]PNC 2020'!$A$3:$AA$3,0))=0,"",INDEX('[1]PNC 2020'!$A$3:$AA$434,MATCH($A238,'[1]PNC 2020'!$A$7:$A$434,0)+4,MATCH(I$60,'[1]PNC 2020'!$A$3:$AA$3,0))),"")</f>
        <v/>
      </c>
      <c r="J238" s="87">
        <f t="shared" si="87"/>
        <v>0</v>
      </c>
      <c r="K238" s="87" t="str">
        <f>IFERROR(IF(INDEX('[1]PNC 2020'!$A$3:$AA$434,MATCH($A238,'[1]PNC 2020'!$A$7:$A$434,0)+4,MATCH(K$60,'[1]PNC 2020'!$A$3:$AA$3,0))=0,"",INDEX('[1]PNC 2020'!$A$3:$AA$434,MATCH($A238,'[1]PNC 2020'!$A$7:$A$434,0)+4,MATCH(K$60,'[1]PNC 2020'!$A$3:$AA$3,0))),"")</f>
        <v/>
      </c>
      <c r="L238" s="87" t="str">
        <f>IFERROR(IF(INDEX('[1]PNC 2020'!$A$3:$AA$434,MATCH($A238,'[1]PNC 2020'!$A$7:$A$434,0)+4,MATCH(L$60,'[1]PNC 2020'!$A$3:$AA$3,0))=0,"",INDEX('[1]PNC 2020'!$A$3:$AA$434,MATCH($A238,'[1]PNC 2020'!$A$7:$A$434,0)+4,MATCH(L$60,'[1]PNC 2020'!$A$3:$AA$3,0))),"")</f>
        <v/>
      </c>
      <c r="M238" s="87">
        <f t="shared" si="88"/>
        <v>0</v>
      </c>
      <c r="N238" s="87" t="str">
        <f>IFERROR(IF(INDEX('[1]PNC 2020'!$A$3:$AA$434,MATCH($A238,'[1]PNC 2020'!$A$7:$A$434,0)+4,MATCH(N$60,'[1]PNC 2020'!$A$3:$AA$3,0))=0,"",INDEX('[1]PNC 2020'!$A$3:$AA$434,MATCH($A238,'[1]PNC 2020'!$A$7:$A$434,0)+4,MATCH(N$60,'[1]PNC 2020'!$A$3:$AA$3,0))),"")</f>
        <v/>
      </c>
      <c r="O238" s="87" t="str">
        <f>IFERROR(IF(INDEX('[1]PNC 2020'!$A$3:$AA$434,MATCH($A238,'[1]PNC 2020'!$A$7:$A$434,0)+4,MATCH(O$60,'[1]PNC 2020'!$A$3:$AA$3,0))=0,"",INDEX('[1]PNC 2020'!$A$3:$AA$434,MATCH($A238,'[1]PNC 2020'!$A$7:$A$434,0)+4,MATCH(O$60,'[1]PNC 2020'!$A$3:$AA$3,0))),"")</f>
        <v/>
      </c>
      <c r="P238" s="87">
        <f t="shared" si="89"/>
        <v>0</v>
      </c>
      <c r="Q238" s="87" t="str">
        <f>IFERROR(IF(INDEX('[1]PNC 2020'!$A$3:$AA$434,MATCH($A238,'[1]PNC 2020'!$A$7:$A$434,0)+4,MATCH(Q$60,'[1]PNC 2020'!$A$3:$AA$3,0))=0,"",INDEX('[1]PNC 2020'!$A$3:$AA$434,MATCH($A238,'[1]PNC 2020'!$A$7:$A$434,0)+4,MATCH(Q$60,'[1]PNC 2020'!$A$3:$AA$3,0))),"")</f>
        <v/>
      </c>
      <c r="R238" s="87" t="str">
        <f>IFERROR(IF(INDEX('[1]PNC 2020'!$A$3:$AA$434,MATCH($A238,'[1]PNC 2020'!$A$7:$A$434,0)+4,MATCH(R$60,'[1]PNC 2020'!$A$3:$AA$3,0))=0,"",INDEX('[1]PNC 2020'!$A$3:$AA$434,MATCH($A238,'[1]PNC 2020'!$A$7:$A$434,0)+4,MATCH(R$60,'[1]PNC 2020'!$A$3:$AA$3,0))),"")</f>
        <v/>
      </c>
      <c r="S238" s="87">
        <f t="shared" si="90"/>
        <v>0</v>
      </c>
      <c r="T238" s="87" t="str">
        <f>IFERROR(IF(INDEX('[1]PNC 2020'!$A$3:$AA$434,MATCH($A238,'[1]PNC 2020'!$A$7:$A$434,0)+4,MATCH(T$60,'[1]PNC 2020'!$A$3:$AA$3,0))=0,"",INDEX('[1]PNC 2020'!$A$3:$AA$434,MATCH($A238,'[1]PNC 2020'!$A$7:$A$434,0)+4,MATCH(T$60,'[1]PNC 2020'!$A$3:$AA$3,0))),"")</f>
        <v/>
      </c>
      <c r="U238" s="87" t="str">
        <f>IFERROR(IF(INDEX('[1]PNC 2020'!$A$3:$AA$434,MATCH($A238,'[1]PNC 2020'!$A$7:$A$434,0)+4,MATCH(U$60,'[1]PNC 2020'!$A$3:$AA$3,0))=0,"",INDEX('[1]PNC 2020'!$A$3:$AA$434,MATCH($A238,'[1]PNC 2020'!$A$7:$A$434,0)+4,MATCH(U$60,'[1]PNC 2020'!$A$3:$AA$3,0))),"")</f>
        <v/>
      </c>
      <c r="V238" s="87">
        <f t="shared" si="91"/>
        <v>0</v>
      </c>
      <c r="W238" s="87" t="str">
        <f>IFERROR(IF(INDEX('[1]PNC 2020'!$A$3:$AA$434,MATCH($A238,'[1]PNC 2020'!$A$7:$A$434,0)+4,MATCH(W$60,'[1]PNC 2020'!$A$3:$AA$3,0))=0,"",INDEX('[1]PNC 2020'!$A$3:$AA$434,MATCH($A238,'[1]PNC 2020'!$A$7:$A$434,0)+4,MATCH(W$60,'[1]PNC 2020'!$A$3:$AA$3,0))),"")</f>
        <v/>
      </c>
      <c r="X238" s="87" t="str">
        <f>IFERROR(IF(INDEX('[1]PNC 2020'!$A$3:$AA$434,MATCH($A238,'[1]PNC 2020'!$A$7:$A$434,0)+4,MATCH(X$60,'[1]PNC 2020'!$A$3:$AA$3,0))=0,"",INDEX('[1]PNC 2020'!$A$3:$AA$434,MATCH($A238,'[1]PNC 2020'!$A$7:$A$434,0)+4,MATCH(X$60,'[1]PNC 2020'!$A$3:$AA$3,0))),"")</f>
        <v/>
      </c>
      <c r="Y238" s="87">
        <f t="shared" si="92"/>
        <v>0</v>
      </c>
      <c r="Z238" s="87" t="str">
        <f>IFERROR(IF(INDEX('[1]PNC 2020'!$A$3:$AA$434,MATCH($A238,'[1]PNC 2020'!$A$7:$A$434,0)+4,MATCH(Z$60,'[1]PNC 2020'!$A$3:$AA$3,0))=0,"",INDEX('[1]PNC 2020'!$A$3:$AA$434,MATCH($A238,'[1]PNC 2020'!$A$7:$A$434,0)+4,MATCH(Z$60,'[1]PNC 2020'!$A$3:$AA$3,0))),"")</f>
        <v/>
      </c>
      <c r="AA238" s="87" t="str">
        <f>IFERROR(IF(INDEX('[1]PNC 2020'!$A$3:$AA$434,MATCH($A238,'[1]PNC 2020'!$A$7:$A$434,0)+4,MATCH(AA$60,'[1]PNC 2020'!$A$3:$AA$3,0))=0,"",INDEX('[1]PNC 2020'!$A$3:$AA$434,MATCH($A238,'[1]PNC 2020'!$A$7:$A$434,0)+4,MATCH(AA$60,'[1]PNC 2020'!$A$3:$AA$3,0))),"")</f>
        <v/>
      </c>
      <c r="AB238" s="87">
        <f t="shared" si="93"/>
        <v>0</v>
      </c>
      <c r="AC238" s="87" t="str">
        <f>IFERROR(IF(INDEX('[1]PNC 2020'!$A$3:$AA$434,MATCH($A238,'[1]PNC 2020'!$A$7:$A$434,0)+4,MATCH(AC$60,'[1]PNC 2020'!$A$3:$AA$3,0))=0,"",INDEX('[1]PNC 2020'!$A$3:$AA$434,MATCH($A238,'[1]PNC 2020'!$A$7:$A$434,0)+4,MATCH(AC$60,'[1]PNC 2020'!$A$3:$AA$3,0))),"")</f>
        <v/>
      </c>
      <c r="AD238" s="87" t="str">
        <f>IFERROR(IF(INDEX('[1]PNC 2020'!$A$3:$AA$434,MATCH($A238,'[1]PNC 2020'!$A$7:$A$434,0)+4,MATCH(AD$60,'[1]PNC 2020'!$A$3:$AA$3,0))=0,"",INDEX('[1]PNC 2020'!$A$3:$AA$434,MATCH($A238,'[1]PNC 2020'!$A$7:$A$434,0)+4,MATCH(AD$60,'[1]PNC 2020'!$A$3:$AA$3,0))),"")</f>
        <v/>
      </c>
      <c r="AE238" s="87">
        <f t="shared" si="94"/>
        <v>0</v>
      </c>
      <c r="AF238" s="87" t="str">
        <f>IFERROR(IF(INDEX('[1]PNC 2020'!$A$3:$AA$434,MATCH($A238,'[1]PNC 2020'!$A$7:$A$434,0)+4,MATCH(AF$60,'[1]PNC 2020'!$A$3:$AA$3,0))=0,"",INDEX('[1]PNC 2020'!$A$3:$AA$434,MATCH($A238,'[1]PNC 2020'!$A$7:$A$434,0)+4,MATCH(AF$60,'[1]PNC 2020'!$A$3:$AA$3,0))),"")</f>
        <v/>
      </c>
      <c r="AG238" s="87" t="str">
        <f>IFERROR(IF(INDEX('[1]PNC 2020'!$A$3:$AA$434,MATCH($A238,'[1]PNC 2020'!$A$7:$A$434,0)+4,MATCH(AG$60,'[1]PNC 2020'!$A$3:$AA$3,0))=0,"",INDEX('[1]PNC 2020'!$A$3:$AA$434,MATCH($A238,'[1]PNC 2020'!$A$7:$A$434,0)+4,MATCH(AG$60,'[1]PNC 2020'!$A$3:$AA$3,0))),"")</f>
        <v/>
      </c>
      <c r="AH238" s="87">
        <f t="shared" si="95"/>
        <v>0</v>
      </c>
      <c r="AI238" s="87" t="str">
        <f>IFERROR(IF(INDEX('[1]PNC 2020'!$A$3:$AA$434,MATCH($A238,'[1]PNC 2020'!$A$7:$A$434,0)+4,MATCH(AI$60,'[1]PNC 2020'!$A$3:$AA$3,0))=0,"",INDEX('[1]PNC 2020'!$A$3:$AA$434,MATCH($A238,'[1]PNC 2020'!$A$7:$A$434,0)+4,MATCH(AI$60,'[1]PNC 2020'!$A$3:$AA$3,0))),"")</f>
        <v/>
      </c>
      <c r="AJ238" s="87" t="str">
        <f>IFERROR(IF(INDEX('[1]PNC 2020'!$A$3:$AA$434,MATCH($A238,'[1]PNC 2020'!$A$7:$A$434,0)+4,MATCH(AJ$60,'[1]PNC 2020'!$A$3:$AA$3,0))=0,"",INDEX('[1]PNC 2020'!$A$3:$AA$434,MATCH($A238,'[1]PNC 2020'!$A$7:$A$434,0)+4,MATCH(AJ$60,'[1]PNC 2020'!$A$3:$AA$3,0))),"")</f>
        <v/>
      </c>
      <c r="AK238" s="87">
        <f t="shared" si="96"/>
        <v>0</v>
      </c>
      <c r="AM238" s="132" t="s">
        <v>3</v>
      </c>
    </row>
    <row r="239" spans="1:39" x14ac:dyDescent="0.2">
      <c r="A239" s="132" t="str">
        <f t="shared" si="82"/>
        <v>AbrilAseguradora Agropecuaria Dominicana, S. A.</v>
      </c>
      <c r="B239" s="51" t="s">
        <v>118</v>
      </c>
      <c r="C239" s="88">
        <f t="shared" si="84"/>
        <v>0</v>
      </c>
      <c r="D239" s="88">
        <f t="shared" si="85"/>
        <v>0</v>
      </c>
      <c r="E239" s="87" t="str">
        <f>IFERROR(IF(INDEX('[1]PNC 2020'!$A$3:$AA$434,MATCH($A239,'[1]PNC 2020'!$A$7:$A$434,0)+4,MATCH(E$60,'[1]PNC 2020'!$A$3:$AA$3,0))=0,"",INDEX('[1]PNC 2020'!$A$3:$AA$434,MATCH($A239,'[1]PNC 2020'!$A$7:$A$434,0)+4,MATCH(E$60,'[1]PNC 2020'!$A$3:$AA$3,0))),"")</f>
        <v/>
      </c>
      <c r="F239" s="87" t="str">
        <f>IFERROR(IF(INDEX('[1]PNC 2020'!$A$3:$AA$434,MATCH($A239,'[1]PNC 2020'!$A$7:$A$434,0)+4,MATCH(F$60,'[1]PNC 2020'!$A$3:$AA$3,0))=0,"",INDEX('[1]PNC 2020'!$A$3:$AA$434,MATCH($A239,'[1]PNC 2020'!$A$7:$A$434,0)+4,MATCH(F$60,'[1]PNC 2020'!$A$3:$AA$3,0))),"")</f>
        <v/>
      </c>
      <c r="G239" s="87">
        <f t="shared" si="86"/>
        <v>0</v>
      </c>
      <c r="H239" s="87" t="str">
        <f>IFERROR(IF(INDEX('[1]PNC 2020'!$A$3:$AA$434,MATCH($A239,'[1]PNC 2020'!$A$7:$A$434,0)+4,MATCH(H$60,'[1]PNC 2020'!$A$3:$AA$3,0))=0,"",INDEX('[1]PNC 2020'!$A$3:$AA$434,MATCH($A239,'[1]PNC 2020'!$A$7:$A$434,0)+4,MATCH(H$60,'[1]PNC 2020'!$A$3:$AA$3,0))),"")</f>
        <v/>
      </c>
      <c r="I239" s="87" t="str">
        <f>IFERROR(IF(INDEX('[1]PNC 2020'!$A$3:$AA$434,MATCH($A239,'[1]PNC 2020'!$A$7:$A$434,0)+4,MATCH(I$60,'[1]PNC 2020'!$A$3:$AA$3,0))=0,"",INDEX('[1]PNC 2020'!$A$3:$AA$434,MATCH($A239,'[1]PNC 2020'!$A$7:$A$434,0)+4,MATCH(I$60,'[1]PNC 2020'!$A$3:$AA$3,0))),"")</f>
        <v/>
      </c>
      <c r="J239" s="87">
        <f t="shared" si="87"/>
        <v>0</v>
      </c>
      <c r="K239" s="87" t="str">
        <f>IFERROR(IF(INDEX('[1]PNC 2020'!$A$3:$AA$434,MATCH($A239,'[1]PNC 2020'!$A$7:$A$434,0)+4,MATCH(K$60,'[1]PNC 2020'!$A$3:$AA$3,0))=0,"",INDEX('[1]PNC 2020'!$A$3:$AA$434,MATCH($A239,'[1]PNC 2020'!$A$7:$A$434,0)+4,MATCH(K$60,'[1]PNC 2020'!$A$3:$AA$3,0))),"")</f>
        <v/>
      </c>
      <c r="L239" s="87" t="str">
        <f>IFERROR(IF(INDEX('[1]PNC 2020'!$A$3:$AA$434,MATCH($A239,'[1]PNC 2020'!$A$7:$A$434,0)+4,MATCH(L$60,'[1]PNC 2020'!$A$3:$AA$3,0))=0,"",INDEX('[1]PNC 2020'!$A$3:$AA$434,MATCH($A239,'[1]PNC 2020'!$A$7:$A$434,0)+4,MATCH(L$60,'[1]PNC 2020'!$A$3:$AA$3,0))),"")</f>
        <v/>
      </c>
      <c r="M239" s="87">
        <f t="shared" si="88"/>
        <v>0</v>
      </c>
      <c r="N239" s="87" t="str">
        <f>IFERROR(IF(INDEX('[1]PNC 2020'!$A$3:$AA$434,MATCH($A239,'[1]PNC 2020'!$A$7:$A$434,0)+4,MATCH(N$60,'[1]PNC 2020'!$A$3:$AA$3,0))=0,"",INDEX('[1]PNC 2020'!$A$3:$AA$434,MATCH($A239,'[1]PNC 2020'!$A$7:$A$434,0)+4,MATCH(N$60,'[1]PNC 2020'!$A$3:$AA$3,0))),"")</f>
        <v/>
      </c>
      <c r="O239" s="87" t="str">
        <f>IFERROR(IF(INDEX('[1]PNC 2020'!$A$3:$AA$434,MATCH($A239,'[1]PNC 2020'!$A$7:$A$434,0)+4,MATCH(O$60,'[1]PNC 2020'!$A$3:$AA$3,0))=0,"",INDEX('[1]PNC 2020'!$A$3:$AA$434,MATCH($A239,'[1]PNC 2020'!$A$7:$A$434,0)+4,MATCH(O$60,'[1]PNC 2020'!$A$3:$AA$3,0))),"")</f>
        <v/>
      </c>
      <c r="P239" s="87">
        <f t="shared" si="89"/>
        <v>0</v>
      </c>
      <c r="Q239" s="87" t="str">
        <f>IFERROR(IF(INDEX('[1]PNC 2020'!$A$3:$AA$434,MATCH($A239,'[1]PNC 2020'!$A$7:$A$434,0)+4,MATCH(Q$60,'[1]PNC 2020'!$A$3:$AA$3,0))=0,"",INDEX('[1]PNC 2020'!$A$3:$AA$434,MATCH($A239,'[1]PNC 2020'!$A$7:$A$434,0)+4,MATCH(Q$60,'[1]PNC 2020'!$A$3:$AA$3,0))),"")</f>
        <v/>
      </c>
      <c r="R239" s="87" t="str">
        <f>IFERROR(IF(INDEX('[1]PNC 2020'!$A$3:$AA$434,MATCH($A239,'[1]PNC 2020'!$A$7:$A$434,0)+4,MATCH(R$60,'[1]PNC 2020'!$A$3:$AA$3,0))=0,"",INDEX('[1]PNC 2020'!$A$3:$AA$434,MATCH($A239,'[1]PNC 2020'!$A$7:$A$434,0)+4,MATCH(R$60,'[1]PNC 2020'!$A$3:$AA$3,0))),"")</f>
        <v/>
      </c>
      <c r="S239" s="87">
        <f t="shared" si="90"/>
        <v>0</v>
      </c>
      <c r="T239" s="87" t="str">
        <f>IFERROR(IF(INDEX('[1]PNC 2020'!$A$3:$AA$434,MATCH($A239,'[1]PNC 2020'!$A$7:$A$434,0)+4,MATCH(T$60,'[1]PNC 2020'!$A$3:$AA$3,0))=0,"",INDEX('[1]PNC 2020'!$A$3:$AA$434,MATCH($A239,'[1]PNC 2020'!$A$7:$A$434,0)+4,MATCH(T$60,'[1]PNC 2020'!$A$3:$AA$3,0))),"")</f>
        <v/>
      </c>
      <c r="U239" s="87" t="str">
        <f>IFERROR(IF(INDEX('[1]PNC 2020'!$A$3:$AA$434,MATCH($A239,'[1]PNC 2020'!$A$7:$A$434,0)+4,MATCH(U$60,'[1]PNC 2020'!$A$3:$AA$3,0))=0,"",INDEX('[1]PNC 2020'!$A$3:$AA$434,MATCH($A239,'[1]PNC 2020'!$A$7:$A$434,0)+4,MATCH(U$60,'[1]PNC 2020'!$A$3:$AA$3,0))),"")</f>
        <v/>
      </c>
      <c r="V239" s="87">
        <f t="shared" si="91"/>
        <v>0</v>
      </c>
      <c r="W239" s="87" t="str">
        <f>IFERROR(IF(INDEX('[1]PNC 2020'!$A$3:$AA$434,MATCH($A239,'[1]PNC 2020'!$A$7:$A$434,0)+4,MATCH(W$60,'[1]PNC 2020'!$A$3:$AA$3,0))=0,"",INDEX('[1]PNC 2020'!$A$3:$AA$434,MATCH($A239,'[1]PNC 2020'!$A$7:$A$434,0)+4,MATCH(W$60,'[1]PNC 2020'!$A$3:$AA$3,0))),"")</f>
        <v/>
      </c>
      <c r="X239" s="87" t="str">
        <f>IFERROR(IF(INDEX('[1]PNC 2020'!$A$3:$AA$434,MATCH($A239,'[1]PNC 2020'!$A$7:$A$434,0)+4,MATCH(X$60,'[1]PNC 2020'!$A$3:$AA$3,0))=0,"",INDEX('[1]PNC 2020'!$A$3:$AA$434,MATCH($A239,'[1]PNC 2020'!$A$7:$A$434,0)+4,MATCH(X$60,'[1]PNC 2020'!$A$3:$AA$3,0))),"")</f>
        <v/>
      </c>
      <c r="Y239" s="87">
        <f t="shared" si="92"/>
        <v>0</v>
      </c>
      <c r="Z239" s="87" t="str">
        <f>IFERROR(IF(INDEX('[1]PNC 2020'!$A$3:$AA$434,MATCH($A239,'[1]PNC 2020'!$A$7:$A$434,0)+4,MATCH(Z$60,'[1]PNC 2020'!$A$3:$AA$3,0))=0,"",INDEX('[1]PNC 2020'!$A$3:$AA$434,MATCH($A239,'[1]PNC 2020'!$A$7:$A$434,0)+4,MATCH(Z$60,'[1]PNC 2020'!$A$3:$AA$3,0))),"")</f>
        <v/>
      </c>
      <c r="AA239" s="87" t="str">
        <f>IFERROR(IF(INDEX('[1]PNC 2020'!$A$3:$AA$434,MATCH($A239,'[1]PNC 2020'!$A$7:$A$434,0)+4,MATCH(AA$60,'[1]PNC 2020'!$A$3:$AA$3,0))=0,"",INDEX('[1]PNC 2020'!$A$3:$AA$434,MATCH($A239,'[1]PNC 2020'!$A$7:$A$434,0)+4,MATCH(AA$60,'[1]PNC 2020'!$A$3:$AA$3,0))),"")</f>
        <v/>
      </c>
      <c r="AB239" s="87">
        <f t="shared" si="93"/>
        <v>0</v>
      </c>
      <c r="AC239" s="87" t="str">
        <f>IFERROR(IF(INDEX('[1]PNC 2020'!$A$3:$AA$434,MATCH($A239,'[1]PNC 2020'!$A$7:$A$434,0)+4,MATCH(AC$60,'[1]PNC 2020'!$A$3:$AA$3,0))=0,"",INDEX('[1]PNC 2020'!$A$3:$AA$434,MATCH($A239,'[1]PNC 2020'!$A$7:$A$434,0)+4,MATCH(AC$60,'[1]PNC 2020'!$A$3:$AA$3,0))),"")</f>
        <v/>
      </c>
      <c r="AD239" s="87" t="str">
        <f>IFERROR(IF(INDEX('[1]PNC 2020'!$A$3:$AA$434,MATCH($A239,'[1]PNC 2020'!$A$7:$A$434,0)+4,MATCH(AD$60,'[1]PNC 2020'!$A$3:$AA$3,0))=0,"",INDEX('[1]PNC 2020'!$A$3:$AA$434,MATCH($A239,'[1]PNC 2020'!$A$7:$A$434,0)+4,MATCH(AD$60,'[1]PNC 2020'!$A$3:$AA$3,0))),"")</f>
        <v/>
      </c>
      <c r="AE239" s="87">
        <f t="shared" si="94"/>
        <v>0</v>
      </c>
      <c r="AF239" s="87" t="str">
        <f>IFERROR(IF(INDEX('[1]PNC 2020'!$A$3:$AA$434,MATCH($A239,'[1]PNC 2020'!$A$7:$A$434,0)+4,MATCH(AF$60,'[1]PNC 2020'!$A$3:$AA$3,0))=0,"",INDEX('[1]PNC 2020'!$A$3:$AA$434,MATCH($A239,'[1]PNC 2020'!$A$7:$A$434,0)+4,MATCH(AF$60,'[1]PNC 2020'!$A$3:$AA$3,0))),"")</f>
        <v/>
      </c>
      <c r="AG239" s="87" t="str">
        <f>IFERROR(IF(INDEX('[1]PNC 2020'!$A$3:$AA$434,MATCH($A239,'[1]PNC 2020'!$A$7:$A$434,0)+4,MATCH(AG$60,'[1]PNC 2020'!$A$3:$AA$3,0))=0,"",INDEX('[1]PNC 2020'!$A$3:$AA$434,MATCH($A239,'[1]PNC 2020'!$A$7:$A$434,0)+4,MATCH(AG$60,'[1]PNC 2020'!$A$3:$AA$3,0))),"")</f>
        <v/>
      </c>
      <c r="AH239" s="87">
        <f t="shared" si="95"/>
        <v>0</v>
      </c>
      <c r="AI239" s="87" t="str">
        <f>IFERROR(IF(INDEX('[1]PNC 2020'!$A$3:$AA$434,MATCH($A239,'[1]PNC 2020'!$A$7:$A$434,0)+4,MATCH(AI$60,'[1]PNC 2020'!$A$3:$AA$3,0))=0,"",INDEX('[1]PNC 2020'!$A$3:$AA$434,MATCH($A239,'[1]PNC 2020'!$A$7:$A$434,0)+4,MATCH(AI$60,'[1]PNC 2020'!$A$3:$AA$3,0))),"")</f>
        <v/>
      </c>
      <c r="AJ239" s="87" t="str">
        <f>IFERROR(IF(INDEX('[1]PNC 2020'!$A$3:$AA$434,MATCH($A239,'[1]PNC 2020'!$A$7:$A$434,0)+4,MATCH(AJ$60,'[1]PNC 2020'!$A$3:$AA$3,0))=0,"",INDEX('[1]PNC 2020'!$A$3:$AA$434,MATCH($A239,'[1]PNC 2020'!$A$7:$A$434,0)+4,MATCH(AJ$60,'[1]PNC 2020'!$A$3:$AA$3,0))),"")</f>
        <v/>
      </c>
      <c r="AK239" s="87">
        <f t="shared" si="96"/>
        <v>0</v>
      </c>
      <c r="AM239" s="132" t="s">
        <v>3</v>
      </c>
    </row>
    <row r="240" spans="1:39" x14ac:dyDescent="0.2">
      <c r="A240" s="132" t="str">
        <f t="shared" si="82"/>
        <v>AbrilBanesco Seguros</v>
      </c>
      <c r="B240" s="51" t="s">
        <v>119</v>
      </c>
      <c r="C240" s="88">
        <f t="shared" si="84"/>
        <v>0</v>
      </c>
      <c r="D240" s="88">
        <f t="shared" si="85"/>
        <v>0</v>
      </c>
      <c r="E240" s="87" t="str">
        <f>IFERROR(IF(INDEX('[1]PNC 2020'!$A$3:$AA$434,MATCH($A240,'[1]PNC 2020'!$A$7:$A$434,0)+4,MATCH(E$60,'[1]PNC 2020'!$A$3:$AA$3,0))=0,"",INDEX('[1]PNC 2020'!$A$3:$AA$434,MATCH($A240,'[1]PNC 2020'!$A$7:$A$434,0)+4,MATCH(E$60,'[1]PNC 2020'!$A$3:$AA$3,0))),"")</f>
        <v/>
      </c>
      <c r="F240" s="87" t="str">
        <f>IFERROR(IF(INDEX('[1]PNC 2020'!$A$3:$AA$434,MATCH($A240,'[1]PNC 2020'!$A$7:$A$434,0)+4,MATCH(F$60,'[1]PNC 2020'!$A$3:$AA$3,0))=0,"",INDEX('[1]PNC 2020'!$A$3:$AA$434,MATCH($A240,'[1]PNC 2020'!$A$7:$A$434,0)+4,MATCH(F$60,'[1]PNC 2020'!$A$3:$AA$3,0))),"")</f>
        <v/>
      </c>
      <c r="G240" s="87">
        <f t="shared" si="86"/>
        <v>0</v>
      </c>
      <c r="H240" s="87" t="str">
        <f>IFERROR(IF(INDEX('[1]PNC 2020'!$A$3:$AA$434,MATCH($A240,'[1]PNC 2020'!$A$7:$A$434,0)+4,MATCH(H$60,'[1]PNC 2020'!$A$3:$AA$3,0))=0,"",INDEX('[1]PNC 2020'!$A$3:$AA$434,MATCH($A240,'[1]PNC 2020'!$A$7:$A$434,0)+4,MATCH(H$60,'[1]PNC 2020'!$A$3:$AA$3,0))),"")</f>
        <v/>
      </c>
      <c r="I240" s="87" t="str">
        <f>IFERROR(IF(INDEX('[1]PNC 2020'!$A$3:$AA$434,MATCH($A240,'[1]PNC 2020'!$A$7:$A$434,0)+4,MATCH(I$60,'[1]PNC 2020'!$A$3:$AA$3,0))=0,"",INDEX('[1]PNC 2020'!$A$3:$AA$434,MATCH($A240,'[1]PNC 2020'!$A$7:$A$434,0)+4,MATCH(I$60,'[1]PNC 2020'!$A$3:$AA$3,0))),"")</f>
        <v/>
      </c>
      <c r="J240" s="87">
        <f t="shared" si="87"/>
        <v>0</v>
      </c>
      <c r="K240" s="87" t="str">
        <f>IFERROR(IF(INDEX('[1]PNC 2020'!$A$3:$AA$434,MATCH($A240,'[1]PNC 2020'!$A$7:$A$434,0)+4,MATCH(K$60,'[1]PNC 2020'!$A$3:$AA$3,0))=0,"",INDEX('[1]PNC 2020'!$A$3:$AA$434,MATCH($A240,'[1]PNC 2020'!$A$7:$A$434,0)+4,MATCH(K$60,'[1]PNC 2020'!$A$3:$AA$3,0))),"")</f>
        <v/>
      </c>
      <c r="L240" s="87" t="str">
        <f>IFERROR(IF(INDEX('[1]PNC 2020'!$A$3:$AA$434,MATCH($A240,'[1]PNC 2020'!$A$7:$A$434,0)+4,MATCH(L$60,'[1]PNC 2020'!$A$3:$AA$3,0))=0,"",INDEX('[1]PNC 2020'!$A$3:$AA$434,MATCH($A240,'[1]PNC 2020'!$A$7:$A$434,0)+4,MATCH(L$60,'[1]PNC 2020'!$A$3:$AA$3,0))),"")</f>
        <v/>
      </c>
      <c r="M240" s="87">
        <f t="shared" si="88"/>
        <v>0</v>
      </c>
      <c r="N240" s="87" t="str">
        <f>IFERROR(IF(INDEX('[1]PNC 2020'!$A$3:$AA$434,MATCH($A240,'[1]PNC 2020'!$A$7:$A$434,0)+4,MATCH(N$60,'[1]PNC 2020'!$A$3:$AA$3,0))=0,"",INDEX('[1]PNC 2020'!$A$3:$AA$434,MATCH($A240,'[1]PNC 2020'!$A$7:$A$434,0)+4,MATCH(N$60,'[1]PNC 2020'!$A$3:$AA$3,0))),"")</f>
        <v/>
      </c>
      <c r="O240" s="87" t="str">
        <f>IFERROR(IF(INDEX('[1]PNC 2020'!$A$3:$AA$434,MATCH($A240,'[1]PNC 2020'!$A$7:$A$434,0)+4,MATCH(O$60,'[1]PNC 2020'!$A$3:$AA$3,0))=0,"",INDEX('[1]PNC 2020'!$A$3:$AA$434,MATCH($A240,'[1]PNC 2020'!$A$7:$A$434,0)+4,MATCH(O$60,'[1]PNC 2020'!$A$3:$AA$3,0))),"")</f>
        <v/>
      </c>
      <c r="P240" s="87">
        <f t="shared" si="89"/>
        <v>0</v>
      </c>
      <c r="Q240" s="87" t="str">
        <f>IFERROR(IF(INDEX('[1]PNC 2020'!$A$3:$AA$434,MATCH($A240,'[1]PNC 2020'!$A$7:$A$434,0)+4,MATCH(Q$60,'[1]PNC 2020'!$A$3:$AA$3,0))=0,"",INDEX('[1]PNC 2020'!$A$3:$AA$434,MATCH($A240,'[1]PNC 2020'!$A$7:$A$434,0)+4,MATCH(Q$60,'[1]PNC 2020'!$A$3:$AA$3,0))),"")</f>
        <v/>
      </c>
      <c r="R240" s="87" t="str">
        <f>IFERROR(IF(INDEX('[1]PNC 2020'!$A$3:$AA$434,MATCH($A240,'[1]PNC 2020'!$A$7:$A$434,0)+4,MATCH(R$60,'[1]PNC 2020'!$A$3:$AA$3,0))=0,"",INDEX('[1]PNC 2020'!$A$3:$AA$434,MATCH($A240,'[1]PNC 2020'!$A$7:$A$434,0)+4,MATCH(R$60,'[1]PNC 2020'!$A$3:$AA$3,0))),"")</f>
        <v/>
      </c>
      <c r="S240" s="87">
        <f t="shared" si="90"/>
        <v>0</v>
      </c>
      <c r="T240" s="87" t="str">
        <f>IFERROR(IF(INDEX('[1]PNC 2020'!$A$3:$AA$434,MATCH($A240,'[1]PNC 2020'!$A$7:$A$434,0)+4,MATCH(T$60,'[1]PNC 2020'!$A$3:$AA$3,0))=0,"",INDEX('[1]PNC 2020'!$A$3:$AA$434,MATCH($A240,'[1]PNC 2020'!$A$7:$A$434,0)+4,MATCH(T$60,'[1]PNC 2020'!$A$3:$AA$3,0))),"")</f>
        <v/>
      </c>
      <c r="U240" s="87" t="str">
        <f>IFERROR(IF(INDEX('[1]PNC 2020'!$A$3:$AA$434,MATCH($A240,'[1]PNC 2020'!$A$7:$A$434,0)+4,MATCH(U$60,'[1]PNC 2020'!$A$3:$AA$3,0))=0,"",INDEX('[1]PNC 2020'!$A$3:$AA$434,MATCH($A240,'[1]PNC 2020'!$A$7:$A$434,0)+4,MATCH(U$60,'[1]PNC 2020'!$A$3:$AA$3,0))),"")</f>
        <v/>
      </c>
      <c r="V240" s="87">
        <f t="shared" si="91"/>
        <v>0</v>
      </c>
      <c r="W240" s="87" t="str">
        <f>IFERROR(IF(INDEX('[1]PNC 2020'!$A$3:$AA$434,MATCH($A240,'[1]PNC 2020'!$A$7:$A$434,0)+4,MATCH(W$60,'[1]PNC 2020'!$A$3:$AA$3,0))=0,"",INDEX('[1]PNC 2020'!$A$3:$AA$434,MATCH($A240,'[1]PNC 2020'!$A$7:$A$434,0)+4,MATCH(W$60,'[1]PNC 2020'!$A$3:$AA$3,0))),"")</f>
        <v/>
      </c>
      <c r="X240" s="87" t="str">
        <f>IFERROR(IF(INDEX('[1]PNC 2020'!$A$3:$AA$434,MATCH($A240,'[1]PNC 2020'!$A$7:$A$434,0)+4,MATCH(X$60,'[1]PNC 2020'!$A$3:$AA$3,0))=0,"",INDEX('[1]PNC 2020'!$A$3:$AA$434,MATCH($A240,'[1]PNC 2020'!$A$7:$A$434,0)+4,MATCH(X$60,'[1]PNC 2020'!$A$3:$AA$3,0))),"")</f>
        <v/>
      </c>
      <c r="Y240" s="87">
        <f t="shared" si="92"/>
        <v>0</v>
      </c>
      <c r="Z240" s="87" t="str">
        <f>IFERROR(IF(INDEX('[1]PNC 2020'!$A$3:$AA$434,MATCH($A240,'[1]PNC 2020'!$A$7:$A$434,0)+4,MATCH(Z$60,'[1]PNC 2020'!$A$3:$AA$3,0))=0,"",INDEX('[1]PNC 2020'!$A$3:$AA$434,MATCH($A240,'[1]PNC 2020'!$A$7:$A$434,0)+4,MATCH(Z$60,'[1]PNC 2020'!$A$3:$AA$3,0))),"")</f>
        <v/>
      </c>
      <c r="AA240" s="87" t="str">
        <f>IFERROR(IF(INDEX('[1]PNC 2020'!$A$3:$AA$434,MATCH($A240,'[1]PNC 2020'!$A$7:$A$434,0)+4,MATCH(AA$60,'[1]PNC 2020'!$A$3:$AA$3,0))=0,"",INDEX('[1]PNC 2020'!$A$3:$AA$434,MATCH($A240,'[1]PNC 2020'!$A$7:$A$434,0)+4,MATCH(AA$60,'[1]PNC 2020'!$A$3:$AA$3,0))),"")</f>
        <v/>
      </c>
      <c r="AB240" s="87">
        <f t="shared" si="93"/>
        <v>0</v>
      </c>
      <c r="AC240" s="87" t="str">
        <f>IFERROR(IF(INDEX('[1]PNC 2020'!$A$3:$AA$434,MATCH($A240,'[1]PNC 2020'!$A$7:$A$434,0)+4,MATCH(AC$60,'[1]PNC 2020'!$A$3:$AA$3,0))=0,"",INDEX('[1]PNC 2020'!$A$3:$AA$434,MATCH($A240,'[1]PNC 2020'!$A$7:$A$434,0)+4,MATCH(AC$60,'[1]PNC 2020'!$A$3:$AA$3,0))),"")</f>
        <v/>
      </c>
      <c r="AD240" s="87" t="str">
        <f>IFERROR(IF(INDEX('[1]PNC 2020'!$A$3:$AA$434,MATCH($A240,'[1]PNC 2020'!$A$7:$A$434,0)+4,MATCH(AD$60,'[1]PNC 2020'!$A$3:$AA$3,0))=0,"",INDEX('[1]PNC 2020'!$A$3:$AA$434,MATCH($A240,'[1]PNC 2020'!$A$7:$A$434,0)+4,MATCH(AD$60,'[1]PNC 2020'!$A$3:$AA$3,0))),"")</f>
        <v/>
      </c>
      <c r="AE240" s="87">
        <f t="shared" si="94"/>
        <v>0</v>
      </c>
      <c r="AF240" s="87" t="str">
        <f>IFERROR(IF(INDEX('[1]PNC 2020'!$A$3:$AA$434,MATCH($A240,'[1]PNC 2020'!$A$7:$A$434,0)+4,MATCH(AF$60,'[1]PNC 2020'!$A$3:$AA$3,0))=0,"",INDEX('[1]PNC 2020'!$A$3:$AA$434,MATCH($A240,'[1]PNC 2020'!$A$7:$A$434,0)+4,MATCH(AF$60,'[1]PNC 2020'!$A$3:$AA$3,0))),"")</f>
        <v/>
      </c>
      <c r="AG240" s="87" t="str">
        <f>IFERROR(IF(INDEX('[1]PNC 2020'!$A$3:$AA$434,MATCH($A240,'[1]PNC 2020'!$A$7:$A$434,0)+4,MATCH(AG$60,'[1]PNC 2020'!$A$3:$AA$3,0))=0,"",INDEX('[1]PNC 2020'!$A$3:$AA$434,MATCH($A240,'[1]PNC 2020'!$A$7:$A$434,0)+4,MATCH(AG$60,'[1]PNC 2020'!$A$3:$AA$3,0))),"")</f>
        <v/>
      </c>
      <c r="AH240" s="87">
        <f t="shared" si="95"/>
        <v>0</v>
      </c>
      <c r="AI240" s="87" t="str">
        <f>IFERROR(IF(INDEX('[1]PNC 2020'!$A$3:$AA$434,MATCH($A240,'[1]PNC 2020'!$A$7:$A$434,0)+4,MATCH(AI$60,'[1]PNC 2020'!$A$3:$AA$3,0))=0,"",INDEX('[1]PNC 2020'!$A$3:$AA$434,MATCH($A240,'[1]PNC 2020'!$A$7:$A$434,0)+4,MATCH(AI$60,'[1]PNC 2020'!$A$3:$AA$3,0))),"")</f>
        <v/>
      </c>
      <c r="AJ240" s="87" t="str">
        <f>IFERROR(IF(INDEX('[1]PNC 2020'!$A$3:$AA$434,MATCH($A240,'[1]PNC 2020'!$A$7:$A$434,0)+4,MATCH(AJ$60,'[1]PNC 2020'!$A$3:$AA$3,0))=0,"",INDEX('[1]PNC 2020'!$A$3:$AA$434,MATCH($A240,'[1]PNC 2020'!$A$7:$A$434,0)+4,MATCH(AJ$60,'[1]PNC 2020'!$A$3:$AA$3,0))),"")</f>
        <v/>
      </c>
      <c r="AK240" s="87">
        <f t="shared" si="96"/>
        <v>0</v>
      </c>
      <c r="AL240" s="41"/>
      <c r="AM240" s="132" t="s">
        <v>3</v>
      </c>
    </row>
    <row r="241" spans="1:39" x14ac:dyDescent="0.2">
      <c r="A241" s="132" t="str">
        <f t="shared" si="82"/>
        <v>AbrilAtlántica Seguros, S. A.</v>
      </c>
      <c r="B241" s="51" t="s">
        <v>120</v>
      </c>
      <c r="C241" s="88">
        <f t="shared" si="84"/>
        <v>0</v>
      </c>
      <c r="D241" s="88">
        <f t="shared" si="85"/>
        <v>0</v>
      </c>
      <c r="E241" s="87" t="str">
        <f>IFERROR(IF(INDEX('[1]PNC 2020'!$A$3:$AA$434,MATCH($A241,'[1]PNC 2020'!$A$7:$A$434,0)+4,MATCH(E$60,'[1]PNC 2020'!$A$3:$AA$3,0))=0,"",INDEX('[1]PNC 2020'!$A$3:$AA$434,MATCH($A241,'[1]PNC 2020'!$A$7:$A$434,0)+4,MATCH(E$60,'[1]PNC 2020'!$A$3:$AA$3,0))),"")</f>
        <v/>
      </c>
      <c r="F241" s="87" t="str">
        <f>IFERROR(IF(INDEX('[1]PNC 2020'!$A$3:$AA$434,MATCH($A241,'[1]PNC 2020'!$A$7:$A$434,0)+4,MATCH(F$60,'[1]PNC 2020'!$A$3:$AA$3,0))=0,"",INDEX('[1]PNC 2020'!$A$3:$AA$434,MATCH($A241,'[1]PNC 2020'!$A$7:$A$434,0)+4,MATCH(F$60,'[1]PNC 2020'!$A$3:$AA$3,0))),"")</f>
        <v/>
      </c>
      <c r="G241" s="87">
        <f t="shared" si="86"/>
        <v>0</v>
      </c>
      <c r="H241" s="87" t="str">
        <f>IFERROR(IF(INDEX('[1]PNC 2020'!$A$3:$AA$434,MATCH($A241,'[1]PNC 2020'!$A$7:$A$434,0)+4,MATCH(H$60,'[1]PNC 2020'!$A$3:$AA$3,0))=0,"",INDEX('[1]PNC 2020'!$A$3:$AA$434,MATCH($A241,'[1]PNC 2020'!$A$7:$A$434,0)+4,MATCH(H$60,'[1]PNC 2020'!$A$3:$AA$3,0))),"")</f>
        <v/>
      </c>
      <c r="I241" s="87" t="str">
        <f>IFERROR(IF(INDEX('[1]PNC 2020'!$A$3:$AA$434,MATCH($A241,'[1]PNC 2020'!$A$7:$A$434,0)+4,MATCH(I$60,'[1]PNC 2020'!$A$3:$AA$3,0))=0,"",INDEX('[1]PNC 2020'!$A$3:$AA$434,MATCH($A241,'[1]PNC 2020'!$A$7:$A$434,0)+4,MATCH(I$60,'[1]PNC 2020'!$A$3:$AA$3,0))),"")</f>
        <v/>
      </c>
      <c r="J241" s="87">
        <f t="shared" si="87"/>
        <v>0</v>
      </c>
      <c r="K241" s="87" t="str">
        <f>IFERROR(IF(INDEX('[1]PNC 2020'!$A$3:$AA$434,MATCH($A241,'[1]PNC 2020'!$A$7:$A$434,0)+4,MATCH(K$60,'[1]PNC 2020'!$A$3:$AA$3,0))=0,"",INDEX('[1]PNC 2020'!$A$3:$AA$434,MATCH($A241,'[1]PNC 2020'!$A$7:$A$434,0)+4,MATCH(K$60,'[1]PNC 2020'!$A$3:$AA$3,0))),"")</f>
        <v/>
      </c>
      <c r="L241" s="87" t="str">
        <f>IFERROR(IF(INDEX('[1]PNC 2020'!$A$3:$AA$434,MATCH($A241,'[1]PNC 2020'!$A$7:$A$434,0)+4,MATCH(L$60,'[1]PNC 2020'!$A$3:$AA$3,0))=0,"",INDEX('[1]PNC 2020'!$A$3:$AA$434,MATCH($A241,'[1]PNC 2020'!$A$7:$A$434,0)+4,MATCH(L$60,'[1]PNC 2020'!$A$3:$AA$3,0))),"")</f>
        <v/>
      </c>
      <c r="M241" s="87">
        <f t="shared" si="88"/>
        <v>0</v>
      </c>
      <c r="N241" s="87" t="str">
        <f>IFERROR(IF(INDEX('[1]PNC 2020'!$A$3:$AA$434,MATCH($A241,'[1]PNC 2020'!$A$7:$A$434,0)+4,MATCH(N$60,'[1]PNC 2020'!$A$3:$AA$3,0))=0,"",INDEX('[1]PNC 2020'!$A$3:$AA$434,MATCH($A241,'[1]PNC 2020'!$A$7:$A$434,0)+4,MATCH(N$60,'[1]PNC 2020'!$A$3:$AA$3,0))),"")</f>
        <v/>
      </c>
      <c r="O241" s="87" t="str">
        <f>IFERROR(IF(INDEX('[1]PNC 2020'!$A$3:$AA$434,MATCH($A241,'[1]PNC 2020'!$A$7:$A$434,0)+4,MATCH(O$60,'[1]PNC 2020'!$A$3:$AA$3,0))=0,"",INDEX('[1]PNC 2020'!$A$3:$AA$434,MATCH($A241,'[1]PNC 2020'!$A$7:$A$434,0)+4,MATCH(O$60,'[1]PNC 2020'!$A$3:$AA$3,0))),"")</f>
        <v/>
      </c>
      <c r="P241" s="87">
        <f t="shared" si="89"/>
        <v>0</v>
      </c>
      <c r="Q241" s="87" t="str">
        <f>IFERROR(IF(INDEX('[1]PNC 2020'!$A$3:$AA$434,MATCH($A241,'[1]PNC 2020'!$A$7:$A$434,0)+4,MATCH(Q$60,'[1]PNC 2020'!$A$3:$AA$3,0))=0,"",INDEX('[1]PNC 2020'!$A$3:$AA$434,MATCH($A241,'[1]PNC 2020'!$A$7:$A$434,0)+4,MATCH(Q$60,'[1]PNC 2020'!$A$3:$AA$3,0))),"")</f>
        <v/>
      </c>
      <c r="R241" s="87" t="str">
        <f>IFERROR(IF(INDEX('[1]PNC 2020'!$A$3:$AA$434,MATCH($A241,'[1]PNC 2020'!$A$7:$A$434,0)+4,MATCH(R$60,'[1]PNC 2020'!$A$3:$AA$3,0))=0,"",INDEX('[1]PNC 2020'!$A$3:$AA$434,MATCH($A241,'[1]PNC 2020'!$A$7:$A$434,0)+4,MATCH(R$60,'[1]PNC 2020'!$A$3:$AA$3,0))),"")</f>
        <v/>
      </c>
      <c r="S241" s="87">
        <f t="shared" si="90"/>
        <v>0</v>
      </c>
      <c r="T241" s="87" t="str">
        <f>IFERROR(IF(INDEX('[1]PNC 2020'!$A$3:$AA$434,MATCH($A241,'[1]PNC 2020'!$A$7:$A$434,0)+4,MATCH(T$60,'[1]PNC 2020'!$A$3:$AA$3,0))=0,"",INDEX('[1]PNC 2020'!$A$3:$AA$434,MATCH($A241,'[1]PNC 2020'!$A$7:$A$434,0)+4,MATCH(T$60,'[1]PNC 2020'!$A$3:$AA$3,0))),"")</f>
        <v/>
      </c>
      <c r="U241" s="87" t="str">
        <f>IFERROR(IF(INDEX('[1]PNC 2020'!$A$3:$AA$434,MATCH($A241,'[1]PNC 2020'!$A$7:$A$434,0)+4,MATCH(U$60,'[1]PNC 2020'!$A$3:$AA$3,0))=0,"",INDEX('[1]PNC 2020'!$A$3:$AA$434,MATCH($A241,'[1]PNC 2020'!$A$7:$A$434,0)+4,MATCH(U$60,'[1]PNC 2020'!$A$3:$AA$3,0))),"")</f>
        <v/>
      </c>
      <c r="V241" s="87">
        <f t="shared" si="91"/>
        <v>0</v>
      </c>
      <c r="W241" s="87" t="str">
        <f>IFERROR(IF(INDEX('[1]PNC 2020'!$A$3:$AA$434,MATCH($A241,'[1]PNC 2020'!$A$7:$A$434,0)+4,MATCH(W$60,'[1]PNC 2020'!$A$3:$AA$3,0))=0,"",INDEX('[1]PNC 2020'!$A$3:$AA$434,MATCH($A241,'[1]PNC 2020'!$A$7:$A$434,0)+4,MATCH(W$60,'[1]PNC 2020'!$A$3:$AA$3,0))),"")</f>
        <v/>
      </c>
      <c r="X241" s="87" t="str">
        <f>IFERROR(IF(INDEX('[1]PNC 2020'!$A$3:$AA$434,MATCH($A241,'[1]PNC 2020'!$A$7:$A$434,0)+4,MATCH(X$60,'[1]PNC 2020'!$A$3:$AA$3,0))=0,"",INDEX('[1]PNC 2020'!$A$3:$AA$434,MATCH($A241,'[1]PNC 2020'!$A$7:$A$434,0)+4,MATCH(X$60,'[1]PNC 2020'!$A$3:$AA$3,0))),"")</f>
        <v/>
      </c>
      <c r="Y241" s="87">
        <f t="shared" si="92"/>
        <v>0</v>
      </c>
      <c r="Z241" s="87" t="str">
        <f>IFERROR(IF(INDEX('[1]PNC 2020'!$A$3:$AA$434,MATCH($A241,'[1]PNC 2020'!$A$7:$A$434,0)+4,MATCH(Z$60,'[1]PNC 2020'!$A$3:$AA$3,0))=0,"",INDEX('[1]PNC 2020'!$A$3:$AA$434,MATCH($A241,'[1]PNC 2020'!$A$7:$A$434,0)+4,MATCH(Z$60,'[1]PNC 2020'!$A$3:$AA$3,0))),"")</f>
        <v/>
      </c>
      <c r="AA241" s="87" t="str">
        <f>IFERROR(IF(INDEX('[1]PNC 2020'!$A$3:$AA$434,MATCH($A241,'[1]PNC 2020'!$A$7:$A$434,0)+4,MATCH(AA$60,'[1]PNC 2020'!$A$3:$AA$3,0))=0,"",INDEX('[1]PNC 2020'!$A$3:$AA$434,MATCH($A241,'[1]PNC 2020'!$A$7:$A$434,0)+4,MATCH(AA$60,'[1]PNC 2020'!$A$3:$AA$3,0))),"")</f>
        <v/>
      </c>
      <c r="AB241" s="87">
        <f t="shared" si="93"/>
        <v>0</v>
      </c>
      <c r="AC241" s="87" t="str">
        <f>IFERROR(IF(INDEX('[1]PNC 2020'!$A$3:$AA$434,MATCH($A241,'[1]PNC 2020'!$A$7:$A$434,0)+4,MATCH(AC$60,'[1]PNC 2020'!$A$3:$AA$3,0))=0,"",INDEX('[1]PNC 2020'!$A$3:$AA$434,MATCH($A241,'[1]PNC 2020'!$A$7:$A$434,0)+4,MATCH(AC$60,'[1]PNC 2020'!$A$3:$AA$3,0))),"")</f>
        <v/>
      </c>
      <c r="AD241" s="87" t="str">
        <f>IFERROR(IF(INDEX('[1]PNC 2020'!$A$3:$AA$434,MATCH($A241,'[1]PNC 2020'!$A$7:$A$434,0)+4,MATCH(AD$60,'[1]PNC 2020'!$A$3:$AA$3,0))=0,"",INDEX('[1]PNC 2020'!$A$3:$AA$434,MATCH($A241,'[1]PNC 2020'!$A$7:$A$434,0)+4,MATCH(AD$60,'[1]PNC 2020'!$A$3:$AA$3,0))),"")</f>
        <v/>
      </c>
      <c r="AE241" s="87">
        <f t="shared" si="94"/>
        <v>0</v>
      </c>
      <c r="AF241" s="87" t="str">
        <f>IFERROR(IF(INDEX('[1]PNC 2020'!$A$3:$AA$434,MATCH($A241,'[1]PNC 2020'!$A$7:$A$434,0)+4,MATCH(AF$60,'[1]PNC 2020'!$A$3:$AA$3,0))=0,"",INDEX('[1]PNC 2020'!$A$3:$AA$434,MATCH($A241,'[1]PNC 2020'!$A$7:$A$434,0)+4,MATCH(AF$60,'[1]PNC 2020'!$A$3:$AA$3,0))),"")</f>
        <v/>
      </c>
      <c r="AG241" s="87" t="str">
        <f>IFERROR(IF(INDEX('[1]PNC 2020'!$A$3:$AA$434,MATCH($A241,'[1]PNC 2020'!$A$7:$A$434,0)+4,MATCH(AG$60,'[1]PNC 2020'!$A$3:$AA$3,0))=0,"",INDEX('[1]PNC 2020'!$A$3:$AA$434,MATCH($A241,'[1]PNC 2020'!$A$7:$A$434,0)+4,MATCH(AG$60,'[1]PNC 2020'!$A$3:$AA$3,0))),"")</f>
        <v/>
      </c>
      <c r="AH241" s="87">
        <f t="shared" si="95"/>
        <v>0</v>
      </c>
      <c r="AI241" s="87" t="str">
        <f>IFERROR(IF(INDEX('[1]PNC 2020'!$A$3:$AA$434,MATCH($A241,'[1]PNC 2020'!$A$7:$A$434,0)+4,MATCH(AI$60,'[1]PNC 2020'!$A$3:$AA$3,0))=0,"",INDEX('[1]PNC 2020'!$A$3:$AA$434,MATCH($A241,'[1]PNC 2020'!$A$7:$A$434,0)+4,MATCH(AI$60,'[1]PNC 2020'!$A$3:$AA$3,0))),"")</f>
        <v/>
      </c>
      <c r="AJ241" s="87" t="str">
        <f>IFERROR(IF(INDEX('[1]PNC 2020'!$A$3:$AA$434,MATCH($A241,'[1]PNC 2020'!$A$7:$A$434,0)+4,MATCH(AJ$60,'[1]PNC 2020'!$A$3:$AA$3,0))=0,"",INDEX('[1]PNC 2020'!$A$3:$AA$434,MATCH($A241,'[1]PNC 2020'!$A$7:$A$434,0)+4,MATCH(AJ$60,'[1]PNC 2020'!$A$3:$AA$3,0))),"")</f>
        <v/>
      </c>
      <c r="AK241" s="87">
        <f t="shared" si="96"/>
        <v>0</v>
      </c>
      <c r="AM241" s="132" t="s">
        <v>3</v>
      </c>
    </row>
    <row r="242" spans="1:39" x14ac:dyDescent="0.2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0</v>
      </c>
      <c r="D242" s="88">
        <f t="shared" si="85"/>
        <v>0</v>
      </c>
      <c r="E242" s="87" t="str">
        <f>IFERROR(IF(INDEX('[1]PNC 2020'!$A$3:$AA$434,MATCH($A242,'[1]PNC 2020'!$A$7:$A$434,0)+4,MATCH(E$60,'[1]PNC 2020'!$A$3:$AA$3,0))=0,"",INDEX('[1]PNC 2020'!$A$3:$AA$434,MATCH($A242,'[1]PNC 2020'!$A$7:$A$434,0)+4,MATCH(E$60,'[1]PNC 2020'!$A$3:$AA$3,0))),"")</f>
        <v/>
      </c>
      <c r="F242" s="87" t="str">
        <f>IFERROR(IF(INDEX('[1]PNC 2020'!$A$3:$AA$434,MATCH($A242,'[1]PNC 2020'!$A$7:$A$434,0)+4,MATCH(F$60,'[1]PNC 2020'!$A$3:$AA$3,0))=0,"",INDEX('[1]PNC 2020'!$A$3:$AA$434,MATCH($A242,'[1]PNC 2020'!$A$7:$A$434,0)+4,MATCH(F$60,'[1]PNC 2020'!$A$3:$AA$3,0))),"")</f>
        <v/>
      </c>
      <c r="G242" s="87">
        <f t="shared" si="86"/>
        <v>0</v>
      </c>
      <c r="H242" s="87" t="str">
        <f>IFERROR(IF(INDEX('[1]PNC 2020'!$A$3:$AA$434,MATCH($A242,'[1]PNC 2020'!$A$7:$A$434,0)+4,MATCH(H$60,'[1]PNC 2020'!$A$3:$AA$3,0))=0,"",INDEX('[1]PNC 2020'!$A$3:$AA$434,MATCH($A242,'[1]PNC 2020'!$A$7:$A$434,0)+4,MATCH(H$60,'[1]PNC 2020'!$A$3:$AA$3,0))),"")</f>
        <v/>
      </c>
      <c r="I242" s="87" t="str">
        <f>IFERROR(IF(INDEX('[1]PNC 2020'!$A$3:$AA$434,MATCH($A242,'[1]PNC 2020'!$A$7:$A$434,0)+4,MATCH(I$60,'[1]PNC 2020'!$A$3:$AA$3,0))=0,"",INDEX('[1]PNC 2020'!$A$3:$AA$434,MATCH($A242,'[1]PNC 2020'!$A$7:$A$434,0)+4,MATCH(I$60,'[1]PNC 2020'!$A$3:$AA$3,0))),"")</f>
        <v/>
      </c>
      <c r="J242" s="87">
        <f t="shared" si="87"/>
        <v>0</v>
      </c>
      <c r="K242" s="87" t="str">
        <f>IFERROR(IF(INDEX('[1]PNC 2020'!$A$3:$AA$434,MATCH($A242,'[1]PNC 2020'!$A$7:$A$434,0)+4,MATCH(K$60,'[1]PNC 2020'!$A$3:$AA$3,0))=0,"",INDEX('[1]PNC 2020'!$A$3:$AA$434,MATCH($A242,'[1]PNC 2020'!$A$7:$A$434,0)+4,MATCH(K$60,'[1]PNC 2020'!$A$3:$AA$3,0))),"")</f>
        <v/>
      </c>
      <c r="L242" s="87" t="str">
        <f>IFERROR(IF(INDEX('[1]PNC 2020'!$A$3:$AA$434,MATCH($A242,'[1]PNC 2020'!$A$7:$A$434,0)+4,MATCH(L$60,'[1]PNC 2020'!$A$3:$AA$3,0))=0,"",INDEX('[1]PNC 2020'!$A$3:$AA$434,MATCH($A242,'[1]PNC 2020'!$A$7:$A$434,0)+4,MATCH(L$60,'[1]PNC 2020'!$A$3:$AA$3,0))),"")</f>
        <v/>
      </c>
      <c r="M242" s="87">
        <f t="shared" si="88"/>
        <v>0</v>
      </c>
      <c r="N242" s="87" t="str">
        <f>IFERROR(IF(INDEX('[1]PNC 2020'!$A$3:$AA$434,MATCH($A242,'[1]PNC 2020'!$A$7:$A$434,0)+4,MATCH(N$60,'[1]PNC 2020'!$A$3:$AA$3,0))=0,"",INDEX('[1]PNC 2020'!$A$3:$AA$434,MATCH($A242,'[1]PNC 2020'!$A$7:$A$434,0)+4,MATCH(N$60,'[1]PNC 2020'!$A$3:$AA$3,0))),"")</f>
        <v/>
      </c>
      <c r="O242" s="87" t="str">
        <f>IFERROR(IF(INDEX('[1]PNC 2020'!$A$3:$AA$434,MATCH($A242,'[1]PNC 2020'!$A$7:$A$434,0)+4,MATCH(O$60,'[1]PNC 2020'!$A$3:$AA$3,0))=0,"",INDEX('[1]PNC 2020'!$A$3:$AA$434,MATCH($A242,'[1]PNC 2020'!$A$7:$A$434,0)+4,MATCH(O$60,'[1]PNC 2020'!$A$3:$AA$3,0))),"")</f>
        <v/>
      </c>
      <c r="P242" s="87">
        <f t="shared" si="89"/>
        <v>0</v>
      </c>
      <c r="Q242" s="87" t="str">
        <f>IFERROR(IF(INDEX('[1]PNC 2020'!$A$3:$AA$434,MATCH($A242,'[1]PNC 2020'!$A$7:$A$434,0)+4,MATCH(Q$60,'[1]PNC 2020'!$A$3:$AA$3,0))=0,"",INDEX('[1]PNC 2020'!$A$3:$AA$434,MATCH($A242,'[1]PNC 2020'!$A$7:$A$434,0)+4,MATCH(Q$60,'[1]PNC 2020'!$A$3:$AA$3,0))),"")</f>
        <v/>
      </c>
      <c r="R242" s="87" t="str">
        <f>IFERROR(IF(INDEX('[1]PNC 2020'!$A$3:$AA$434,MATCH($A242,'[1]PNC 2020'!$A$7:$A$434,0)+4,MATCH(R$60,'[1]PNC 2020'!$A$3:$AA$3,0))=0,"",INDEX('[1]PNC 2020'!$A$3:$AA$434,MATCH($A242,'[1]PNC 2020'!$A$7:$A$434,0)+4,MATCH(R$60,'[1]PNC 2020'!$A$3:$AA$3,0))),"")</f>
        <v/>
      </c>
      <c r="S242" s="87">
        <f t="shared" si="90"/>
        <v>0</v>
      </c>
      <c r="T242" s="87" t="str">
        <f>IFERROR(IF(INDEX('[1]PNC 2020'!$A$3:$AA$434,MATCH($A242,'[1]PNC 2020'!$A$7:$A$434,0)+4,MATCH(T$60,'[1]PNC 2020'!$A$3:$AA$3,0))=0,"",INDEX('[1]PNC 2020'!$A$3:$AA$434,MATCH($A242,'[1]PNC 2020'!$A$7:$A$434,0)+4,MATCH(T$60,'[1]PNC 2020'!$A$3:$AA$3,0))),"")</f>
        <v/>
      </c>
      <c r="U242" s="87" t="str">
        <f>IFERROR(IF(INDEX('[1]PNC 2020'!$A$3:$AA$434,MATCH($A242,'[1]PNC 2020'!$A$7:$A$434,0)+4,MATCH(U$60,'[1]PNC 2020'!$A$3:$AA$3,0))=0,"",INDEX('[1]PNC 2020'!$A$3:$AA$434,MATCH($A242,'[1]PNC 2020'!$A$7:$A$434,0)+4,MATCH(U$60,'[1]PNC 2020'!$A$3:$AA$3,0))),"")</f>
        <v/>
      </c>
      <c r="V242" s="87">
        <f t="shared" si="91"/>
        <v>0</v>
      </c>
      <c r="W242" s="87" t="str">
        <f>IFERROR(IF(INDEX('[1]PNC 2020'!$A$3:$AA$434,MATCH($A242,'[1]PNC 2020'!$A$7:$A$434,0)+4,MATCH(W$60,'[1]PNC 2020'!$A$3:$AA$3,0))=0,"",INDEX('[1]PNC 2020'!$A$3:$AA$434,MATCH($A242,'[1]PNC 2020'!$A$7:$A$434,0)+4,MATCH(W$60,'[1]PNC 2020'!$A$3:$AA$3,0))),"")</f>
        <v/>
      </c>
      <c r="X242" s="87" t="str">
        <f>IFERROR(IF(INDEX('[1]PNC 2020'!$A$3:$AA$434,MATCH($A242,'[1]PNC 2020'!$A$7:$A$434,0)+4,MATCH(X$60,'[1]PNC 2020'!$A$3:$AA$3,0))=0,"",INDEX('[1]PNC 2020'!$A$3:$AA$434,MATCH($A242,'[1]PNC 2020'!$A$7:$A$434,0)+4,MATCH(X$60,'[1]PNC 2020'!$A$3:$AA$3,0))),"")</f>
        <v/>
      </c>
      <c r="Y242" s="87">
        <f t="shared" si="92"/>
        <v>0</v>
      </c>
      <c r="Z242" s="87" t="str">
        <f>IFERROR(IF(INDEX('[1]PNC 2020'!$A$3:$AA$434,MATCH($A242,'[1]PNC 2020'!$A$7:$A$434,0)+4,MATCH(Z$60,'[1]PNC 2020'!$A$3:$AA$3,0))=0,"",INDEX('[1]PNC 2020'!$A$3:$AA$434,MATCH($A242,'[1]PNC 2020'!$A$7:$A$434,0)+4,MATCH(Z$60,'[1]PNC 2020'!$A$3:$AA$3,0))),"")</f>
        <v/>
      </c>
      <c r="AA242" s="87" t="str">
        <f>IFERROR(IF(INDEX('[1]PNC 2020'!$A$3:$AA$434,MATCH($A242,'[1]PNC 2020'!$A$7:$A$434,0)+4,MATCH(AA$60,'[1]PNC 2020'!$A$3:$AA$3,0))=0,"",INDEX('[1]PNC 2020'!$A$3:$AA$434,MATCH($A242,'[1]PNC 2020'!$A$7:$A$434,0)+4,MATCH(AA$60,'[1]PNC 2020'!$A$3:$AA$3,0))),"")</f>
        <v/>
      </c>
      <c r="AB242" s="87">
        <f t="shared" si="93"/>
        <v>0</v>
      </c>
      <c r="AC242" s="87" t="str">
        <f>IFERROR(IF(INDEX('[1]PNC 2020'!$A$3:$AA$434,MATCH($A242,'[1]PNC 2020'!$A$7:$A$434,0)+4,MATCH(AC$60,'[1]PNC 2020'!$A$3:$AA$3,0))=0,"",INDEX('[1]PNC 2020'!$A$3:$AA$434,MATCH($A242,'[1]PNC 2020'!$A$7:$A$434,0)+4,MATCH(AC$60,'[1]PNC 2020'!$A$3:$AA$3,0))),"")</f>
        <v/>
      </c>
      <c r="AD242" s="87" t="str">
        <f>IFERROR(IF(INDEX('[1]PNC 2020'!$A$3:$AA$434,MATCH($A242,'[1]PNC 2020'!$A$7:$A$434,0)+4,MATCH(AD$60,'[1]PNC 2020'!$A$3:$AA$3,0))=0,"",INDEX('[1]PNC 2020'!$A$3:$AA$434,MATCH($A242,'[1]PNC 2020'!$A$7:$A$434,0)+4,MATCH(AD$60,'[1]PNC 2020'!$A$3:$AA$3,0))),"")</f>
        <v/>
      </c>
      <c r="AE242" s="87">
        <f t="shared" si="94"/>
        <v>0</v>
      </c>
      <c r="AF242" s="87" t="str">
        <f>IFERROR(IF(INDEX('[1]PNC 2020'!$A$3:$AA$434,MATCH($A242,'[1]PNC 2020'!$A$7:$A$434,0)+4,MATCH(AF$60,'[1]PNC 2020'!$A$3:$AA$3,0))=0,"",INDEX('[1]PNC 2020'!$A$3:$AA$434,MATCH($A242,'[1]PNC 2020'!$A$7:$A$434,0)+4,MATCH(AF$60,'[1]PNC 2020'!$A$3:$AA$3,0))),"")</f>
        <v/>
      </c>
      <c r="AG242" s="87" t="str">
        <f>IFERROR(IF(INDEX('[1]PNC 2020'!$A$3:$AA$434,MATCH($A242,'[1]PNC 2020'!$A$7:$A$434,0)+4,MATCH(AG$60,'[1]PNC 2020'!$A$3:$AA$3,0))=0,"",INDEX('[1]PNC 2020'!$A$3:$AA$434,MATCH($A242,'[1]PNC 2020'!$A$7:$A$434,0)+4,MATCH(AG$60,'[1]PNC 2020'!$A$3:$AA$3,0))),"")</f>
        <v/>
      </c>
      <c r="AH242" s="87">
        <f t="shared" si="95"/>
        <v>0</v>
      </c>
      <c r="AI242" s="87" t="str">
        <f>IFERROR(IF(INDEX('[1]PNC 2020'!$A$3:$AA$434,MATCH($A242,'[1]PNC 2020'!$A$7:$A$434,0)+4,MATCH(AI$60,'[1]PNC 2020'!$A$3:$AA$3,0))=0,"",INDEX('[1]PNC 2020'!$A$3:$AA$434,MATCH($A242,'[1]PNC 2020'!$A$7:$A$434,0)+4,MATCH(AI$60,'[1]PNC 2020'!$A$3:$AA$3,0))),"")</f>
        <v/>
      </c>
      <c r="AJ242" s="87" t="str">
        <f>IFERROR(IF(INDEX('[1]PNC 2020'!$A$3:$AA$434,MATCH($A242,'[1]PNC 2020'!$A$7:$A$434,0)+4,MATCH(AJ$60,'[1]PNC 2020'!$A$3:$AA$3,0))=0,"",INDEX('[1]PNC 2020'!$A$3:$AA$434,MATCH($A242,'[1]PNC 2020'!$A$7:$A$434,0)+4,MATCH(AJ$60,'[1]PNC 2020'!$A$3:$AA$3,0))),"")</f>
        <v/>
      </c>
      <c r="AK242" s="87">
        <f t="shared" si="96"/>
        <v>0</v>
      </c>
      <c r="AM242" s="132" t="s">
        <v>3</v>
      </c>
    </row>
    <row r="243" spans="1:39" x14ac:dyDescent="0.2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0</v>
      </c>
      <c r="D243" s="88">
        <f t="shared" si="85"/>
        <v>0</v>
      </c>
      <c r="E243" s="87" t="str">
        <f>IFERROR(IF(INDEX('[1]PNC 2020'!$A$3:$AA$434,MATCH($A243,'[1]PNC 2020'!$A$7:$A$434,0)+4,MATCH(E$60,'[1]PNC 2020'!$A$3:$AA$3,0))=0,"",INDEX('[1]PNC 2020'!$A$3:$AA$434,MATCH($A243,'[1]PNC 2020'!$A$7:$A$434,0)+4,MATCH(E$60,'[1]PNC 2020'!$A$3:$AA$3,0))),"")</f>
        <v/>
      </c>
      <c r="F243" s="87" t="str">
        <f>IFERROR(IF(INDEX('[1]PNC 2020'!$A$3:$AA$434,MATCH($A243,'[1]PNC 2020'!$A$7:$A$434,0)+4,MATCH(F$60,'[1]PNC 2020'!$A$3:$AA$3,0))=0,"",INDEX('[1]PNC 2020'!$A$3:$AA$434,MATCH($A243,'[1]PNC 2020'!$A$7:$A$434,0)+4,MATCH(F$60,'[1]PNC 2020'!$A$3:$AA$3,0))),"")</f>
        <v/>
      </c>
      <c r="G243" s="87">
        <f t="shared" si="86"/>
        <v>0</v>
      </c>
      <c r="H243" s="87" t="str">
        <f>IFERROR(IF(INDEX('[1]PNC 2020'!$A$3:$AA$434,MATCH($A243,'[1]PNC 2020'!$A$7:$A$434,0)+4,MATCH(H$60,'[1]PNC 2020'!$A$3:$AA$3,0))=0,"",INDEX('[1]PNC 2020'!$A$3:$AA$434,MATCH($A243,'[1]PNC 2020'!$A$7:$A$434,0)+4,MATCH(H$60,'[1]PNC 2020'!$A$3:$AA$3,0))),"")</f>
        <v/>
      </c>
      <c r="I243" s="87" t="str">
        <f>IFERROR(IF(INDEX('[1]PNC 2020'!$A$3:$AA$434,MATCH($A243,'[1]PNC 2020'!$A$7:$A$434,0)+4,MATCH(I$60,'[1]PNC 2020'!$A$3:$AA$3,0))=0,"",INDEX('[1]PNC 2020'!$A$3:$AA$434,MATCH($A243,'[1]PNC 2020'!$A$7:$A$434,0)+4,MATCH(I$60,'[1]PNC 2020'!$A$3:$AA$3,0))),"")</f>
        <v/>
      </c>
      <c r="J243" s="87">
        <f t="shared" si="87"/>
        <v>0</v>
      </c>
      <c r="K243" s="87" t="str">
        <f>IFERROR(IF(INDEX('[1]PNC 2020'!$A$3:$AA$434,MATCH($A243,'[1]PNC 2020'!$A$7:$A$434,0)+4,MATCH(K$60,'[1]PNC 2020'!$A$3:$AA$3,0))=0,"",INDEX('[1]PNC 2020'!$A$3:$AA$434,MATCH($A243,'[1]PNC 2020'!$A$7:$A$434,0)+4,MATCH(K$60,'[1]PNC 2020'!$A$3:$AA$3,0))),"")</f>
        <v/>
      </c>
      <c r="L243" s="87" t="str">
        <f>IFERROR(IF(INDEX('[1]PNC 2020'!$A$3:$AA$434,MATCH($A243,'[1]PNC 2020'!$A$7:$A$434,0)+4,MATCH(L$60,'[1]PNC 2020'!$A$3:$AA$3,0))=0,"",INDEX('[1]PNC 2020'!$A$3:$AA$434,MATCH($A243,'[1]PNC 2020'!$A$7:$A$434,0)+4,MATCH(L$60,'[1]PNC 2020'!$A$3:$AA$3,0))),"")</f>
        <v/>
      </c>
      <c r="M243" s="87">
        <f t="shared" si="88"/>
        <v>0</v>
      </c>
      <c r="N243" s="87" t="str">
        <f>IFERROR(IF(INDEX('[1]PNC 2020'!$A$3:$AA$434,MATCH($A243,'[1]PNC 2020'!$A$7:$A$434,0)+4,MATCH(N$60,'[1]PNC 2020'!$A$3:$AA$3,0))=0,"",INDEX('[1]PNC 2020'!$A$3:$AA$434,MATCH($A243,'[1]PNC 2020'!$A$7:$A$434,0)+4,MATCH(N$60,'[1]PNC 2020'!$A$3:$AA$3,0))),"")</f>
        <v/>
      </c>
      <c r="O243" s="87" t="str">
        <f>IFERROR(IF(INDEX('[1]PNC 2020'!$A$3:$AA$434,MATCH($A243,'[1]PNC 2020'!$A$7:$A$434,0)+4,MATCH(O$60,'[1]PNC 2020'!$A$3:$AA$3,0))=0,"",INDEX('[1]PNC 2020'!$A$3:$AA$434,MATCH($A243,'[1]PNC 2020'!$A$7:$A$434,0)+4,MATCH(O$60,'[1]PNC 2020'!$A$3:$AA$3,0))),"")</f>
        <v/>
      </c>
      <c r="P243" s="87">
        <f t="shared" si="89"/>
        <v>0</v>
      </c>
      <c r="Q243" s="87" t="str">
        <f>IFERROR(IF(INDEX('[1]PNC 2020'!$A$3:$AA$434,MATCH($A243,'[1]PNC 2020'!$A$7:$A$434,0)+4,MATCH(Q$60,'[1]PNC 2020'!$A$3:$AA$3,0))=0,"",INDEX('[1]PNC 2020'!$A$3:$AA$434,MATCH($A243,'[1]PNC 2020'!$A$7:$A$434,0)+4,MATCH(Q$60,'[1]PNC 2020'!$A$3:$AA$3,0))),"")</f>
        <v/>
      </c>
      <c r="R243" s="87" t="str">
        <f>IFERROR(IF(INDEX('[1]PNC 2020'!$A$3:$AA$434,MATCH($A243,'[1]PNC 2020'!$A$7:$A$434,0)+4,MATCH(R$60,'[1]PNC 2020'!$A$3:$AA$3,0))=0,"",INDEX('[1]PNC 2020'!$A$3:$AA$434,MATCH($A243,'[1]PNC 2020'!$A$7:$A$434,0)+4,MATCH(R$60,'[1]PNC 2020'!$A$3:$AA$3,0))),"")</f>
        <v/>
      </c>
      <c r="S243" s="87">
        <f t="shared" si="90"/>
        <v>0</v>
      </c>
      <c r="T243" s="87" t="str">
        <f>IFERROR(IF(INDEX('[1]PNC 2020'!$A$3:$AA$434,MATCH($A243,'[1]PNC 2020'!$A$7:$A$434,0)+4,MATCH(T$60,'[1]PNC 2020'!$A$3:$AA$3,0))=0,"",INDEX('[1]PNC 2020'!$A$3:$AA$434,MATCH($A243,'[1]PNC 2020'!$A$7:$A$434,0)+4,MATCH(T$60,'[1]PNC 2020'!$A$3:$AA$3,0))),"")</f>
        <v/>
      </c>
      <c r="U243" s="87" t="str">
        <f>IFERROR(IF(INDEX('[1]PNC 2020'!$A$3:$AA$434,MATCH($A243,'[1]PNC 2020'!$A$7:$A$434,0)+4,MATCH(U$60,'[1]PNC 2020'!$A$3:$AA$3,0))=0,"",INDEX('[1]PNC 2020'!$A$3:$AA$434,MATCH($A243,'[1]PNC 2020'!$A$7:$A$434,0)+4,MATCH(U$60,'[1]PNC 2020'!$A$3:$AA$3,0))),"")</f>
        <v/>
      </c>
      <c r="V243" s="87">
        <f t="shared" si="91"/>
        <v>0</v>
      </c>
      <c r="W243" s="87" t="str">
        <f>IFERROR(IF(INDEX('[1]PNC 2020'!$A$3:$AA$434,MATCH($A243,'[1]PNC 2020'!$A$7:$A$434,0)+4,MATCH(W$60,'[1]PNC 2020'!$A$3:$AA$3,0))=0,"",INDEX('[1]PNC 2020'!$A$3:$AA$434,MATCH($A243,'[1]PNC 2020'!$A$7:$A$434,0)+4,MATCH(W$60,'[1]PNC 2020'!$A$3:$AA$3,0))),"")</f>
        <v/>
      </c>
      <c r="X243" s="87" t="str">
        <f>IFERROR(IF(INDEX('[1]PNC 2020'!$A$3:$AA$434,MATCH($A243,'[1]PNC 2020'!$A$7:$A$434,0)+4,MATCH(X$60,'[1]PNC 2020'!$A$3:$AA$3,0))=0,"",INDEX('[1]PNC 2020'!$A$3:$AA$434,MATCH($A243,'[1]PNC 2020'!$A$7:$A$434,0)+4,MATCH(X$60,'[1]PNC 2020'!$A$3:$AA$3,0))),"")</f>
        <v/>
      </c>
      <c r="Y243" s="87">
        <f t="shared" si="92"/>
        <v>0</v>
      </c>
      <c r="Z243" s="87" t="str">
        <f>IFERROR(IF(INDEX('[1]PNC 2020'!$A$3:$AA$434,MATCH($A243,'[1]PNC 2020'!$A$7:$A$434,0)+4,MATCH(Z$60,'[1]PNC 2020'!$A$3:$AA$3,0))=0,"",INDEX('[1]PNC 2020'!$A$3:$AA$434,MATCH($A243,'[1]PNC 2020'!$A$7:$A$434,0)+4,MATCH(Z$60,'[1]PNC 2020'!$A$3:$AA$3,0))),"")</f>
        <v/>
      </c>
      <c r="AA243" s="87" t="str">
        <f>IFERROR(IF(INDEX('[1]PNC 2020'!$A$3:$AA$434,MATCH($A243,'[1]PNC 2020'!$A$7:$A$434,0)+4,MATCH(AA$60,'[1]PNC 2020'!$A$3:$AA$3,0))=0,"",INDEX('[1]PNC 2020'!$A$3:$AA$434,MATCH($A243,'[1]PNC 2020'!$A$7:$A$434,0)+4,MATCH(AA$60,'[1]PNC 2020'!$A$3:$AA$3,0))),"")</f>
        <v/>
      </c>
      <c r="AB243" s="87">
        <f t="shared" si="93"/>
        <v>0</v>
      </c>
      <c r="AC243" s="87" t="str">
        <f>IFERROR(IF(INDEX('[1]PNC 2020'!$A$3:$AA$434,MATCH($A243,'[1]PNC 2020'!$A$7:$A$434,0)+4,MATCH(AC$60,'[1]PNC 2020'!$A$3:$AA$3,0))=0,"",INDEX('[1]PNC 2020'!$A$3:$AA$434,MATCH($A243,'[1]PNC 2020'!$A$7:$A$434,0)+4,MATCH(AC$60,'[1]PNC 2020'!$A$3:$AA$3,0))),"")</f>
        <v/>
      </c>
      <c r="AD243" s="87" t="str">
        <f>IFERROR(IF(INDEX('[1]PNC 2020'!$A$3:$AA$434,MATCH($A243,'[1]PNC 2020'!$A$7:$A$434,0)+4,MATCH(AD$60,'[1]PNC 2020'!$A$3:$AA$3,0))=0,"",INDEX('[1]PNC 2020'!$A$3:$AA$434,MATCH($A243,'[1]PNC 2020'!$A$7:$A$434,0)+4,MATCH(AD$60,'[1]PNC 2020'!$A$3:$AA$3,0))),"")</f>
        <v/>
      </c>
      <c r="AE243" s="87">
        <f t="shared" si="94"/>
        <v>0</v>
      </c>
      <c r="AF243" s="87" t="str">
        <f>IFERROR(IF(INDEX('[1]PNC 2020'!$A$3:$AA$434,MATCH($A243,'[1]PNC 2020'!$A$7:$A$434,0)+4,MATCH(AF$60,'[1]PNC 2020'!$A$3:$AA$3,0))=0,"",INDEX('[1]PNC 2020'!$A$3:$AA$434,MATCH($A243,'[1]PNC 2020'!$A$7:$A$434,0)+4,MATCH(AF$60,'[1]PNC 2020'!$A$3:$AA$3,0))),"")</f>
        <v/>
      </c>
      <c r="AG243" s="87" t="str">
        <f>IFERROR(IF(INDEX('[1]PNC 2020'!$A$3:$AA$434,MATCH($A243,'[1]PNC 2020'!$A$7:$A$434,0)+4,MATCH(AG$60,'[1]PNC 2020'!$A$3:$AA$3,0))=0,"",INDEX('[1]PNC 2020'!$A$3:$AA$434,MATCH($A243,'[1]PNC 2020'!$A$7:$A$434,0)+4,MATCH(AG$60,'[1]PNC 2020'!$A$3:$AA$3,0))),"")</f>
        <v/>
      </c>
      <c r="AH243" s="87">
        <f t="shared" si="95"/>
        <v>0</v>
      </c>
      <c r="AI243" s="87" t="str">
        <f>IFERROR(IF(INDEX('[1]PNC 2020'!$A$3:$AA$434,MATCH($A243,'[1]PNC 2020'!$A$7:$A$434,0)+4,MATCH(AI$60,'[1]PNC 2020'!$A$3:$AA$3,0))=0,"",INDEX('[1]PNC 2020'!$A$3:$AA$434,MATCH($A243,'[1]PNC 2020'!$A$7:$A$434,0)+4,MATCH(AI$60,'[1]PNC 2020'!$A$3:$AA$3,0))),"")</f>
        <v/>
      </c>
      <c r="AJ243" s="87" t="str">
        <f>IFERROR(IF(INDEX('[1]PNC 2020'!$A$3:$AA$434,MATCH($A243,'[1]PNC 2020'!$A$7:$A$434,0)+4,MATCH(AJ$60,'[1]PNC 2020'!$A$3:$AA$3,0))=0,"",INDEX('[1]PNC 2020'!$A$3:$AA$434,MATCH($A243,'[1]PNC 2020'!$A$7:$A$434,0)+4,MATCH(AJ$60,'[1]PNC 2020'!$A$3:$AA$3,0))),"")</f>
        <v/>
      </c>
      <c r="AK243" s="87">
        <f t="shared" si="96"/>
        <v>0</v>
      </c>
      <c r="AL243" s="42"/>
      <c r="AM243" s="132" t="s">
        <v>3</v>
      </c>
    </row>
    <row r="244" spans="1:39" x14ac:dyDescent="0.2">
      <c r="A244" s="132" t="str">
        <f t="shared" si="97"/>
        <v>AbrilAngloamericana de Seguros, S. A.</v>
      </c>
      <c r="B244" s="51" t="s">
        <v>78</v>
      </c>
      <c r="C244" s="88">
        <f t="shared" si="84"/>
        <v>0</v>
      </c>
      <c r="D244" s="88">
        <f t="shared" si="85"/>
        <v>0</v>
      </c>
      <c r="E244" s="87" t="str">
        <f>IFERROR(IF(INDEX('[1]PNC 2020'!$A$3:$AA$434,MATCH($A244,'[1]PNC 2020'!$A$7:$A$434,0)+4,MATCH(E$60,'[1]PNC 2020'!$A$3:$AA$3,0))=0,"",INDEX('[1]PNC 2020'!$A$3:$AA$434,MATCH($A244,'[1]PNC 2020'!$A$7:$A$434,0)+4,MATCH(E$60,'[1]PNC 2020'!$A$3:$AA$3,0))),"")</f>
        <v/>
      </c>
      <c r="F244" s="87" t="str">
        <f>IFERROR(IF(INDEX('[1]PNC 2020'!$A$3:$AA$434,MATCH($A244,'[1]PNC 2020'!$A$7:$A$434,0)+4,MATCH(F$60,'[1]PNC 2020'!$A$3:$AA$3,0))=0,"",INDEX('[1]PNC 2020'!$A$3:$AA$434,MATCH($A244,'[1]PNC 2020'!$A$7:$A$434,0)+4,MATCH(F$60,'[1]PNC 2020'!$A$3:$AA$3,0))),"")</f>
        <v/>
      </c>
      <c r="G244" s="87">
        <f t="shared" si="86"/>
        <v>0</v>
      </c>
      <c r="H244" s="87" t="str">
        <f>IFERROR(IF(INDEX('[1]PNC 2020'!$A$3:$AA$434,MATCH($A244,'[1]PNC 2020'!$A$7:$A$434,0)+4,MATCH(H$60,'[1]PNC 2020'!$A$3:$AA$3,0))=0,"",INDEX('[1]PNC 2020'!$A$3:$AA$434,MATCH($A244,'[1]PNC 2020'!$A$7:$A$434,0)+4,MATCH(H$60,'[1]PNC 2020'!$A$3:$AA$3,0))),"")</f>
        <v/>
      </c>
      <c r="I244" s="87" t="str">
        <f>IFERROR(IF(INDEX('[1]PNC 2020'!$A$3:$AA$434,MATCH($A244,'[1]PNC 2020'!$A$7:$A$434,0)+4,MATCH(I$60,'[1]PNC 2020'!$A$3:$AA$3,0))=0,"",INDEX('[1]PNC 2020'!$A$3:$AA$434,MATCH($A244,'[1]PNC 2020'!$A$7:$A$434,0)+4,MATCH(I$60,'[1]PNC 2020'!$A$3:$AA$3,0))),"")</f>
        <v/>
      </c>
      <c r="J244" s="87">
        <f t="shared" si="87"/>
        <v>0</v>
      </c>
      <c r="K244" s="87" t="str">
        <f>IFERROR(IF(INDEX('[1]PNC 2020'!$A$3:$AA$434,MATCH($A244,'[1]PNC 2020'!$A$7:$A$434,0)+4,MATCH(K$60,'[1]PNC 2020'!$A$3:$AA$3,0))=0,"",INDEX('[1]PNC 2020'!$A$3:$AA$434,MATCH($A244,'[1]PNC 2020'!$A$7:$A$434,0)+4,MATCH(K$60,'[1]PNC 2020'!$A$3:$AA$3,0))),"")</f>
        <v/>
      </c>
      <c r="L244" s="87" t="str">
        <f>IFERROR(IF(INDEX('[1]PNC 2020'!$A$3:$AA$434,MATCH($A244,'[1]PNC 2020'!$A$7:$A$434,0)+4,MATCH(L$60,'[1]PNC 2020'!$A$3:$AA$3,0))=0,"",INDEX('[1]PNC 2020'!$A$3:$AA$434,MATCH($A244,'[1]PNC 2020'!$A$7:$A$434,0)+4,MATCH(L$60,'[1]PNC 2020'!$A$3:$AA$3,0))),"")</f>
        <v/>
      </c>
      <c r="M244" s="87">
        <f t="shared" si="88"/>
        <v>0</v>
      </c>
      <c r="N244" s="87" t="str">
        <f>IFERROR(IF(INDEX('[1]PNC 2020'!$A$3:$AA$434,MATCH($A244,'[1]PNC 2020'!$A$7:$A$434,0)+4,MATCH(N$60,'[1]PNC 2020'!$A$3:$AA$3,0))=0,"",INDEX('[1]PNC 2020'!$A$3:$AA$434,MATCH($A244,'[1]PNC 2020'!$A$7:$A$434,0)+4,MATCH(N$60,'[1]PNC 2020'!$A$3:$AA$3,0))),"")</f>
        <v/>
      </c>
      <c r="O244" s="87" t="str">
        <f>IFERROR(IF(INDEX('[1]PNC 2020'!$A$3:$AA$434,MATCH($A244,'[1]PNC 2020'!$A$7:$A$434,0)+4,MATCH(O$60,'[1]PNC 2020'!$A$3:$AA$3,0))=0,"",INDEX('[1]PNC 2020'!$A$3:$AA$434,MATCH($A244,'[1]PNC 2020'!$A$7:$A$434,0)+4,MATCH(O$60,'[1]PNC 2020'!$A$3:$AA$3,0))),"")</f>
        <v/>
      </c>
      <c r="P244" s="87">
        <f t="shared" si="89"/>
        <v>0</v>
      </c>
      <c r="Q244" s="87" t="str">
        <f>IFERROR(IF(INDEX('[1]PNC 2020'!$A$3:$AA$434,MATCH($A244,'[1]PNC 2020'!$A$7:$A$434,0)+4,MATCH(Q$60,'[1]PNC 2020'!$A$3:$AA$3,0))=0,"",INDEX('[1]PNC 2020'!$A$3:$AA$434,MATCH($A244,'[1]PNC 2020'!$A$7:$A$434,0)+4,MATCH(Q$60,'[1]PNC 2020'!$A$3:$AA$3,0))),"")</f>
        <v/>
      </c>
      <c r="R244" s="87" t="str">
        <f>IFERROR(IF(INDEX('[1]PNC 2020'!$A$3:$AA$434,MATCH($A244,'[1]PNC 2020'!$A$7:$A$434,0)+4,MATCH(R$60,'[1]PNC 2020'!$A$3:$AA$3,0))=0,"",INDEX('[1]PNC 2020'!$A$3:$AA$434,MATCH($A244,'[1]PNC 2020'!$A$7:$A$434,0)+4,MATCH(R$60,'[1]PNC 2020'!$A$3:$AA$3,0))),"")</f>
        <v/>
      </c>
      <c r="S244" s="87">
        <f t="shared" si="90"/>
        <v>0</v>
      </c>
      <c r="T244" s="87" t="str">
        <f>IFERROR(IF(INDEX('[1]PNC 2020'!$A$3:$AA$434,MATCH($A244,'[1]PNC 2020'!$A$7:$A$434,0)+4,MATCH(T$60,'[1]PNC 2020'!$A$3:$AA$3,0))=0,"",INDEX('[1]PNC 2020'!$A$3:$AA$434,MATCH($A244,'[1]PNC 2020'!$A$7:$A$434,0)+4,MATCH(T$60,'[1]PNC 2020'!$A$3:$AA$3,0))),"")</f>
        <v/>
      </c>
      <c r="U244" s="87" t="str">
        <f>IFERROR(IF(INDEX('[1]PNC 2020'!$A$3:$AA$434,MATCH($A244,'[1]PNC 2020'!$A$7:$A$434,0)+4,MATCH(U$60,'[1]PNC 2020'!$A$3:$AA$3,0))=0,"",INDEX('[1]PNC 2020'!$A$3:$AA$434,MATCH($A244,'[1]PNC 2020'!$A$7:$A$434,0)+4,MATCH(U$60,'[1]PNC 2020'!$A$3:$AA$3,0))),"")</f>
        <v/>
      </c>
      <c r="V244" s="87">
        <f t="shared" si="91"/>
        <v>0</v>
      </c>
      <c r="W244" s="87" t="str">
        <f>IFERROR(IF(INDEX('[1]PNC 2020'!$A$3:$AA$434,MATCH($A244,'[1]PNC 2020'!$A$7:$A$434,0)+4,MATCH(W$60,'[1]PNC 2020'!$A$3:$AA$3,0))=0,"",INDEX('[1]PNC 2020'!$A$3:$AA$434,MATCH($A244,'[1]PNC 2020'!$A$7:$A$434,0)+4,MATCH(W$60,'[1]PNC 2020'!$A$3:$AA$3,0))),"")</f>
        <v/>
      </c>
      <c r="X244" s="87" t="str">
        <f>IFERROR(IF(INDEX('[1]PNC 2020'!$A$3:$AA$434,MATCH($A244,'[1]PNC 2020'!$A$7:$A$434,0)+4,MATCH(X$60,'[1]PNC 2020'!$A$3:$AA$3,0))=0,"",INDEX('[1]PNC 2020'!$A$3:$AA$434,MATCH($A244,'[1]PNC 2020'!$A$7:$A$434,0)+4,MATCH(X$60,'[1]PNC 2020'!$A$3:$AA$3,0))),"")</f>
        <v/>
      </c>
      <c r="Y244" s="87">
        <f t="shared" si="92"/>
        <v>0</v>
      </c>
      <c r="Z244" s="87" t="str">
        <f>IFERROR(IF(INDEX('[1]PNC 2020'!$A$3:$AA$434,MATCH($A244,'[1]PNC 2020'!$A$7:$A$434,0)+4,MATCH(Z$60,'[1]PNC 2020'!$A$3:$AA$3,0))=0,"",INDEX('[1]PNC 2020'!$A$3:$AA$434,MATCH($A244,'[1]PNC 2020'!$A$7:$A$434,0)+4,MATCH(Z$60,'[1]PNC 2020'!$A$3:$AA$3,0))),"")</f>
        <v/>
      </c>
      <c r="AA244" s="87" t="str">
        <f>IFERROR(IF(INDEX('[1]PNC 2020'!$A$3:$AA$434,MATCH($A244,'[1]PNC 2020'!$A$7:$A$434,0)+4,MATCH(AA$60,'[1]PNC 2020'!$A$3:$AA$3,0))=0,"",INDEX('[1]PNC 2020'!$A$3:$AA$434,MATCH($A244,'[1]PNC 2020'!$A$7:$A$434,0)+4,MATCH(AA$60,'[1]PNC 2020'!$A$3:$AA$3,0))),"")</f>
        <v/>
      </c>
      <c r="AB244" s="87">
        <f t="shared" si="93"/>
        <v>0</v>
      </c>
      <c r="AC244" s="87" t="str">
        <f>IFERROR(IF(INDEX('[1]PNC 2020'!$A$3:$AA$434,MATCH($A244,'[1]PNC 2020'!$A$7:$A$434,0)+4,MATCH(AC$60,'[1]PNC 2020'!$A$3:$AA$3,0))=0,"",INDEX('[1]PNC 2020'!$A$3:$AA$434,MATCH($A244,'[1]PNC 2020'!$A$7:$A$434,0)+4,MATCH(AC$60,'[1]PNC 2020'!$A$3:$AA$3,0))),"")</f>
        <v/>
      </c>
      <c r="AD244" s="87" t="str">
        <f>IFERROR(IF(INDEX('[1]PNC 2020'!$A$3:$AA$434,MATCH($A244,'[1]PNC 2020'!$A$7:$A$434,0)+4,MATCH(AD$60,'[1]PNC 2020'!$A$3:$AA$3,0))=0,"",INDEX('[1]PNC 2020'!$A$3:$AA$434,MATCH($A244,'[1]PNC 2020'!$A$7:$A$434,0)+4,MATCH(AD$60,'[1]PNC 2020'!$A$3:$AA$3,0))),"")</f>
        <v/>
      </c>
      <c r="AE244" s="87">
        <f t="shared" si="94"/>
        <v>0</v>
      </c>
      <c r="AF244" s="87" t="str">
        <f>IFERROR(IF(INDEX('[1]PNC 2020'!$A$3:$AA$434,MATCH($A244,'[1]PNC 2020'!$A$7:$A$434,0)+4,MATCH(AF$60,'[1]PNC 2020'!$A$3:$AA$3,0))=0,"",INDEX('[1]PNC 2020'!$A$3:$AA$434,MATCH($A244,'[1]PNC 2020'!$A$7:$A$434,0)+4,MATCH(AF$60,'[1]PNC 2020'!$A$3:$AA$3,0))),"")</f>
        <v/>
      </c>
      <c r="AG244" s="87" t="str">
        <f>IFERROR(IF(INDEX('[1]PNC 2020'!$A$3:$AA$434,MATCH($A244,'[1]PNC 2020'!$A$7:$A$434,0)+4,MATCH(AG$60,'[1]PNC 2020'!$A$3:$AA$3,0))=0,"",INDEX('[1]PNC 2020'!$A$3:$AA$434,MATCH($A244,'[1]PNC 2020'!$A$7:$A$434,0)+4,MATCH(AG$60,'[1]PNC 2020'!$A$3:$AA$3,0))),"")</f>
        <v/>
      </c>
      <c r="AH244" s="87">
        <f t="shared" si="95"/>
        <v>0</v>
      </c>
      <c r="AI244" s="87" t="str">
        <f>IFERROR(IF(INDEX('[1]PNC 2020'!$A$3:$AA$434,MATCH($A244,'[1]PNC 2020'!$A$7:$A$434,0)+4,MATCH(AI$60,'[1]PNC 2020'!$A$3:$AA$3,0))=0,"",INDEX('[1]PNC 2020'!$A$3:$AA$434,MATCH($A244,'[1]PNC 2020'!$A$7:$A$434,0)+4,MATCH(AI$60,'[1]PNC 2020'!$A$3:$AA$3,0))),"")</f>
        <v/>
      </c>
      <c r="AJ244" s="87" t="str">
        <f>IFERROR(IF(INDEX('[1]PNC 2020'!$A$3:$AA$434,MATCH($A244,'[1]PNC 2020'!$A$7:$A$434,0)+4,MATCH(AJ$60,'[1]PNC 2020'!$A$3:$AA$3,0))=0,"",INDEX('[1]PNC 2020'!$A$3:$AA$434,MATCH($A244,'[1]PNC 2020'!$A$7:$A$434,0)+4,MATCH(AJ$60,'[1]PNC 2020'!$A$3:$AA$3,0))),"")</f>
        <v/>
      </c>
      <c r="AK244" s="87">
        <f t="shared" si="96"/>
        <v>0</v>
      </c>
      <c r="AL244" s="26"/>
      <c r="AM244" s="132" t="s">
        <v>3</v>
      </c>
    </row>
    <row r="245" spans="1:39" x14ac:dyDescent="0.2">
      <c r="A245" s="132" t="str">
        <f t="shared" si="97"/>
        <v>AbrilAtrio Seguros S. A.</v>
      </c>
      <c r="B245" s="51" t="s">
        <v>122</v>
      </c>
      <c r="C245" s="88">
        <f t="shared" si="84"/>
        <v>0</v>
      </c>
      <c r="D245" s="88">
        <f t="shared" si="85"/>
        <v>0</v>
      </c>
      <c r="E245" s="87" t="str">
        <f>IFERROR(IF(INDEX('[1]PNC 2020'!$A$3:$AA$434,MATCH($A245,'[1]PNC 2020'!$A$7:$A$434,0)+4,MATCH(E$60,'[1]PNC 2020'!$A$3:$AA$3,0))=0,"",INDEX('[1]PNC 2020'!$A$3:$AA$434,MATCH($A245,'[1]PNC 2020'!$A$7:$A$434,0)+4,MATCH(E$60,'[1]PNC 2020'!$A$3:$AA$3,0))),"")</f>
        <v/>
      </c>
      <c r="F245" s="87" t="str">
        <f>IFERROR(IF(INDEX('[1]PNC 2020'!$A$3:$AA$434,MATCH($A245,'[1]PNC 2020'!$A$7:$A$434,0)+4,MATCH(F$60,'[1]PNC 2020'!$A$3:$AA$3,0))=0,"",INDEX('[1]PNC 2020'!$A$3:$AA$434,MATCH($A245,'[1]PNC 2020'!$A$7:$A$434,0)+4,MATCH(F$60,'[1]PNC 2020'!$A$3:$AA$3,0))),"")</f>
        <v/>
      </c>
      <c r="G245" s="87">
        <f t="shared" si="86"/>
        <v>0</v>
      </c>
      <c r="H245" s="87" t="str">
        <f>IFERROR(IF(INDEX('[1]PNC 2020'!$A$3:$AA$434,MATCH($A245,'[1]PNC 2020'!$A$7:$A$434,0)+4,MATCH(H$60,'[1]PNC 2020'!$A$3:$AA$3,0))=0,"",INDEX('[1]PNC 2020'!$A$3:$AA$434,MATCH($A245,'[1]PNC 2020'!$A$7:$A$434,0)+4,MATCH(H$60,'[1]PNC 2020'!$A$3:$AA$3,0))),"")</f>
        <v/>
      </c>
      <c r="I245" s="87" t="str">
        <f>IFERROR(IF(INDEX('[1]PNC 2020'!$A$3:$AA$434,MATCH($A245,'[1]PNC 2020'!$A$7:$A$434,0)+4,MATCH(I$60,'[1]PNC 2020'!$A$3:$AA$3,0))=0,"",INDEX('[1]PNC 2020'!$A$3:$AA$434,MATCH($A245,'[1]PNC 2020'!$A$7:$A$434,0)+4,MATCH(I$60,'[1]PNC 2020'!$A$3:$AA$3,0))),"")</f>
        <v/>
      </c>
      <c r="J245" s="87">
        <f t="shared" si="87"/>
        <v>0</v>
      </c>
      <c r="K245" s="87" t="str">
        <f>IFERROR(IF(INDEX('[1]PNC 2020'!$A$3:$AA$434,MATCH($A245,'[1]PNC 2020'!$A$7:$A$434,0)+4,MATCH(K$60,'[1]PNC 2020'!$A$3:$AA$3,0))=0,"",INDEX('[1]PNC 2020'!$A$3:$AA$434,MATCH($A245,'[1]PNC 2020'!$A$7:$A$434,0)+4,MATCH(K$60,'[1]PNC 2020'!$A$3:$AA$3,0))),"")</f>
        <v/>
      </c>
      <c r="L245" s="87" t="str">
        <f>IFERROR(IF(INDEX('[1]PNC 2020'!$A$3:$AA$434,MATCH($A245,'[1]PNC 2020'!$A$7:$A$434,0)+4,MATCH(L$60,'[1]PNC 2020'!$A$3:$AA$3,0))=0,"",INDEX('[1]PNC 2020'!$A$3:$AA$434,MATCH($A245,'[1]PNC 2020'!$A$7:$A$434,0)+4,MATCH(L$60,'[1]PNC 2020'!$A$3:$AA$3,0))),"")</f>
        <v/>
      </c>
      <c r="M245" s="87">
        <f t="shared" si="88"/>
        <v>0</v>
      </c>
      <c r="N245" s="87" t="str">
        <f>IFERROR(IF(INDEX('[1]PNC 2020'!$A$3:$AA$434,MATCH($A245,'[1]PNC 2020'!$A$7:$A$434,0)+4,MATCH(N$60,'[1]PNC 2020'!$A$3:$AA$3,0))=0,"",INDEX('[1]PNC 2020'!$A$3:$AA$434,MATCH($A245,'[1]PNC 2020'!$A$7:$A$434,0)+4,MATCH(N$60,'[1]PNC 2020'!$A$3:$AA$3,0))),"")</f>
        <v/>
      </c>
      <c r="O245" s="87" t="str">
        <f>IFERROR(IF(INDEX('[1]PNC 2020'!$A$3:$AA$434,MATCH($A245,'[1]PNC 2020'!$A$7:$A$434,0)+4,MATCH(O$60,'[1]PNC 2020'!$A$3:$AA$3,0))=0,"",INDEX('[1]PNC 2020'!$A$3:$AA$434,MATCH($A245,'[1]PNC 2020'!$A$7:$A$434,0)+4,MATCH(O$60,'[1]PNC 2020'!$A$3:$AA$3,0))),"")</f>
        <v/>
      </c>
      <c r="P245" s="87">
        <f t="shared" si="89"/>
        <v>0</v>
      </c>
      <c r="Q245" s="87" t="str">
        <f>IFERROR(IF(INDEX('[1]PNC 2020'!$A$3:$AA$434,MATCH($A245,'[1]PNC 2020'!$A$7:$A$434,0)+4,MATCH(Q$60,'[1]PNC 2020'!$A$3:$AA$3,0))=0,"",INDEX('[1]PNC 2020'!$A$3:$AA$434,MATCH($A245,'[1]PNC 2020'!$A$7:$A$434,0)+4,MATCH(Q$60,'[1]PNC 2020'!$A$3:$AA$3,0))),"")</f>
        <v/>
      </c>
      <c r="R245" s="87" t="str">
        <f>IFERROR(IF(INDEX('[1]PNC 2020'!$A$3:$AA$434,MATCH($A245,'[1]PNC 2020'!$A$7:$A$434,0)+4,MATCH(R$60,'[1]PNC 2020'!$A$3:$AA$3,0))=0,"",INDEX('[1]PNC 2020'!$A$3:$AA$434,MATCH($A245,'[1]PNC 2020'!$A$7:$A$434,0)+4,MATCH(R$60,'[1]PNC 2020'!$A$3:$AA$3,0))),"")</f>
        <v/>
      </c>
      <c r="S245" s="87">
        <f t="shared" si="90"/>
        <v>0</v>
      </c>
      <c r="T245" s="87" t="str">
        <f>IFERROR(IF(INDEX('[1]PNC 2020'!$A$3:$AA$434,MATCH($A245,'[1]PNC 2020'!$A$7:$A$434,0)+4,MATCH(T$60,'[1]PNC 2020'!$A$3:$AA$3,0))=0,"",INDEX('[1]PNC 2020'!$A$3:$AA$434,MATCH($A245,'[1]PNC 2020'!$A$7:$A$434,0)+4,MATCH(T$60,'[1]PNC 2020'!$A$3:$AA$3,0))),"")</f>
        <v/>
      </c>
      <c r="U245" s="87" t="str">
        <f>IFERROR(IF(INDEX('[1]PNC 2020'!$A$3:$AA$434,MATCH($A245,'[1]PNC 2020'!$A$7:$A$434,0)+4,MATCH(U$60,'[1]PNC 2020'!$A$3:$AA$3,0))=0,"",INDEX('[1]PNC 2020'!$A$3:$AA$434,MATCH($A245,'[1]PNC 2020'!$A$7:$A$434,0)+4,MATCH(U$60,'[1]PNC 2020'!$A$3:$AA$3,0))),"")</f>
        <v/>
      </c>
      <c r="V245" s="87">
        <f t="shared" si="91"/>
        <v>0</v>
      </c>
      <c r="W245" s="87" t="str">
        <f>IFERROR(IF(INDEX('[1]PNC 2020'!$A$3:$AA$434,MATCH($A245,'[1]PNC 2020'!$A$7:$A$434,0)+4,MATCH(W$60,'[1]PNC 2020'!$A$3:$AA$3,0))=0,"",INDEX('[1]PNC 2020'!$A$3:$AA$434,MATCH($A245,'[1]PNC 2020'!$A$7:$A$434,0)+4,MATCH(W$60,'[1]PNC 2020'!$A$3:$AA$3,0))),"")</f>
        <v/>
      </c>
      <c r="X245" s="87" t="str">
        <f>IFERROR(IF(INDEX('[1]PNC 2020'!$A$3:$AA$434,MATCH($A245,'[1]PNC 2020'!$A$7:$A$434,0)+4,MATCH(X$60,'[1]PNC 2020'!$A$3:$AA$3,0))=0,"",INDEX('[1]PNC 2020'!$A$3:$AA$434,MATCH($A245,'[1]PNC 2020'!$A$7:$A$434,0)+4,MATCH(X$60,'[1]PNC 2020'!$A$3:$AA$3,0))),"")</f>
        <v/>
      </c>
      <c r="Y245" s="87">
        <f t="shared" si="92"/>
        <v>0</v>
      </c>
      <c r="Z245" s="87" t="str">
        <f>IFERROR(IF(INDEX('[1]PNC 2020'!$A$3:$AA$434,MATCH($A245,'[1]PNC 2020'!$A$7:$A$434,0)+4,MATCH(Z$60,'[1]PNC 2020'!$A$3:$AA$3,0))=0,"",INDEX('[1]PNC 2020'!$A$3:$AA$434,MATCH($A245,'[1]PNC 2020'!$A$7:$A$434,0)+4,MATCH(Z$60,'[1]PNC 2020'!$A$3:$AA$3,0))),"")</f>
        <v/>
      </c>
      <c r="AA245" s="87" t="str">
        <f>IFERROR(IF(INDEX('[1]PNC 2020'!$A$3:$AA$434,MATCH($A245,'[1]PNC 2020'!$A$7:$A$434,0)+4,MATCH(AA$60,'[1]PNC 2020'!$A$3:$AA$3,0))=0,"",INDEX('[1]PNC 2020'!$A$3:$AA$434,MATCH($A245,'[1]PNC 2020'!$A$7:$A$434,0)+4,MATCH(AA$60,'[1]PNC 2020'!$A$3:$AA$3,0))),"")</f>
        <v/>
      </c>
      <c r="AB245" s="87">
        <f t="shared" si="93"/>
        <v>0</v>
      </c>
      <c r="AC245" s="87" t="str">
        <f>IFERROR(IF(INDEX('[1]PNC 2020'!$A$3:$AA$434,MATCH($A245,'[1]PNC 2020'!$A$7:$A$434,0)+4,MATCH(AC$60,'[1]PNC 2020'!$A$3:$AA$3,0))=0,"",INDEX('[1]PNC 2020'!$A$3:$AA$434,MATCH($A245,'[1]PNC 2020'!$A$7:$A$434,0)+4,MATCH(AC$60,'[1]PNC 2020'!$A$3:$AA$3,0))),"")</f>
        <v/>
      </c>
      <c r="AD245" s="87" t="str">
        <f>IFERROR(IF(INDEX('[1]PNC 2020'!$A$3:$AA$434,MATCH($A245,'[1]PNC 2020'!$A$7:$A$434,0)+4,MATCH(AD$60,'[1]PNC 2020'!$A$3:$AA$3,0))=0,"",INDEX('[1]PNC 2020'!$A$3:$AA$434,MATCH($A245,'[1]PNC 2020'!$A$7:$A$434,0)+4,MATCH(AD$60,'[1]PNC 2020'!$A$3:$AA$3,0))),"")</f>
        <v/>
      </c>
      <c r="AE245" s="87">
        <f t="shared" si="94"/>
        <v>0</v>
      </c>
      <c r="AF245" s="87" t="str">
        <f>IFERROR(IF(INDEX('[1]PNC 2020'!$A$3:$AA$434,MATCH($A245,'[1]PNC 2020'!$A$7:$A$434,0)+4,MATCH(AF$60,'[1]PNC 2020'!$A$3:$AA$3,0))=0,"",INDEX('[1]PNC 2020'!$A$3:$AA$434,MATCH($A245,'[1]PNC 2020'!$A$7:$A$434,0)+4,MATCH(AF$60,'[1]PNC 2020'!$A$3:$AA$3,0))),"")</f>
        <v/>
      </c>
      <c r="AG245" s="87" t="str">
        <f>IFERROR(IF(INDEX('[1]PNC 2020'!$A$3:$AA$434,MATCH($A245,'[1]PNC 2020'!$A$7:$A$434,0)+4,MATCH(AG$60,'[1]PNC 2020'!$A$3:$AA$3,0))=0,"",INDEX('[1]PNC 2020'!$A$3:$AA$434,MATCH($A245,'[1]PNC 2020'!$A$7:$A$434,0)+4,MATCH(AG$60,'[1]PNC 2020'!$A$3:$AA$3,0))),"")</f>
        <v/>
      </c>
      <c r="AH245" s="87">
        <f t="shared" si="95"/>
        <v>0</v>
      </c>
      <c r="AI245" s="87" t="str">
        <f>IFERROR(IF(INDEX('[1]PNC 2020'!$A$3:$AA$434,MATCH($A245,'[1]PNC 2020'!$A$7:$A$434,0)+4,MATCH(AI$60,'[1]PNC 2020'!$A$3:$AA$3,0))=0,"",INDEX('[1]PNC 2020'!$A$3:$AA$434,MATCH($A245,'[1]PNC 2020'!$A$7:$A$434,0)+4,MATCH(AI$60,'[1]PNC 2020'!$A$3:$AA$3,0))),"")</f>
        <v/>
      </c>
      <c r="AJ245" s="87" t="str">
        <f>IFERROR(IF(INDEX('[1]PNC 2020'!$A$3:$AA$434,MATCH($A245,'[1]PNC 2020'!$A$7:$A$434,0)+4,MATCH(AJ$60,'[1]PNC 2020'!$A$3:$AA$3,0))=0,"",INDEX('[1]PNC 2020'!$A$3:$AA$434,MATCH($A245,'[1]PNC 2020'!$A$7:$A$434,0)+4,MATCH(AJ$60,'[1]PNC 2020'!$A$3:$AA$3,0))),"")</f>
        <v/>
      </c>
      <c r="AK245" s="87">
        <f t="shared" si="96"/>
        <v>0</v>
      </c>
      <c r="AL245" s="42"/>
      <c r="AM245" s="132" t="s">
        <v>3</v>
      </c>
    </row>
    <row r="246" spans="1:39" x14ac:dyDescent="0.2">
      <c r="A246" s="132" t="str">
        <f t="shared" si="97"/>
        <v>AbrilCuna Mutual Insurance Society Dominicana</v>
      </c>
      <c r="B246" s="50" t="s">
        <v>123</v>
      </c>
      <c r="C246" s="88">
        <f t="shared" si="84"/>
        <v>0</v>
      </c>
      <c r="D246" s="88">
        <f t="shared" si="85"/>
        <v>0</v>
      </c>
      <c r="E246" s="87" t="str">
        <f>IFERROR(IF(INDEX('[1]PNC 2020'!$A$3:$AA$434,MATCH($A246,'[1]PNC 2020'!$A$7:$A$434,0)+4,MATCH(E$60,'[1]PNC 2020'!$A$3:$AA$3,0))=0,"",INDEX('[1]PNC 2020'!$A$3:$AA$434,MATCH($A246,'[1]PNC 2020'!$A$7:$A$434,0)+4,MATCH(E$60,'[1]PNC 2020'!$A$3:$AA$3,0))),"")</f>
        <v/>
      </c>
      <c r="F246" s="87" t="str">
        <f>IFERROR(IF(INDEX('[1]PNC 2020'!$A$3:$AA$434,MATCH($A246,'[1]PNC 2020'!$A$7:$A$434,0)+4,MATCH(F$60,'[1]PNC 2020'!$A$3:$AA$3,0))=0,"",INDEX('[1]PNC 2020'!$A$3:$AA$434,MATCH($A246,'[1]PNC 2020'!$A$7:$A$434,0)+4,MATCH(F$60,'[1]PNC 2020'!$A$3:$AA$3,0))),"")</f>
        <v/>
      </c>
      <c r="G246" s="87">
        <f t="shared" si="86"/>
        <v>0</v>
      </c>
      <c r="H246" s="87" t="str">
        <f>IFERROR(IF(INDEX('[1]PNC 2020'!$A$3:$AA$434,MATCH($A246,'[1]PNC 2020'!$A$7:$A$434,0)+4,MATCH(H$60,'[1]PNC 2020'!$A$3:$AA$3,0))=0,"",INDEX('[1]PNC 2020'!$A$3:$AA$434,MATCH($A246,'[1]PNC 2020'!$A$7:$A$434,0)+4,MATCH(H$60,'[1]PNC 2020'!$A$3:$AA$3,0))),"")</f>
        <v/>
      </c>
      <c r="I246" s="87" t="str">
        <f>IFERROR(IF(INDEX('[1]PNC 2020'!$A$3:$AA$434,MATCH($A246,'[1]PNC 2020'!$A$7:$A$434,0)+4,MATCH(I$60,'[1]PNC 2020'!$A$3:$AA$3,0))=0,"",INDEX('[1]PNC 2020'!$A$3:$AA$434,MATCH($A246,'[1]PNC 2020'!$A$7:$A$434,0)+4,MATCH(I$60,'[1]PNC 2020'!$A$3:$AA$3,0))),"")</f>
        <v/>
      </c>
      <c r="J246" s="87">
        <f t="shared" si="87"/>
        <v>0</v>
      </c>
      <c r="K246" s="87" t="str">
        <f>IFERROR(IF(INDEX('[1]PNC 2020'!$A$3:$AA$434,MATCH($A246,'[1]PNC 2020'!$A$7:$A$434,0)+4,MATCH(K$60,'[1]PNC 2020'!$A$3:$AA$3,0))=0,"",INDEX('[1]PNC 2020'!$A$3:$AA$434,MATCH($A246,'[1]PNC 2020'!$A$7:$A$434,0)+4,MATCH(K$60,'[1]PNC 2020'!$A$3:$AA$3,0))),"")</f>
        <v/>
      </c>
      <c r="L246" s="87" t="str">
        <f>IFERROR(IF(INDEX('[1]PNC 2020'!$A$3:$AA$434,MATCH($A246,'[1]PNC 2020'!$A$7:$A$434,0)+4,MATCH(L$60,'[1]PNC 2020'!$A$3:$AA$3,0))=0,"",INDEX('[1]PNC 2020'!$A$3:$AA$434,MATCH($A246,'[1]PNC 2020'!$A$7:$A$434,0)+4,MATCH(L$60,'[1]PNC 2020'!$A$3:$AA$3,0))),"")</f>
        <v/>
      </c>
      <c r="M246" s="87">
        <f t="shared" si="88"/>
        <v>0</v>
      </c>
      <c r="N246" s="87" t="str">
        <f>IFERROR(IF(INDEX('[1]PNC 2020'!$A$3:$AA$434,MATCH($A246,'[1]PNC 2020'!$A$7:$A$434,0)+4,MATCH(N$60,'[1]PNC 2020'!$A$3:$AA$3,0))=0,"",INDEX('[1]PNC 2020'!$A$3:$AA$434,MATCH($A246,'[1]PNC 2020'!$A$7:$A$434,0)+4,MATCH(N$60,'[1]PNC 2020'!$A$3:$AA$3,0))),"")</f>
        <v/>
      </c>
      <c r="O246" s="87" t="str">
        <f>IFERROR(IF(INDEX('[1]PNC 2020'!$A$3:$AA$434,MATCH($A246,'[1]PNC 2020'!$A$7:$A$434,0)+4,MATCH(O$60,'[1]PNC 2020'!$A$3:$AA$3,0))=0,"",INDEX('[1]PNC 2020'!$A$3:$AA$434,MATCH($A246,'[1]PNC 2020'!$A$7:$A$434,0)+4,MATCH(O$60,'[1]PNC 2020'!$A$3:$AA$3,0))),"")</f>
        <v/>
      </c>
      <c r="P246" s="87">
        <f t="shared" si="89"/>
        <v>0</v>
      </c>
      <c r="Q246" s="87" t="str">
        <f>IFERROR(IF(INDEX('[1]PNC 2020'!$A$3:$AA$434,MATCH($A246,'[1]PNC 2020'!$A$7:$A$434,0)+4,MATCH(Q$60,'[1]PNC 2020'!$A$3:$AA$3,0))=0,"",INDEX('[1]PNC 2020'!$A$3:$AA$434,MATCH($A246,'[1]PNC 2020'!$A$7:$A$434,0)+4,MATCH(Q$60,'[1]PNC 2020'!$A$3:$AA$3,0))),"")</f>
        <v/>
      </c>
      <c r="R246" s="87" t="str">
        <f>IFERROR(IF(INDEX('[1]PNC 2020'!$A$3:$AA$434,MATCH($A246,'[1]PNC 2020'!$A$7:$A$434,0)+4,MATCH(R$60,'[1]PNC 2020'!$A$3:$AA$3,0))=0,"",INDEX('[1]PNC 2020'!$A$3:$AA$434,MATCH($A246,'[1]PNC 2020'!$A$7:$A$434,0)+4,MATCH(R$60,'[1]PNC 2020'!$A$3:$AA$3,0))),"")</f>
        <v/>
      </c>
      <c r="S246" s="87">
        <f t="shared" si="90"/>
        <v>0</v>
      </c>
      <c r="T246" s="87" t="str">
        <f>IFERROR(IF(INDEX('[1]PNC 2020'!$A$3:$AA$434,MATCH($A246,'[1]PNC 2020'!$A$7:$A$434,0)+4,MATCH(T$60,'[1]PNC 2020'!$A$3:$AA$3,0))=0,"",INDEX('[1]PNC 2020'!$A$3:$AA$434,MATCH($A246,'[1]PNC 2020'!$A$7:$A$434,0)+4,MATCH(T$60,'[1]PNC 2020'!$A$3:$AA$3,0))),"")</f>
        <v/>
      </c>
      <c r="U246" s="87" t="str">
        <f>IFERROR(IF(INDEX('[1]PNC 2020'!$A$3:$AA$434,MATCH($A246,'[1]PNC 2020'!$A$7:$A$434,0)+4,MATCH(U$60,'[1]PNC 2020'!$A$3:$AA$3,0))=0,"",INDEX('[1]PNC 2020'!$A$3:$AA$434,MATCH($A246,'[1]PNC 2020'!$A$7:$A$434,0)+4,MATCH(U$60,'[1]PNC 2020'!$A$3:$AA$3,0))),"")</f>
        <v/>
      </c>
      <c r="V246" s="87">
        <f t="shared" si="91"/>
        <v>0</v>
      </c>
      <c r="W246" s="87" t="str">
        <f>IFERROR(IF(INDEX('[1]PNC 2020'!$A$3:$AA$434,MATCH($A246,'[1]PNC 2020'!$A$7:$A$434,0)+4,MATCH(W$60,'[1]PNC 2020'!$A$3:$AA$3,0))=0,"",INDEX('[1]PNC 2020'!$A$3:$AA$434,MATCH($A246,'[1]PNC 2020'!$A$7:$A$434,0)+4,MATCH(W$60,'[1]PNC 2020'!$A$3:$AA$3,0))),"")</f>
        <v/>
      </c>
      <c r="X246" s="87" t="str">
        <f>IFERROR(IF(INDEX('[1]PNC 2020'!$A$3:$AA$434,MATCH($A246,'[1]PNC 2020'!$A$7:$A$434,0)+4,MATCH(X$60,'[1]PNC 2020'!$A$3:$AA$3,0))=0,"",INDEX('[1]PNC 2020'!$A$3:$AA$434,MATCH($A246,'[1]PNC 2020'!$A$7:$A$434,0)+4,MATCH(X$60,'[1]PNC 2020'!$A$3:$AA$3,0))),"")</f>
        <v/>
      </c>
      <c r="Y246" s="87">
        <f t="shared" si="92"/>
        <v>0</v>
      </c>
      <c r="Z246" s="87" t="str">
        <f>IFERROR(IF(INDEX('[1]PNC 2020'!$A$3:$AA$434,MATCH($A246,'[1]PNC 2020'!$A$7:$A$434,0)+4,MATCH(Z$60,'[1]PNC 2020'!$A$3:$AA$3,0))=0,"",INDEX('[1]PNC 2020'!$A$3:$AA$434,MATCH($A246,'[1]PNC 2020'!$A$7:$A$434,0)+4,MATCH(Z$60,'[1]PNC 2020'!$A$3:$AA$3,0))),"")</f>
        <v/>
      </c>
      <c r="AA246" s="87" t="str">
        <f>IFERROR(IF(INDEX('[1]PNC 2020'!$A$3:$AA$434,MATCH($A246,'[1]PNC 2020'!$A$7:$A$434,0)+4,MATCH(AA$60,'[1]PNC 2020'!$A$3:$AA$3,0))=0,"",INDEX('[1]PNC 2020'!$A$3:$AA$434,MATCH($A246,'[1]PNC 2020'!$A$7:$A$434,0)+4,MATCH(AA$60,'[1]PNC 2020'!$A$3:$AA$3,0))),"")</f>
        <v/>
      </c>
      <c r="AB246" s="87">
        <f t="shared" si="93"/>
        <v>0</v>
      </c>
      <c r="AC246" s="87" t="str">
        <f>IFERROR(IF(INDEX('[1]PNC 2020'!$A$3:$AA$434,MATCH($A246,'[1]PNC 2020'!$A$7:$A$434,0)+4,MATCH(AC$60,'[1]PNC 2020'!$A$3:$AA$3,0))=0,"",INDEX('[1]PNC 2020'!$A$3:$AA$434,MATCH($A246,'[1]PNC 2020'!$A$7:$A$434,0)+4,MATCH(AC$60,'[1]PNC 2020'!$A$3:$AA$3,0))),"")</f>
        <v/>
      </c>
      <c r="AD246" s="87" t="str">
        <f>IFERROR(IF(INDEX('[1]PNC 2020'!$A$3:$AA$434,MATCH($A246,'[1]PNC 2020'!$A$7:$A$434,0)+4,MATCH(AD$60,'[1]PNC 2020'!$A$3:$AA$3,0))=0,"",INDEX('[1]PNC 2020'!$A$3:$AA$434,MATCH($A246,'[1]PNC 2020'!$A$7:$A$434,0)+4,MATCH(AD$60,'[1]PNC 2020'!$A$3:$AA$3,0))),"")</f>
        <v/>
      </c>
      <c r="AE246" s="87">
        <f t="shared" si="94"/>
        <v>0</v>
      </c>
      <c r="AF246" s="87" t="str">
        <f>IFERROR(IF(INDEX('[1]PNC 2020'!$A$3:$AA$434,MATCH($A246,'[1]PNC 2020'!$A$7:$A$434,0)+4,MATCH(AF$60,'[1]PNC 2020'!$A$3:$AA$3,0))=0,"",INDEX('[1]PNC 2020'!$A$3:$AA$434,MATCH($A246,'[1]PNC 2020'!$A$7:$A$434,0)+4,MATCH(AF$60,'[1]PNC 2020'!$A$3:$AA$3,0))),"")</f>
        <v/>
      </c>
      <c r="AG246" s="87" t="str">
        <f>IFERROR(IF(INDEX('[1]PNC 2020'!$A$3:$AA$434,MATCH($A246,'[1]PNC 2020'!$A$7:$A$434,0)+4,MATCH(AG$60,'[1]PNC 2020'!$A$3:$AA$3,0))=0,"",INDEX('[1]PNC 2020'!$A$3:$AA$434,MATCH($A246,'[1]PNC 2020'!$A$7:$A$434,0)+4,MATCH(AG$60,'[1]PNC 2020'!$A$3:$AA$3,0))),"")</f>
        <v/>
      </c>
      <c r="AH246" s="87">
        <f t="shared" si="95"/>
        <v>0</v>
      </c>
      <c r="AI246" s="87" t="str">
        <f>IFERROR(IF(INDEX('[1]PNC 2020'!$A$3:$AA$434,MATCH($A246,'[1]PNC 2020'!$A$7:$A$434,0)+4,MATCH(AI$60,'[1]PNC 2020'!$A$3:$AA$3,0))=0,"",INDEX('[1]PNC 2020'!$A$3:$AA$434,MATCH($A246,'[1]PNC 2020'!$A$7:$A$434,0)+4,MATCH(AI$60,'[1]PNC 2020'!$A$3:$AA$3,0))),"")</f>
        <v/>
      </c>
      <c r="AJ246" s="87" t="str">
        <f>IFERROR(IF(INDEX('[1]PNC 2020'!$A$3:$AA$434,MATCH($A246,'[1]PNC 2020'!$A$7:$A$434,0)+4,MATCH(AJ$60,'[1]PNC 2020'!$A$3:$AA$3,0))=0,"",INDEX('[1]PNC 2020'!$A$3:$AA$434,MATCH($A246,'[1]PNC 2020'!$A$7:$A$434,0)+4,MATCH(AJ$60,'[1]PNC 2020'!$A$3:$AA$3,0))),"")</f>
        <v/>
      </c>
      <c r="AK246" s="87">
        <f t="shared" si="96"/>
        <v>0</v>
      </c>
      <c r="AL246" s="42"/>
      <c r="AM246" s="132" t="s">
        <v>3</v>
      </c>
    </row>
    <row r="247" spans="1:39" x14ac:dyDescent="0.2">
      <c r="A247" s="132" t="str">
        <f t="shared" si="97"/>
        <v>AbrilBMI Compañía de Seguros, S. A.</v>
      </c>
      <c r="B247" s="51" t="s">
        <v>87</v>
      </c>
      <c r="C247" s="88">
        <f t="shared" si="84"/>
        <v>0</v>
      </c>
      <c r="D247" s="88">
        <f t="shared" si="85"/>
        <v>0</v>
      </c>
      <c r="E247" s="87" t="str">
        <f>IFERROR(IF(INDEX('[1]PNC 2020'!$A$3:$AA$434,MATCH($A247,'[1]PNC 2020'!$A$7:$A$434,0)+4,MATCH(E$60,'[1]PNC 2020'!$A$3:$AA$3,0))=0,"",INDEX('[1]PNC 2020'!$A$3:$AA$434,MATCH($A247,'[1]PNC 2020'!$A$7:$A$434,0)+4,MATCH(E$60,'[1]PNC 2020'!$A$3:$AA$3,0))),"")</f>
        <v/>
      </c>
      <c r="F247" s="87" t="str">
        <f>IFERROR(IF(INDEX('[1]PNC 2020'!$A$3:$AA$434,MATCH($A247,'[1]PNC 2020'!$A$7:$A$434,0)+4,MATCH(F$60,'[1]PNC 2020'!$A$3:$AA$3,0))=0,"",INDEX('[1]PNC 2020'!$A$3:$AA$434,MATCH($A247,'[1]PNC 2020'!$A$7:$A$434,0)+4,MATCH(F$60,'[1]PNC 2020'!$A$3:$AA$3,0))),"")</f>
        <v/>
      </c>
      <c r="G247" s="87">
        <f t="shared" si="86"/>
        <v>0</v>
      </c>
      <c r="H247" s="87" t="str">
        <f>IFERROR(IF(INDEX('[1]PNC 2020'!$A$3:$AA$434,MATCH($A247,'[1]PNC 2020'!$A$7:$A$434,0)+4,MATCH(H$60,'[1]PNC 2020'!$A$3:$AA$3,0))=0,"",INDEX('[1]PNC 2020'!$A$3:$AA$434,MATCH($A247,'[1]PNC 2020'!$A$7:$A$434,0)+4,MATCH(H$60,'[1]PNC 2020'!$A$3:$AA$3,0))),"")</f>
        <v/>
      </c>
      <c r="I247" s="87" t="str">
        <f>IFERROR(IF(INDEX('[1]PNC 2020'!$A$3:$AA$434,MATCH($A247,'[1]PNC 2020'!$A$7:$A$434,0)+4,MATCH(I$60,'[1]PNC 2020'!$A$3:$AA$3,0))=0,"",INDEX('[1]PNC 2020'!$A$3:$AA$434,MATCH($A247,'[1]PNC 2020'!$A$7:$A$434,0)+4,MATCH(I$60,'[1]PNC 2020'!$A$3:$AA$3,0))),"")</f>
        <v/>
      </c>
      <c r="J247" s="87">
        <f t="shared" si="87"/>
        <v>0</v>
      </c>
      <c r="K247" s="87" t="str">
        <f>IFERROR(IF(INDEX('[1]PNC 2020'!$A$3:$AA$434,MATCH($A247,'[1]PNC 2020'!$A$7:$A$434,0)+4,MATCH(K$60,'[1]PNC 2020'!$A$3:$AA$3,0))=0,"",INDEX('[1]PNC 2020'!$A$3:$AA$434,MATCH($A247,'[1]PNC 2020'!$A$7:$A$434,0)+4,MATCH(K$60,'[1]PNC 2020'!$A$3:$AA$3,0))),"")</f>
        <v/>
      </c>
      <c r="L247" s="87" t="str">
        <f>IFERROR(IF(INDEX('[1]PNC 2020'!$A$3:$AA$434,MATCH($A247,'[1]PNC 2020'!$A$7:$A$434,0)+4,MATCH(L$60,'[1]PNC 2020'!$A$3:$AA$3,0))=0,"",INDEX('[1]PNC 2020'!$A$3:$AA$434,MATCH($A247,'[1]PNC 2020'!$A$7:$A$434,0)+4,MATCH(L$60,'[1]PNC 2020'!$A$3:$AA$3,0))),"")</f>
        <v/>
      </c>
      <c r="M247" s="87">
        <f t="shared" si="88"/>
        <v>0</v>
      </c>
      <c r="N247" s="87" t="str">
        <f>IFERROR(IF(INDEX('[1]PNC 2020'!$A$3:$AA$434,MATCH($A247,'[1]PNC 2020'!$A$7:$A$434,0)+4,MATCH(N$60,'[1]PNC 2020'!$A$3:$AA$3,0))=0,"",INDEX('[1]PNC 2020'!$A$3:$AA$434,MATCH($A247,'[1]PNC 2020'!$A$7:$A$434,0)+4,MATCH(N$60,'[1]PNC 2020'!$A$3:$AA$3,0))),"")</f>
        <v/>
      </c>
      <c r="O247" s="87" t="str">
        <f>IFERROR(IF(INDEX('[1]PNC 2020'!$A$3:$AA$434,MATCH($A247,'[1]PNC 2020'!$A$7:$A$434,0)+4,MATCH(O$60,'[1]PNC 2020'!$A$3:$AA$3,0))=0,"",INDEX('[1]PNC 2020'!$A$3:$AA$434,MATCH($A247,'[1]PNC 2020'!$A$7:$A$434,0)+4,MATCH(O$60,'[1]PNC 2020'!$A$3:$AA$3,0))),"")</f>
        <v/>
      </c>
      <c r="P247" s="87">
        <f t="shared" si="89"/>
        <v>0</v>
      </c>
      <c r="Q247" s="87" t="str">
        <f>IFERROR(IF(INDEX('[1]PNC 2020'!$A$3:$AA$434,MATCH($A247,'[1]PNC 2020'!$A$7:$A$434,0)+4,MATCH(Q$60,'[1]PNC 2020'!$A$3:$AA$3,0))=0,"",INDEX('[1]PNC 2020'!$A$3:$AA$434,MATCH($A247,'[1]PNC 2020'!$A$7:$A$434,0)+4,MATCH(Q$60,'[1]PNC 2020'!$A$3:$AA$3,0))),"")</f>
        <v/>
      </c>
      <c r="R247" s="87" t="str">
        <f>IFERROR(IF(INDEX('[1]PNC 2020'!$A$3:$AA$434,MATCH($A247,'[1]PNC 2020'!$A$7:$A$434,0)+4,MATCH(R$60,'[1]PNC 2020'!$A$3:$AA$3,0))=0,"",INDEX('[1]PNC 2020'!$A$3:$AA$434,MATCH($A247,'[1]PNC 2020'!$A$7:$A$434,0)+4,MATCH(R$60,'[1]PNC 2020'!$A$3:$AA$3,0))),"")</f>
        <v/>
      </c>
      <c r="S247" s="87">
        <f t="shared" si="90"/>
        <v>0</v>
      </c>
      <c r="T247" s="87" t="str">
        <f>IFERROR(IF(INDEX('[1]PNC 2020'!$A$3:$AA$434,MATCH($A247,'[1]PNC 2020'!$A$7:$A$434,0)+4,MATCH(T$60,'[1]PNC 2020'!$A$3:$AA$3,0))=0,"",INDEX('[1]PNC 2020'!$A$3:$AA$434,MATCH($A247,'[1]PNC 2020'!$A$7:$A$434,0)+4,MATCH(T$60,'[1]PNC 2020'!$A$3:$AA$3,0))),"")</f>
        <v/>
      </c>
      <c r="U247" s="87" t="str">
        <f>IFERROR(IF(INDEX('[1]PNC 2020'!$A$3:$AA$434,MATCH($A247,'[1]PNC 2020'!$A$7:$A$434,0)+4,MATCH(U$60,'[1]PNC 2020'!$A$3:$AA$3,0))=0,"",INDEX('[1]PNC 2020'!$A$3:$AA$434,MATCH($A247,'[1]PNC 2020'!$A$7:$A$434,0)+4,MATCH(U$60,'[1]PNC 2020'!$A$3:$AA$3,0))),"")</f>
        <v/>
      </c>
      <c r="V247" s="87">
        <f t="shared" si="91"/>
        <v>0</v>
      </c>
      <c r="W247" s="87" t="str">
        <f>IFERROR(IF(INDEX('[1]PNC 2020'!$A$3:$AA$434,MATCH($A247,'[1]PNC 2020'!$A$7:$A$434,0)+4,MATCH(W$60,'[1]PNC 2020'!$A$3:$AA$3,0))=0,"",INDEX('[1]PNC 2020'!$A$3:$AA$434,MATCH($A247,'[1]PNC 2020'!$A$7:$A$434,0)+4,MATCH(W$60,'[1]PNC 2020'!$A$3:$AA$3,0))),"")</f>
        <v/>
      </c>
      <c r="X247" s="87" t="str">
        <f>IFERROR(IF(INDEX('[1]PNC 2020'!$A$3:$AA$434,MATCH($A247,'[1]PNC 2020'!$A$7:$A$434,0)+4,MATCH(X$60,'[1]PNC 2020'!$A$3:$AA$3,0))=0,"",INDEX('[1]PNC 2020'!$A$3:$AA$434,MATCH($A247,'[1]PNC 2020'!$A$7:$A$434,0)+4,MATCH(X$60,'[1]PNC 2020'!$A$3:$AA$3,0))),"")</f>
        <v/>
      </c>
      <c r="Y247" s="87">
        <f t="shared" si="92"/>
        <v>0</v>
      </c>
      <c r="Z247" s="87" t="str">
        <f>IFERROR(IF(INDEX('[1]PNC 2020'!$A$3:$AA$434,MATCH($A247,'[1]PNC 2020'!$A$7:$A$434,0)+4,MATCH(Z$60,'[1]PNC 2020'!$A$3:$AA$3,0))=0,"",INDEX('[1]PNC 2020'!$A$3:$AA$434,MATCH($A247,'[1]PNC 2020'!$A$7:$A$434,0)+4,MATCH(Z$60,'[1]PNC 2020'!$A$3:$AA$3,0))),"")</f>
        <v/>
      </c>
      <c r="AA247" s="87" t="str">
        <f>IFERROR(IF(INDEX('[1]PNC 2020'!$A$3:$AA$434,MATCH($A247,'[1]PNC 2020'!$A$7:$A$434,0)+4,MATCH(AA$60,'[1]PNC 2020'!$A$3:$AA$3,0))=0,"",INDEX('[1]PNC 2020'!$A$3:$AA$434,MATCH($A247,'[1]PNC 2020'!$A$7:$A$434,0)+4,MATCH(AA$60,'[1]PNC 2020'!$A$3:$AA$3,0))),"")</f>
        <v/>
      </c>
      <c r="AB247" s="87">
        <f t="shared" si="93"/>
        <v>0</v>
      </c>
      <c r="AC247" s="87" t="str">
        <f>IFERROR(IF(INDEX('[1]PNC 2020'!$A$3:$AA$434,MATCH($A247,'[1]PNC 2020'!$A$7:$A$434,0)+4,MATCH(AC$60,'[1]PNC 2020'!$A$3:$AA$3,0))=0,"",INDEX('[1]PNC 2020'!$A$3:$AA$434,MATCH($A247,'[1]PNC 2020'!$A$7:$A$434,0)+4,MATCH(AC$60,'[1]PNC 2020'!$A$3:$AA$3,0))),"")</f>
        <v/>
      </c>
      <c r="AD247" s="87" t="str">
        <f>IFERROR(IF(INDEX('[1]PNC 2020'!$A$3:$AA$434,MATCH($A247,'[1]PNC 2020'!$A$7:$A$434,0)+4,MATCH(AD$60,'[1]PNC 2020'!$A$3:$AA$3,0))=0,"",INDEX('[1]PNC 2020'!$A$3:$AA$434,MATCH($A247,'[1]PNC 2020'!$A$7:$A$434,0)+4,MATCH(AD$60,'[1]PNC 2020'!$A$3:$AA$3,0))),"")</f>
        <v/>
      </c>
      <c r="AE247" s="87">
        <f t="shared" si="94"/>
        <v>0</v>
      </c>
      <c r="AF247" s="87" t="str">
        <f>IFERROR(IF(INDEX('[1]PNC 2020'!$A$3:$AA$434,MATCH($A247,'[1]PNC 2020'!$A$7:$A$434,0)+4,MATCH(AF$60,'[1]PNC 2020'!$A$3:$AA$3,0))=0,"",INDEX('[1]PNC 2020'!$A$3:$AA$434,MATCH($A247,'[1]PNC 2020'!$A$7:$A$434,0)+4,MATCH(AF$60,'[1]PNC 2020'!$A$3:$AA$3,0))),"")</f>
        <v/>
      </c>
      <c r="AG247" s="87" t="str">
        <f>IFERROR(IF(INDEX('[1]PNC 2020'!$A$3:$AA$434,MATCH($A247,'[1]PNC 2020'!$A$7:$A$434,0)+4,MATCH(AG$60,'[1]PNC 2020'!$A$3:$AA$3,0))=0,"",INDEX('[1]PNC 2020'!$A$3:$AA$434,MATCH($A247,'[1]PNC 2020'!$A$7:$A$434,0)+4,MATCH(AG$60,'[1]PNC 2020'!$A$3:$AA$3,0))),"")</f>
        <v/>
      </c>
      <c r="AH247" s="87">
        <f t="shared" si="95"/>
        <v>0</v>
      </c>
      <c r="AI247" s="87" t="str">
        <f>IFERROR(IF(INDEX('[1]PNC 2020'!$A$3:$AA$434,MATCH($A247,'[1]PNC 2020'!$A$7:$A$434,0)+4,MATCH(AI$60,'[1]PNC 2020'!$A$3:$AA$3,0))=0,"",INDEX('[1]PNC 2020'!$A$3:$AA$434,MATCH($A247,'[1]PNC 2020'!$A$7:$A$434,0)+4,MATCH(AI$60,'[1]PNC 2020'!$A$3:$AA$3,0))),"")</f>
        <v/>
      </c>
      <c r="AJ247" s="87" t="str">
        <f>IFERROR(IF(INDEX('[1]PNC 2020'!$A$3:$AA$434,MATCH($A247,'[1]PNC 2020'!$A$7:$A$434,0)+4,MATCH(AJ$60,'[1]PNC 2020'!$A$3:$AA$3,0))=0,"",INDEX('[1]PNC 2020'!$A$3:$AA$434,MATCH($A247,'[1]PNC 2020'!$A$7:$A$434,0)+4,MATCH(AJ$60,'[1]PNC 2020'!$A$3:$AA$3,0))),"")</f>
        <v/>
      </c>
      <c r="AK247" s="87">
        <f t="shared" si="96"/>
        <v>0</v>
      </c>
      <c r="AM247" s="132" t="s">
        <v>3</v>
      </c>
    </row>
    <row r="248" spans="1:39" x14ac:dyDescent="0.2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0</v>
      </c>
      <c r="E248" s="87" t="str">
        <f>IFERROR(IF(INDEX('[1]PNC 2020'!$A$3:$AA$434,MATCH($A248,'[1]PNC 2020'!$A$7:$A$434,0)+4,MATCH(E$60,'[1]PNC 2020'!$A$3:$AA$3,0))=0,"",INDEX('[1]PNC 2020'!$A$3:$AA$434,MATCH($A248,'[1]PNC 2020'!$A$7:$A$434,0)+4,MATCH(E$60,'[1]PNC 2020'!$A$3:$AA$3,0))),"")</f>
        <v/>
      </c>
      <c r="F248" s="87" t="str">
        <f>IFERROR(IF(INDEX('[1]PNC 2020'!$A$3:$AA$434,MATCH($A248,'[1]PNC 2020'!$A$7:$A$434,0)+4,MATCH(F$60,'[1]PNC 2020'!$A$3:$AA$3,0))=0,"",INDEX('[1]PNC 2020'!$A$3:$AA$434,MATCH($A248,'[1]PNC 2020'!$A$7:$A$434,0)+4,MATCH(F$60,'[1]PNC 2020'!$A$3:$AA$3,0))),"")</f>
        <v/>
      </c>
      <c r="G248" s="87">
        <f t="shared" si="86"/>
        <v>0</v>
      </c>
      <c r="H248" s="87" t="str">
        <f>IFERROR(IF(INDEX('[1]PNC 2020'!$A$3:$AA$434,MATCH($A248,'[1]PNC 2020'!$A$7:$A$434,0)+4,MATCH(H$60,'[1]PNC 2020'!$A$3:$AA$3,0))=0,"",INDEX('[1]PNC 2020'!$A$3:$AA$434,MATCH($A248,'[1]PNC 2020'!$A$7:$A$434,0)+4,MATCH(H$60,'[1]PNC 2020'!$A$3:$AA$3,0))),"")</f>
        <v/>
      </c>
      <c r="I248" s="87" t="str">
        <f>IFERROR(IF(INDEX('[1]PNC 2020'!$A$3:$AA$434,MATCH($A248,'[1]PNC 2020'!$A$7:$A$434,0)+4,MATCH(I$60,'[1]PNC 2020'!$A$3:$AA$3,0))=0,"",INDEX('[1]PNC 2020'!$A$3:$AA$434,MATCH($A248,'[1]PNC 2020'!$A$7:$A$434,0)+4,MATCH(I$60,'[1]PNC 2020'!$A$3:$AA$3,0))),"")</f>
        <v/>
      </c>
      <c r="J248" s="87">
        <f t="shared" si="87"/>
        <v>0</v>
      </c>
      <c r="K248" s="87" t="str">
        <f>IFERROR(IF(INDEX('[1]PNC 2020'!$A$3:$AA$434,MATCH($A248,'[1]PNC 2020'!$A$7:$A$434,0)+4,MATCH(K$60,'[1]PNC 2020'!$A$3:$AA$3,0))=0,"",INDEX('[1]PNC 2020'!$A$3:$AA$434,MATCH($A248,'[1]PNC 2020'!$A$7:$A$434,0)+4,MATCH(K$60,'[1]PNC 2020'!$A$3:$AA$3,0))),"")</f>
        <v/>
      </c>
      <c r="L248" s="87" t="str">
        <f>IFERROR(IF(INDEX('[1]PNC 2020'!$A$3:$AA$434,MATCH($A248,'[1]PNC 2020'!$A$7:$A$434,0)+4,MATCH(L$60,'[1]PNC 2020'!$A$3:$AA$3,0))=0,"",INDEX('[1]PNC 2020'!$A$3:$AA$434,MATCH($A248,'[1]PNC 2020'!$A$7:$A$434,0)+4,MATCH(L$60,'[1]PNC 2020'!$A$3:$AA$3,0))),"")</f>
        <v/>
      </c>
      <c r="M248" s="87">
        <f t="shared" si="88"/>
        <v>0</v>
      </c>
      <c r="N248" s="87" t="str">
        <f>IFERROR(IF(INDEX('[1]PNC 2020'!$A$3:$AA$434,MATCH($A248,'[1]PNC 2020'!$A$7:$A$434,0)+4,MATCH(N$60,'[1]PNC 2020'!$A$3:$AA$3,0))=0,"",INDEX('[1]PNC 2020'!$A$3:$AA$434,MATCH($A248,'[1]PNC 2020'!$A$7:$A$434,0)+4,MATCH(N$60,'[1]PNC 2020'!$A$3:$AA$3,0))),"")</f>
        <v/>
      </c>
      <c r="O248" s="87" t="str">
        <f>IFERROR(IF(INDEX('[1]PNC 2020'!$A$3:$AA$434,MATCH($A248,'[1]PNC 2020'!$A$7:$A$434,0)+4,MATCH(O$60,'[1]PNC 2020'!$A$3:$AA$3,0))=0,"",INDEX('[1]PNC 2020'!$A$3:$AA$434,MATCH($A248,'[1]PNC 2020'!$A$7:$A$434,0)+4,MATCH(O$60,'[1]PNC 2020'!$A$3:$AA$3,0))),"")</f>
        <v/>
      </c>
      <c r="P248" s="87">
        <f t="shared" si="89"/>
        <v>0</v>
      </c>
      <c r="Q248" s="87" t="str">
        <f>IFERROR(IF(INDEX('[1]PNC 2020'!$A$3:$AA$434,MATCH($A248,'[1]PNC 2020'!$A$7:$A$434,0)+4,MATCH(Q$60,'[1]PNC 2020'!$A$3:$AA$3,0))=0,"",INDEX('[1]PNC 2020'!$A$3:$AA$434,MATCH($A248,'[1]PNC 2020'!$A$7:$A$434,0)+4,MATCH(Q$60,'[1]PNC 2020'!$A$3:$AA$3,0))),"")</f>
        <v/>
      </c>
      <c r="R248" s="87" t="str">
        <f>IFERROR(IF(INDEX('[1]PNC 2020'!$A$3:$AA$434,MATCH($A248,'[1]PNC 2020'!$A$7:$A$434,0)+4,MATCH(R$60,'[1]PNC 2020'!$A$3:$AA$3,0))=0,"",INDEX('[1]PNC 2020'!$A$3:$AA$434,MATCH($A248,'[1]PNC 2020'!$A$7:$A$434,0)+4,MATCH(R$60,'[1]PNC 2020'!$A$3:$AA$3,0))),"")</f>
        <v/>
      </c>
      <c r="S248" s="87">
        <f t="shared" si="90"/>
        <v>0</v>
      </c>
      <c r="T248" s="87" t="str">
        <f>IFERROR(IF(INDEX('[1]PNC 2020'!$A$3:$AA$434,MATCH($A248,'[1]PNC 2020'!$A$7:$A$434,0)+4,MATCH(T$60,'[1]PNC 2020'!$A$3:$AA$3,0))=0,"",INDEX('[1]PNC 2020'!$A$3:$AA$434,MATCH($A248,'[1]PNC 2020'!$A$7:$A$434,0)+4,MATCH(T$60,'[1]PNC 2020'!$A$3:$AA$3,0))),"")</f>
        <v/>
      </c>
      <c r="U248" s="87" t="str">
        <f>IFERROR(IF(INDEX('[1]PNC 2020'!$A$3:$AA$434,MATCH($A248,'[1]PNC 2020'!$A$7:$A$434,0)+4,MATCH(U$60,'[1]PNC 2020'!$A$3:$AA$3,0))=0,"",INDEX('[1]PNC 2020'!$A$3:$AA$434,MATCH($A248,'[1]PNC 2020'!$A$7:$A$434,0)+4,MATCH(U$60,'[1]PNC 2020'!$A$3:$AA$3,0))),"")</f>
        <v/>
      </c>
      <c r="V248" s="87">
        <f t="shared" si="91"/>
        <v>0</v>
      </c>
      <c r="W248" s="87" t="str">
        <f>IFERROR(IF(INDEX('[1]PNC 2020'!$A$3:$AA$434,MATCH($A248,'[1]PNC 2020'!$A$7:$A$434,0)+4,MATCH(W$60,'[1]PNC 2020'!$A$3:$AA$3,0))=0,"",INDEX('[1]PNC 2020'!$A$3:$AA$434,MATCH($A248,'[1]PNC 2020'!$A$7:$A$434,0)+4,MATCH(W$60,'[1]PNC 2020'!$A$3:$AA$3,0))),"")</f>
        <v/>
      </c>
      <c r="X248" s="87" t="str">
        <f>IFERROR(IF(INDEX('[1]PNC 2020'!$A$3:$AA$434,MATCH($A248,'[1]PNC 2020'!$A$7:$A$434,0)+4,MATCH(X$60,'[1]PNC 2020'!$A$3:$AA$3,0))=0,"",INDEX('[1]PNC 2020'!$A$3:$AA$434,MATCH($A248,'[1]PNC 2020'!$A$7:$A$434,0)+4,MATCH(X$60,'[1]PNC 2020'!$A$3:$AA$3,0))),"")</f>
        <v/>
      </c>
      <c r="Y248" s="87">
        <f t="shared" si="92"/>
        <v>0</v>
      </c>
      <c r="Z248" s="87" t="str">
        <f>IFERROR(IF(INDEX('[1]PNC 2020'!$A$3:$AA$434,MATCH($A248,'[1]PNC 2020'!$A$7:$A$434,0)+4,MATCH(Z$60,'[1]PNC 2020'!$A$3:$AA$3,0))=0,"",INDEX('[1]PNC 2020'!$A$3:$AA$434,MATCH($A248,'[1]PNC 2020'!$A$7:$A$434,0)+4,MATCH(Z$60,'[1]PNC 2020'!$A$3:$AA$3,0))),"")</f>
        <v/>
      </c>
      <c r="AA248" s="87" t="str">
        <f>IFERROR(IF(INDEX('[1]PNC 2020'!$A$3:$AA$434,MATCH($A248,'[1]PNC 2020'!$A$7:$A$434,0)+4,MATCH(AA$60,'[1]PNC 2020'!$A$3:$AA$3,0))=0,"",INDEX('[1]PNC 2020'!$A$3:$AA$434,MATCH($A248,'[1]PNC 2020'!$A$7:$A$434,0)+4,MATCH(AA$60,'[1]PNC 2020'!$A$3:$AA$3,0))),"")</f>
        <v/>
      </c>
      <c r="AB248" s="87">
        <f t="shared" si="93"/>
        <v>0</v>
      </c>
      <c r="AC248" s="87" t="str">
        <f>IFERROR(IF(INDEX('[1]PNC 2020'!$A$3:$AA$434,MATCH($A248,'[1]PNC 2020'!$A$7:$A$434,0)+4,MATCH(AC$60,'[1]PNC 2020'!$A$3:$AA$3,0))=0,"",INDEX('[1]PNC 2020'!$A$3:$AA$434,MATCH($A248,'[1]PNC 2020'!$A$7:$A$434,0)+4,MATCH(AC$60,'[1]PNC 2020'!$A$3:$AA$3,0))),"")</f>
        <v/>
      </c>
      <c r="AD248" s="87" t="str">
        <f>IFERROR(IF(INDEX('[1]PNC 2020'!$A$3:$AA$434,MATCH($A248,'[1]PNC 2020'!$A$7:$A$434,0)+4,MATCH(AD$60,'[1]PNC 2020'!$A$3:$AA$3,0))=0,"",INDEX('[1]PNC 2020'!$A$3:$AA$434,MATCH($A248,'[1]PNC 2020'!$A$7:$A$434,0)+4,MATCH(AD$60,'[1]PNC 2020'!$A$3:$AA$3,0))),"")</f>
        <v/>
      </c>
      <c r="AE248" s="87">
        <f t="shared" si="94"/>
        <v>0</v>
      </c>
      <c r="AF248" s="87" t="str">
        <f>IFERROR(IF(INDEX('[1]PNC 2020'!$A$3:$AA$434,MATCH($A248,'[1]PNC 2020'!$A$7:$A$434,0)+4,MATCH(AF$60,'[1]PNC 2020'!$A$3:$AA$3,0))=0,"",INDEX('[1]PNC 2020'!$A$3:$AA$434,MATCH($A248,'[1]PNC 2020'!$A$7:$A$434,0)+4,MATCH(AF$60,'[1]PNC 2020'!$A$3:$AA$3,0))),"")</f>
        <v/>
      </c>
      <c r="AG248" s="87" t="str">
        <f>IFERROR(IF(INDEX('[1]PNC 2020'!$A$3:$AA$434,MATCH($A248,'[1]PNC 2020'!$A$7:$A$434,0)+4,MATCH(AG$60,'[1]PNC 2020'!$A$3:$AA$3,0))=0,"",INDEX('[1]PNC 2020'!$A$3:$AA$434,MATCH($A248,'[1]PNC 2020'!$A$7:$A$434,0)+4,MATCH(AG$60,'[1]PNC 2020'!$A$3:$AA$3,0))),"")</f>
        <v/>
      </c>
      <c r="AH248" s="87">
        <f t="shared" si="95"/>
        <v>0</v>
      </c>
      <c r="AI248" s="87" t="str">
        <f>IFERROR(IF(INDEX('[1]PNC 2020'!$A$3:$AA$434,MATCH($A248,'[1]PNC 2020'!$A$7:$A$434,0)+4,MATCH(AI$60,'[1]PNC 2020'!$A$3:$AA$3,0))=0,"",INDEX('[1]PNC 2020'!$A$3:$AA$434,MATCH($A248,'[1]PNC 2020'!$A$7:$A$434,0)+4,MATCH(AI$60,'[1]PNC 2020'!$A$3:$AA$3,0))),"")</f>
        <v/>
      </c>
      <c r="AJ248" s="87" t="str">
        <f>IFERROR(IF(INDEX('[1]PNC 2020'!$A$3:$AA$434,MATCH($A248,'[1]PNC 2020'!$A$7:$A$434,0)+4,MATCH(AJ$60,'[1]PNC 2020'!$A$3:$AA$3,0))=0,"",INDEX('[1]PNC 2020'!$A$3:$AA$434,MATCH($A248,'[1]PNC 2020'!$A$7:$A$434,0)+4,MATCH(AJ$60,'[1]PNC 2020'!$A$3:$AA$3,0))),"")</f>
        <v/>
      </c>
      <c r="AK248" s="87">
        <f t="shared" si="96"/>
        <v>0</v>
      </c>
      <c r="AM248" s="132" t="s">
        <v>3</v>
      </c>
    </row>
    <row r="249" spans="1:39" x14ac:dyDescent="0.2">
      <c r="A249" s="132" t="str">
        <f t="shared" si="97"/>
        <v>AbrilSeguros APS, S.R.L.</v>
      </c>
      <c r="B249" s="51" t="s">
        <v>125</v>
      </c>
      <c r="C249" s="88">
        <f t="shared" si="84"/>
        <v>0</v>
      </c>
      <c r="D249" s="88">
        <f t="shared" si="85"/>
        <v>0</v>
      </c>
      <c r="E249" s="87" t="str">
        <f>IFERROR(IF(INDEX('[1]PNC 2020'!$A$3:$AA$434,MATCH($A249,'[1]PNC 2020'!$A$7:$A$434,0)+4,MATCH(E$60,'[1]PNC 2020'!$A$3:$AA$3,0))=0,"",INDEX('[1]PNC 2020'!$A$3:$AA$434,MATCH($A249,'[1]PNC 2020'!$A$7:$A$434,0)+4,MATCH(E$60,'[1]PNC 2020'!$A$3:$AA$3,0))),"")</f>
        <v/>
      </c>
      <c r="F249" s="87" t="str">
        <f>IFERROR(IF(INDEX('[1]PNC 2020'!$A$3:$AA$434,MATCH($A249,'[1]PNC 2020'!$A$7:$A$434,0)+4,MATCH(F$60,'[1]PNC 2020'!$A$3:$AA$3,0))=0,"",INDEX('[1]PNC 2020'!$A$3:$AA$434,MATCH($A249,'[1]PNC 2020'!$A$7:$A$434,0)+4,MATCH(F$60,'[1]PNC 2020'!$A$3:$AA$3,0))),"")</f>
        <v/>
      </c>
      <c r="G249" s="87">
        <f t="shared" si="86"/>
        <v>0</v>
      </c>
      <c r="H249" s="87" t="str">
        <f>IFERROR(IF(INDEX('[1]PNC 2020'!$A$3:$AA$434,MATCH($A249,'[1]PNC 2020'!$A$7:$A$434,0)+4,MATCH(H$60,'[1]PNC 2020'!$A$3:$AA$3,0))=0,"",INDEX('[1]PNC 2020'!$A$3:$AA$434,MATCH($A249,'[1]PNC 2020'!$A$7:$A$434,0)+4,MATCH(H$60,'[1]PNC 2020'!$A$3:$AA$3,0))),"")</f>
        <v/>
      </c>
      <c r="I249" s="87" t="str">
        <f>IFERROR(IF(INDEX('[1]PNC 2020'!$A$3:$AA$434,MATCH($A249,'[1]PNC 2020'!$A$7:$A$434,0)+4,MATCH(I$60,'[1]PNC 2020'!$A$3:$AA$3,0))=0,"",INDEX('[1]PNC 2020'!$A$3:$AA$434,MATCH($A249,'[1]PNC 2020'!$A$7:$A$434,0)+4,MATCH(I$60,'[1]PNC 2020'!$A$3:$AA$3,0))),"")</f>
        <v/>
      </c>
      <c r="J249" s="87">
        <f t="shared" si="87"/>
        <v>0</v>
      </c>
      <c r="K249" s="87" t="str">
        <f>IFERROR(IF(INDEX('[1]PNC 2020'!$A$3:$AA$434,MATCH($A249,'[1]PNC 2020'!$A$7:$A$434,0)+4,MATCH(K$60,'[1]PNC 2020'!$A$3:$AA$3,0))=0,"",INDEX('[1]PNC 2020'!$A$3:$AA$434,MATCH($A249,'[1]PNC 2020'!$A$7:$A$434,0)+4,MATCH(K$60,'[1]PNC 2020'!$A$3:$AA$3,0))),"")</f>
        <v/>
      </c>
      <c r="L249" s="87" t="str">
        <f>IFERROR(IF(INDEX('[1]PNC 2020'!$A$3:$AA$434,MATCH($A249,'[1]PNC 2020'!$A$7:$A$434,0)+4,MATCH(L$60,'[1]PNC 2020'!$A$3:$AA$3,0))=0,"",INDEX('[1]PNC 2020'!$A$3:$AA$434,MATCH($A249,'[1]PNC 2020'!$A$7:$A$434,0)+4,MATCH(L$60,'[1]PNC 2020'!$A$3:$AA$3,0))),"")</f>
        <v/>
      </c>
      <c r="M249" s="87">
        <f t="shared" si="88"/>
        <v>0</v>
      </c>
      <c r="N249" s="87" t="str">
        <f>IFERROR(IF(INDEX('[1]PNC 2020'!$A$3:$AA$434,MATCH($A249,'[1]PNC 2020'!$A$7:$A$434,0)+4,MATCH(N$60,'[1]PNC 2020'!$A$3:$AA$3,0))=0,"",INDEX('[1]PNC 2020'!$A$3:$AA$434,MATCH($A249,'[1]PNC 2020'!$A$7:$A$434,0)+4,MATCH(N$60,'[1]PNC 2020'!$A$3:$AA$3,0))),"")</f>
        <v/>
      </c>
      <c r="O249" s="87" t="str">
        <f>IFERROR(IF(INDEX('[1]PNC 2020'!$A$3:$AA$434,MATCH($A249,'[1]PNC 2020'!$A$7:$A$434,0)+4,MATCH(O$60,'[1]PNC 2020'!$A$3:$AA$3,0))=0,"",INDEX('[1]PNC 2020'!$A$3:$AA$434,MATCH($A249,'[1]PNC 2020'!$A$7:$A$434,0)+4,MATCH(O$60,'[1]PNC 2020'!$A$3:$AA$3,0))),"")</f>
        <v/>
      </c>
      <c r="P249" s="87">
        <f t="shared" si="89"/>
        <v>0</v>
      </c>
      <c r="Q249" s="87" t="str">
        <f>IFERROR(IF(INDEX('[1]PNC 2020'!$A$3:$AA$434,MATCH($A249,'[1]PNC 2020'!$A$7:$A$434,0)+4,MATCH(Q$60,'[1]PNC 2020'!$A$3:$AA$3,0))=0,"",INDEX('[1]PNC 2020'!$A$3:$AA$434,MATCH($A249,'[1]PNC 2020'!$A$7:$A$434,0)+4,MATCH(Q$60,'[1]PNC 2020'!$A$3:$AA$3,0))),"")</f>
        <v/>
      </c>
      <c r="R249" s="87" t="str">
        <f>IFERROR(IF(INDEX('[1]PNC 2020'!$A$3:$AA$434,MATCH($A249,'[1]PNC 2020'!$A$7:$A$434,0)+4,MATCH(R$60,'[1]PNC 2020'!$A$3:$AA$3,0))=0,"",INDEX('[1]PNC 2020'!$A$3:$AA$434,MATCH($A249,'[1]PNC 2020'!$A$7:$A$434,0)+4,MATCH(R$60,'[1]PNC 2020'!$A$3:$AA$3,0))),"")</f>
        <v/>
      </c>
      <c r="S249" s="87">
        <f t="shared" si="90"/>
        <v>0</v>
      </c>
      <c r="T249" s="87" t="str">
        <f>IFERROR(IF(INDEX('[1]PNC 2020'!$A$3:$AA$434,MATCH($A249,'[1]PNC 2020'!$A$7:$A$434,0)+4,MATCH(T$60,'[1]PNC 2020'!$A$3:$AA$3,0))=0,"",INDEX('[1]PNC 2020'!$A$3:$AA$434,MATCH($A249,'[1]PNC 2020'!$A$7:$A$434,0)+4,MATCH(T$60,'[1]PNC 2020'!$A$3:$AA$3,0))),"")</f>
        <v/>
      </c>
      <c r="U249" s="87" t="str">
        <f>IFERROR(IF(INDEX('[1]PNC 2020'!$A$3:$AA$434,MATCH($A249,'[1]PNC 2020'!$A$7:$A$434,0)+4,MATCH(U$60,'[1]PNC 2020'!$A$3:$AA$3,0))=0,"",INDEX('[1]PNC 2020'!$A$3:$AA$434,MATCH($A249,'[1]PNC 2020'!$A$7:$A$434,0)+4,MATCH(U$60,'[1]PNC 2020'!$A$3:$AA$3,0))),"")</f>
        <v/>
      </c>
      <c r="V249" s="87">
        <f t="shared" si="91"/>
        <v>0</v>
      </c>
      <c r="W249" s="87" t="str">
        <f>IFERROR(IF(INDEX('[1]PNC 2020'!$A$3:$AA$434,MATCH($A249,'[1]PNC 2020'!$A$7:$A$434,0)+4,MATCH(W$60,'[1]PNC 2020'!$A$3:$AA$3,0))=0,"",INDEX('[1]PNC 2020'!$A$3:$AA$434,MATCH($A249,'[1]PNC 2020'!$A$7:$A$434,0)+4,MATCH(W$60,'[1]PNC 2020'!$A$3:$AA$3,0))),"")</f>
        <v/>
      </c>
      <c r="X249" s="87" t="str">
        <f>IFERROR(IF(INDEX('[1]PNC 2020'!$A$3:$AA$434,MATCH($A249,'[1]PNC 2020'!$A$7:$A$434,0)+4,MATCH(X$60,'[1]PNC 2020'!$A$3:$AA$3,0))=0,"",INDEX('[1]PNC 2020'!$A$3:$AA$434,MATCH($A249,'[1]PNC 2020'!$A$7:$A$434,0)+4,MATCH(X$60,'[1]PNC 2020'!$A$3:$AA$3,0))),"")</f>
        <v/>
      </c>
      <c r="Y249" s="87">
        <f t="shared" si="92"/>
        <v>0</v>
      </c>
      <c r="Z249" s="87" t="str">
        <f>IFERROR(IF(INDEX('[1]PNC 2020'!$A$3:$AA$434,MATCH($A249,'[1]PNC 2020'!$A$7:$A$434,0)+4,MATCH(Z$60,'[1]PNC 2020'!$A$3:$AA$3,0))=0,"",INDEX('[1]PNC 2020'!$A$3:$AA$434,MATCH($A249,'[1]PNC 2020'!$A$7:$A$434,0)+4,MATCH(Z$60,'[1]PNC 2020'!$A$3:$AA$3,0))),"")</f>
        <v/>
      </c>
      <c r="AA249" s="87" t="str">
        <f>IFERROR(IF(INDEX('[1]PNC 2020'!$A$3:$AA$434,MATCH($A249,'[1]PNC 2020'!$A$7:$A$434,0)+4,MATCH(AA$60,'[1]PNC 2020'!$A$3:$AA$3,0))=0,"",INDEX('[1]PNC 2020'!$A$3:$AA$434,MATCH($A249,'[1]PNC 2020'!$A$7:$A$434,0)+4,MATCH(AA$60,'[1]PNC 2020'!$A$3:$AA$3,0))),"")</f>
        <v/>
      </c>
      <c r="AB249" s="87">
        <f t="shared" si="93"/>
        <v>0</v>
      </c>
      <c r="AC249" s="87" t="str">
        <f>IFERROR(IF(INDEX('[1]PNC 2020'!$A$3:$AA$434,MATCH($A249,'[1]PNC 2020'!$A$7:$A$434,0)+4,MATCH(AC$60,'[1]PNC 2020'!$A$3:$AA$3,0))=0,"",INDEX('[1]PNC 2020'!$A$3:$AA$434,MATCH($A249,'[1]PNC 2020'!$A$7:$A$434,0)+4,MATCH(AC$60,'[1]PNC 2020'!$A$3:$AA$3,0))),"")</f>
        <v/>
      </c>
      <c r="AD249" s="87" t="str">
        <f>IFERROR(IF(INDEX('[1]PNC 2020'!$A$3:$AA$434,MATCH($A249,'[1]PNC 2020'!$A$7:$A$434,0)+4,MATCH(AD$60,'[1]PNC 2020'!$A$3:$AA$3,0))=0,"",INDEX('[1]PNC 2020'!$A$3:$AA$434,MATCH($A249,'[1]PNC 2020'!$A$7:$A$434,0)+4,MATCH(AD$60,'[1]PNC 2020'!$A$3:$AA$3,0))),"")</f>
        <v/>
      </c>
      <c r="AE249" s="87">
        <f t="shared" si="94"/>
        <v>0</v>
      </c>
      <c r="AF249" s="87" t="str">
        <f>IFERROR(IF(INDEX('[1]PNC 2020'!$A$3:$AA$434,MATCH($A249,'[1]PNC 2020'!$A$7:$A$434,0)+4,MATCH(AF$60,'[1]PNC 2020'!$A$3:$AA$3,0))=0,"",INDEX('[1]PNC 2020'!$A$3:$AA$434,MATCH($A249,'[1]PNC 2020'!$A$7:$A$434,0)+4,MATCH(AF$60,'[1]PNC 2020'!$A$3:$AA$3,0))),"")</f>
        <v/>
      </c>
      <c r="AG249" s="87" t="str">
        <f>IFERROR(IF(INDEX('[1]PNC 2020'!$A$3:$AA$434,MATCH($A249,'[1]PNC 2020'!$A$7:$A$434,0)+4,MATCH(AG$60,'[1]PNC 2020'!$A$3:$AA$3,0))=0,"",INDEX('[1]PNC 2020'!$A$3:$AA$434,MATCH($A249,'[1]PNC 2020'!$A$7:$A$434,0)+4,MATCH(AG$60,'[1]PNC 2020'!$A$3:$AA$3,0))),"")</f>
        <v/>
      </c>
      <c r="AH249" s="87">
        <f t="shared" si="95"/>
        <v>0</v>
      </c>
      <c r="AI249" s="87" t="str">
        <f>IFERROR(IF(INDEX('[1]PNC 2020'!$A$3:$AA$434,MATCH($A249,'[1]PNC 2020'!$A$7:$A$434,0)+4,MATCH(AI$60,'[1]PNC 2020'!$A$3:$AA$3,0))=0,"",INDEX('[1]PNC 2020'!$A$3:$AA$434,MATCH($A249,'[1]PNC 2020'!$A$7:$A$434,0)+4,MATCH(AI$60,'[1]PNC 2020'!$A$3:$AA$3,0))),"")</f>
        <v/>
      </c>
      <c r="AJ249" s="87" t="str">
        <f>IFERROR(IF(INDEX('[1]PNC 2020'!$A$3:$AA$434,MATCH($A249,'[1]PNC 2020'!$A$7:$A$434,0)+4,MATCH(AJ$60,'[1]PNC 2020'!$A$3:$AA$3,0))=0,"",INDEX('[1]PNC 2020'!$A$3:$AA$434,MATCH($A249,'[1]PNC 2020'!$A$7:$A$434,0)+4,MATCH(AJ$60,'[1]PNC 2020'!$A$3:$AA$3,0))),"")</f>
        <v/>
      </c>
      <c r="AK249" s="87">
        <f t="shared" si="96"/>
        <v>0</v>
      </c>
      <c r="AM249" s="132" t="s">
        <v>3</v>
      </c>
    </row>
    <row r="250" spans="1:39" x14ac:dyDescent="0.2">
      <c r="A250" s="132" t="str">
        <f t="shared" si="97"/>
        <v>AbrilMultiseguros Su, S.A.</v>
      </c>
      <c r="B250" s="51" t="s">
        <v>126</v>
      </c>
      <c r="C250" s="88">
        <f t="shared" si="84"/>
        <v>0</v>
      </c>
      <c r="D250" s="88">
        <f t="shared" si="85"/>
        <v>0</v>
      </c>
      <c r="E250" s="87" t="str">
        <f>IFERROR(IF(INDEX('[1]PNC 2020'!$A$3:$AA$434,MATCH($A250,'[1]PNC 2020'!$A$7:$A$434,0)+4,MATCH(E$60,'[1]PNC 2020'!$A$3:$AA$3,0))=0,"",INDEX('[1]PNC 2020'!$A$3:$AA$434,MATCH($A250,'[1]PNC 2020'!$A$7:$A$434,0)+4,MATCH(E$60,'[1]PNC 2020'!$A$3:$AA$3,0))),"")</f>
        <v/>
      </c>
      <c r="F250" s="87" t="str">
        <f>IFERROR(IF(INDEX('[1]PNC 2020'!$A$3:$AA$434,MATCH($A250,'[1]PNC 2020'!$A$7:$A$434,0)+4,MATCH(F$60,'[1]PNC 2020'!$A$3:$AA$3,0))=0,"",INDEX('[1]PNC 2020'!$A$3:$AA$434,MATCH($A250,'[1]PNC 2020'!$A$7:$A$434,0)+4,MATCH(F$60,'[1]PNC 2020'!$A$3:$AA$3,0))),"")</f>
        <v/>
      </c>
      <c r="G250" s="87">
        <f t="shared" si="86"/>
        <v>0</v>
      </c>
      <c r="H250" s="87" t="str">
        <f>IFERROR(IF(INDEX('[1]PNC 2020'!$A$3:$AA$434,MATCH($A250,'[1]PNC 2020'!$A$7:$A$434,0)+4,MATCH(H$60,'[1]PNC 2020'!$A$3:$AA$3,0))=0,"",INDEX('[1]PNC 2020'!$A$3:$AA$434,MATCH($A250,'[1]PNC 2020'!$A$7:$A$434,0)+4,MATCH(H$60,'[1]PNC 2020'!$A$3:$AA$3,0))),"")</f>
        <v/>
      </c>
      <c r="I250" s="87" t="str">
        <f>IFERROR(IF(INDEX('[1]PNC 2020'!$A$3:$AA$434,MATCH($A250,'[1]PNC 2020'!$A$7:$A$434,0)+4,MATCH(I$60,'[1]PNC 2020'!$A$3:$AA$3,0))=0,"",INDEX('[1]PNC 2020'!$A$3:$AA$434,MATCH($A250,'[1]PNC 2020'!$A$7:$A$434,0)+4,MATCH(I$60,'[1]PNC 2020'!$A$3:$AA$3,0))),"")</f>
        <v/>
      </c>
      <c r="J250" s="87">
        <f t="shared" si="87"/>
        <v>0</v>
      </c>
      <c r="K250" s="87" t="str">
        <f>IFERROR(IF(INDEX('[1]PNC 2020'!$A$3:$AA$434,MATCH($A250,'[1]PNC 2020'!$A$7:$A$434,0)+4,MATCH(K$60,'[1]PNC 2020'!$A$3:$AA$3,0))=0,"",INDEX('[1]PNC 2020'!$A$3:$AA$434,MATCH($A250,'[1]PNC 2020'!$A$7:$A$434,0)+4,MATCH(K$60,'[1]PNC 2020'!$A$3:$AA$3,0))),"")</f>
        <v/>
      </c>
      <c r="L250" s="87" t="str">
        <f>IFERROR(IF(INDEX('[1]PNC 2020'!$A$3:$AA$434,MATCH($A250,'[1]PNC 2020'!$A$7:$A$434,0)+4,MATCH(L$60,'[1]PNC 2020'!$A$3:$AA$3,0))=0,"",INDEX('[1]PNC 2020'!$A$3:$AA$434,MATCH($A250,'[1]PNC 2020'!$A$7:$A$434,0)+4,MATCH(L$60,'[1]PNC 2020'!$A$3:$AA$3,0))),"")</f>
        <v/>
      </c>
      <c r="M250" s="87">
        <f t="shared" si="88"/>
        <v>0</v>
      </c>
      <c r="N250" s="87" t="str">
        <f>IFERROR(IF(INDEX('[1]PNC 2020'!$A$3:$AA$434,MATCH($A250,'[1]PNC 2020'!$A$7:$A$434,0)+4,MATCH(N$60,'[1]PNC 2020'!$A$3:$AA$3,0))=0,"",INDEX('[1]PNC 2020'!$A$3:$AA$434,MATCH($A250,'[1]PNC 2020'!$A$7:$A$434,0)+4,MATCH(N$60,'[1]PNC 2020'!$A$3:$AA$3,0))),"")</f>
        <v/>
      </c>
      <c r="O250" s="87" t="str">
        <f>IFERROR(IF(INDEX('[1]PNC 2020'!$A$3:$AA$434,MATCH($A250,'[1]PNC 2020'!$A$7:$A$434,0)+4,MATCH(O$60,'[1]PNC 2020'!$A$3:$AA$3,0))=0,"",INDEX('[1]PNC 2020'!$A$3:$AA$434,MATCH($A250,'[1]PNC 2020'!$A$7:$A$434,0)+4,MATCH(O$60,'[1]PNC 2020'!$A$3:$AA$3,0))),"")</f>
        <v/>
      </c>
      <c r="P250" s="87">
        <f t="shared" si="89"/>
        <v>0</v>
      </c>
      <c r="Q250" s="87" t="str">
        <f>IFERROR(IF(INDEX('[1]PNC 2020'!$A$3:$AA$434,MATCH($A250,'[1]PNC 2020'!$A$7:$A$434,0)+4,MATCH(Q$60,'[1]PNC 2020'!$A$3:$AA$3,0))=0,"",INDEX('[1]PNC 2020'!$A$3:$AA$434,MATCH($A250,'[1]PNC 2020'!$A$7:$A$434,0)+4,MATCH(Q$60,'[1]PNC 2020'!$A$3:$AA$3,0))),"")</f>
        <v/>
      </c>
      <c r="R250" s="87" t="str">
        <f>IFERROR(IF(INDEX('[1]PNC 2020'!$A$3:$AA$434,MATCH($A250,'[1]PNC 2020'!$A$7:$A$434,0)+4,MATCH(R$60,'[1]PNC 2020'!$A$3:$AA$3,0))=0,"",INDEX('[1]PNC 2020'!$A$3:$AA$434,MATCH($A250,'[1]PNC 2020'!$A$7:$A$434,0)+4,MATCH(R$60,'[1]PNC 2020'!$A$3:$AA$3,0))),"")</f>
        <v/>
      </c>
      <c r="S250" s="87">
        <f t="shared" si="90"/>
        <v>0</v>
      </c>
      <c r="T250" s="87" t="str">
        <f>IFERROR(IF(INDEX('[1]PNC 2020'!$A$3:$AA$434,MATCH($A250,'[1]PNC 2020'!$A$7:$A$434,0)+4,MATCH(T$60,'[1]PNC 2020'!$A$3:$AA$3,0))=0,"",INDEX('[1]PNC 2020'!$A$3:$AA$434,MATCH($A250,'[1]PNC 2020'!$A$7:$A$434,0)+4,MATCH(T$60,'[1]PNC 2020'!$A$3:$AA$3,0))),"")</f>
        <v/>
      </c>
      <c r="U250" s="87" t="str">
        <f>IFERROR(IF(INDEX('[1]PNC 2020'!$A$3:$AA$434,MATCH($A250,'[1]PNC 2020'!$A$7:$A$434,0)+4,MATCH(U$60,'[1]PNC 2020'!$A$3:$AA$3,0))=0,"",INDEX('[1]PNC 2020'!$A$3:$AA$434,MATCH($A250,'[1]PNC 2020'!$A$7:$A$434,0)+4,MATCH(U$60,'[1]PNC 2020'!$A$3:$AA$3,0))),"")</f>
        <v/>
      </c>
      <c r="V250" s="87">
        <f t="shared" si="91"/>
        <v>0</v>
      </c>
      <c r="W250" s="87" t="str">
        <f>IFERROR(IF(INDEX('[1]PNC 2020'!$A$3:$AA$434,MATCH($A250,'[1]PNC 2020'!$A$7:$A$434,0)+4,MATCH(W$60,'[1]PNC 2020'!$A$3:$AA$3,0))=0,"",INDEX('[1]PNC 2020'!$A$3:$AA$434,MATCH($A250,'[1]PNC 2020'!$A$7:$A$434,0)+4,MATCH(W$60,'[1]PNC 2020'!$A$3:$AA$3,0))),"")</f>
        <v/>
      </c>
      <c r="X250" s="87" t="str">
        <f>IFERROR(IF(INDEX('[1]PNC 2020'!$A$3:$AA$434,MATCH($A250,'[1]PNC 2020'!$A$7:$A$434,0)+4,MATCH(X$60,'[1]PNC 2020'!$A$3:$AA$3,0))=0,"",INDEX('[1]PNC 2020'!$A$3:$AA$434,MATCH($A250,'[1]PNC 2020'!$A$7:$A$434,0)+4,MATCH(X$60,'[1]PNC 2020'!$A$3:$AA$3,0))),"")</f>
        <v/>
      </c>
      <c r="Y250" s="87">
        <f t="shared" si="92"/>
        <v>0</v>
      </c>
      <c r="Z250" s="87" t="str">
        <f>IFERROR(IF(INDEX('[1]PNC 2020'!$A$3:$AA$434,MATCH($A250,'[1]PNC 2020'!$A$7:$A$434,0)+4,MATCH(Z$60,'[1]PNC 2020'!$A$3:$AA$3,0))=0,"",INDEX('[1]PNC 2020'!$A$3:$AA$434,MATCH($A250,'[1]PNC 2020'!$A$7:$A$434,0)+4,MATCH(Z$60,'[1]PNC 2020'!$A$3:$AA$3,0))),"")</f>
        <v/>
      </c>
      <c r="AA250" s="87" t="str">
        <f>IFERROR(IF(INDEX('[1]PNC 2020'!$A$3:$AA$434,MATCH($A250,'[1]PNC 2020'!$A$7:$A$434,0)+4,MATCH(AA$60,'[1]PNC 2020'!$A$3:$AA$3,0))=0,"",INDEX('[1]PNC 2020'!$A$3:$AA$434,MATCH($A250,'[1]PNC 2020'!$A$7:$A$434,0)+4,MATCH(AA$60,'[1]PNC 2020'!$A$3:$AA$3,0))),"")</f>
        <v/>
      </c>
      <c r="AB250" s="87">
        <f t="shared" si="93"/>
        <v>0</v>
      </c>
      <c r="AC250" s="87" t="str">
        <f>IFERROR(IF(INDEX('[1]PNC 2020'!$A$3:$AA$434,MATCH($A250,'[1]PNC 2020'!$A$7:$A$434,0)+4,MATCH(AC$60,'[1]PNC 2020'!$A$3:$AA$3,0))=0,"",INDEX('[1]PNC 2020'!$A$3:$AA$434,MATCH($A250,'[1]PNC 2020'!$A$7:$A$434,0)+4,MATCH(AC$60,'[1]PNC 2020'!$A$3:$AA$3,0))),"")</f>
        <v/>
      </c>
      <c r="AD250" s="87" t="str">
        <f>IFERROR(IF(INDEX('[1]PNC 2020'!$A$3:$AA$434,MATCH($A250,'[1]PNC 2020'!$A$7:$A$434,0)+4,MATCH(AD$60,'[1]PNC 2020'!$A$3:$AA$3,0))=0,"",INDEX('[1]PNC 2020'!$A$3:$AA$434,MATCH($A250,'[1]PNC 2020'!$A$7:$A$434,0)+4,MATCH(AD$60,'[1]PNC 2020'!$A$3:$AA$3,0))),"")</f>
        <v/>
      </c>
      <c r="AE250" s="87">
        <f t="shared" si="94"/>
        <v>0</v>
      </c>
      <c r="AF250" s="87" t="str">
        <f>IFERROR(IF(INDEX('[1]PNC 2020'!$A$3:$AA$434,MATCH($A250,'[1]PNC 2020'!$A$7:$A$434,0)+4,MATCH(AF$60,'[1]PNC 2020'!$A$3:$AA$3,0))=0,"",INDEX('[1]PNC 2020'!$A$3:$AA$434,MATCH($A250,'[1]PNC 2020'!$A$7:$A$434,0)+4,MATCH(AF$60,'[1]PNC 2020'!$A$3:$AA$3,0))),"")</f>
        <v/>
      </c>
      <c r="AG250" s="87" t="str">
        <f>IFERROR(IF(INDEX('[1]PNC 2020'!$A$3:$AA$434,MATCH($A250,'[1]PNC 2020'!$A$7:$A$434,0)+4,MATCH(AG$60,'[1]PNC 2020'!$A$3:$AA$3,0))=0,"",INDEX('[1]PNC 2020'!$A$3:$AA$434,MATCH($A250,'[1]PNC 2020'!$A$7:$A$434,0)+4,MATCH(AG$60,'[1]PNC 2020'!$A$3:$AA$3,0))),"")</f>
        <v/>
      </c>
      <c r="AH250" s="87">
        <f t="shared" si="95"/>
        <v>0</v>
      </c>
      <c r="AI250" s="87" t="str">
        <f>IFERROR(IF(INDEX('[1]PNC 2020'!$A$3:$AA$434,MATCH($A250,'[1]PNC 2020'!$A$7:$A$434,0)+4,MATCH(AI$60,'[1]PNC 2020'!$A$3:$AA$3,0))=0,"",INDEX('[1]PNC 2020'!$A$3:$AA$434,MATCH($A250,'[1]PNC 2020'!$A$7:$A$434,0)+4,MATCH(AI$60,'[1]PNC 2020'!$A$3:$AA$3,0))),"")</f>
        <v/>
      </c>
      <c r="AJ250" s="87" t="str">
        <f>IFERROR(IF(INDEX('[1]PNC 2020'!$A$3:$AA$434,MATCH($A250,'[1]PNC 2020'!$A$7:$A$434,0)+4,MATCH(AJ$60,'[1]PNC 2020'!$A$3:$AA$3,0))=0,"",INDEX('[1]PNC 2020'!$A$3:$AA$434,MATCH($A250,'[1]PNC 2020'!$A$7:$A$434,0)+4,MATCH(AJ$60,'[1]PNC 2020'!$A$3:$AA$3,0))),"")</f>
        <v/>
      </c>
      <c r="AK250" s="87">
        <f t="shared" si="96"/>
        <v>0</v>
      </c>
      <c r="AM250" s="132" t="s">
        <v>3</v>
      </c>
    </row>
    <row r="251" spans="1:39" x14ac:dyDescent="0.2">
      <c r="A251" s="132" t="str">
        <f t="shared" si="97"/>
        <v>AbrilSeguros Ademi, S.A.</v>
      </c>
      <c r="B251" s="51" t="s">
        <v>127</v>
      </c>
      <c r="C251" s="88">
        <f t="shared" si="84"/>
        <v>0</v>
      </c>
      <c r="D251" s="88">
        <f t="shared" si="85"/>
        <v>0</v>
      </c>
      <c r="E251" s="87" t="str">
        <f>IFERROR(IF(INDEX('[1]PNC 2020'!$A$3:$AA$434,MATCH($A251,'[1]PNC 2020'!$A$7:$A$434,0)+4,MATCH(E$60,'[1]PNC 2020'!$A$3:$AA$3,0))=0,"",INDEX('[1]PNC 2020'!$A$3:$AA$434,MATCH($A251,'[1]PNC 2020'!$A$7:$A$434,0)+4,MATCH(E$60,'[1]PNC 2020'!$A$3:$AA$3,0))),"")</f>
        <v/>
      </c>
      <c r="F251" s="87" t="str">
        <f>IFERROR(IF(INDEX('[1]PNC 2020'!$A$3:$AA$434,MATCH($A251,'[1]PNC 2020'!$A$7:$A$434,0)+4,MATCH(F$60,'[1]PNC 2020'!$A$3:$AA$3,0))=0,"",INDEX('[1]PNC 2020'!$A$3:$AA$434,MATCH($A251,'[1]PNC 2020'!$A$7:$A$434,0)+4,MATCH(F$60,'[1]PNC 2020'!$A$3:$AA$3,0))),"")</f>
        <v/>
      </c>
      <c r="G251" s="87">
        <f t="shared" si="86"/>
        <v>0</v>
      </c>
      <c r="H251" s="87" t="str">
        <f>IFERROR(IF(INDEX('[1]PNC 2020'!$A$3:$AA$434,MATCH($A251,'[1]PNC 2020'!$A$7:$A$434,0)+4,MATCH(H$60,'[1]PNC 2020'!$A$3:$AA$3,0))=0,"",INDEX('[1]PNC 2020'!$A$3:$AA$434,MATCH($A251,'[1]PNC 2020'!$A$7:$A$434,0)+4,MATCH(H$60,'[1]PNC 2020'!$A$3:$AA$3,0))),"")</f>
        <v/>
      </c>
      <c r="I251" s="87" t="str">
        <f>IFERROR(IF(INDEX('[1]PNC 2020'!$A$3:$AA$434,MATCH($A251,'[1]PNC 2020'!$A$7:$A$434,0)+4,MATCH(I$60,'[1]PNC 2020'!$A$3:$AA$3,0))=0,"",INDEX('[1]PNC 2020'!$A$3:$AA$434,MATCH($A251,'[1]PNC 2020'!$A$7:$A$434,0)+4,MATCH(I$60,'[1]PNC 2020'!$A$3:$AA$3,0))),"")</f>
        <v/>
      </c>
      <c r="J251" s="87">
        <f t="shared" si="87"/>
        <v>0</v>
      </c>
      <c r="K251" s="87" t="str">
        <f>IFERROR(IF(INDEX('[1]PNC 2020'!$A$3:$AA$434,MATCH($A251,'[1]PNC 2020'!$A$7:$A$434,0)+4,MATCH(K$60,'[1]PNC 2020'!$A$3:$AA$3,0))=0,"",INDEX('[1]PNC 2020'!$A$3:$AA$434,MATCH($A251,'[1]PNC 2020'!$A$7:$A$434,0)+4,MATCH(K$60,'[1]PNC 2020'!$A$3:$AA$3,0))),"")</f>
        <v/>
      </c>
      <c r="L251" s="87" t="str">
        <f>IFERROR(IF(INDEX('[1]PNC 2020'!$A$3:$AA$434,MATCH($A251,'[1]PNC 2020'!$A$7:$A$434,0)+4,MATCH(L$60,'[1]PNC 2020'!$A$3:$AA$3,0))=0,"",INDEX('[1]PNC 2020'!$A$3:$AA$434,MATCH($A251,'[1]PNC 2020'!$A$7:$A$434,0)+4,MATCH(L$60,'[1]PNC 2020'!$A$3:$AA$3,0))),"")</f>
        <v/>
      </c>
      <c r="M251" s="87">
        <f t="shared" si="88"/>
        <v>0</v>
      </c>
      <c r="N251" s="87" t="str">
        <f>IFERROR(IF(INDEX('[1]PNC 2020'!$A$3:$AA$434,MATCH($A251,'[1]PNC 2020'!$A$7:$A$434,0)+4,MATCH(N$60,'[1]PNC 2020'!$A$3:$AA$3,0))=0,"",INDEX('[1]PNC 2020'!$A$3:$AA$434,MATCH($A251,'[1]PNC 2020'!$A$7:$A$434,0)+4,MATCH(N$60,'[1]PNC 2020'!$A$3:$AA$3,0))),"")</f>
        <v/>
      </c>
      <c r="O251" s="87" t="str">
        <f>IFERROR(IF(INDEX('[1]PNC 2020'!$A$3:$AA$434,MATCH($A251,'[1]PNC 2020'!$A$7:$A$434,0)+4,MATCH(O$60,'[1]PNC 2020'!$A$3:$AA$3,0))=0,"",INDEX('[1]PNC 2020'!$A$3:$AA$434,MATCH($A251,'[1]PNC 2020'!$A$7:$A$434,0)+4,MATCH(O$60,'[1]PNC 2020'!$A$3:$AA$3,0))),"")</f>
        <v/>
      </c>
      <c r="P251" s="87">
        <f t="shared" si="89"/>
        <v>0</v>
      </c>
      <c r="Q251" s="87" t="str">
        <f>IFERROR(IF(INDEX('[1]PNC 2020'!$A$3:$AA$434,MATCH($A251,'[1]PNC 2020'!$A$7:$A$434,0)+4,MATCH(Q$60,'[1]PNC 2020'!$A$3:$AA$3,0))=0,"",INDEX('[1]PNC 2020'!$A$3:$AA$434,MATCH($A251,'[1]PNC 2020'!$A$7:$A$434,0)+4,MATCH(Q$60,'[1]PNC 2020'!$A$3:$AA$3,0))),"")</f>
        <v/>
      </c>
      <c r="R251" s="87" t="str">
        <f>IFERROR(IF(INDEX('[1]PNC 2020'!$A$3:$AA$434,MATCH($A251,'[1]PNC 2020'!$A$7:$A$434,0)+4,MATCH(R$60,'[1]PNC 2020'!$A$3:$AA$3,0))=0,"",INDEX('[1]PNC 2020'!$A$3:$AA$434,MATCH($A251,'[1]PNC 2020'!$A$7:$A$434,0)+4,MATCH(R$60,'[1]PNC 2020'!$A$3:$AA$3,0))),"")</f>
        <v/>
      </c>
      <c r="S251" s="87">
        <f t="shared" si="90"/>
        <v>0</v>
      </c>
      <c r="T251" s="87" t="str">
        <f>IFERROR(IF(INDEX('[1]PNC 2020'!$A$3:$AA$434,MATCH($A251,'[1]PNC 2020'!$A$7:$A$434,0)+4,MATCH(T$60,'[1]PNC 2020'!$A$3:$AA$3,0))=0,"",INDEX('[1]PNC 2020'!$A$3:$AA$434,MATCH($A251,'[1]PNC 2020'!$A$7:$A$434,0)+4,MATCH(T$60,'[1]PNC 2020'!$A$3:$AA$3,0))),"")</f>
        <v/>
      </c>
      <c r="U251" s="87" t="str">
        <f>IFERROR(IF(INDEX('[1]PNC 2020'!$A$3:$AA$434,MATCH($A251,'[1]PNC 2020'!$A$7:$A$434,0)+4,MATCH(U$60,'[1]PNC 2020'!$A$3:$AA$3,0))=0,"",INDEX('[1]PNC 2020'!$A$3:$AA$434,MATCH($A251,'[1]PNC 2020'!$A$7:$A$434,0)+4,MATCH(U$60,'[1]PNC 2020'!$A$3:$AA$3,0))),"")</f>
        <v/>
      </c>
      <c r="V251" s="87">
        <f t="shared" si="91"/>
        <v>0</v>
      </c>
      <c r="W251" s="87" t="str">
        <f>IFERROR(IF(INDEX('[1]PNC 2020'!$A$3:$AA$434,MATCH($A251,'[1]PNC 2020'!$A$7:$A$434,0)+4,MATCH(W$60,'[1]PNC 2020'!$A$3:$AA$3,0))=0,"",INDEX('[1]PNC 2020'!$A$3:$AA$434,MATCH($A251,'[1]PNC 2020'!$A$7:$A$434,0)+4,MATCH(W$60,'[1]PNC 2020'!$A$3:$AA$3,0))),"")</f>
        <v/>
      </c>
      <c r="X251" s="87" t="str">
        <f>IFERROR(IF(INDEX('[1]PNC 2020'!$A$3:$AA$434,MATCH($A251,'[1]PNC 2020'!$A$7:$A$434,0)+4,MATCH(X$60,'[1]PNC 2020'!$A$3:$AA$3,0))=0,"",INDEX('[1]PNC 2020'!$A$3:$AA$434,MATCH($A251,'[1]PNC 2020'!$A$7:$A$434,0)+4,MATCH(X$60,'[1]PNC 2020'!$A$3:$AA$3,0))),"")</f>
        <v/>
      </c>
      <c r="Y251" s="87">
        <f t="shared" si="92"/>
        <v>0</v>
      </c>
      <c r="Z251" s="87" t="str">
        <f>IFERROR(IF(INDEX('[1]PNC 2020'!$A$3:$AA$434,MATCH($A251,'[1]PNC 2020'!$A$7:$A$434,0)+4,MATCH(Z$60,'[1]PNC 2020'!$A$3:$AA$3,0))=0,"",INDEX('[1]PNC 2020'!$A$3:$AA$434,MATCH($A251,'[1]PNC 2020'!$A$7:$A$434,0)+4,MATCH(Z$60,'[1]PNC 2020'!$A$3:$AA$3,0))),"")</f>
        <v/>
      </c>
      <c r="AA251" s="87" t="str">
        <f>IFERROR(IF(INDEX('[1]PNC 2020'!$A$3:$AA$434,MATCH($A251,'[1]PNC 2020'!$A$7:$A$434,0)+4,MATCH(AA$60,'[1]PNC 2020'!$A$3:$AA$3,0))=0,"",INDEX('[1]PNC 2020'!$A$3:$AA$434,MATCH($A251,'[1]PNC 2020'!$A$7:$A$434,0)+4,MATCH(AA$60,'[1]PNC 2020'!$A$3:$AA$3,0))),"")</f>
        <v/>
      </c>
      <c r="AB251" s="87">
        <f t="shared" si="93"/>
        <v>0</v>
      </c>
      <c r="AC251" s="87" t="str">
        <f>IFERROR(IF(INDEX('[1]PNC 2020'!$A$3:$AA$434,MATCH($A251,'[1]PNC 2020'!$A$7:$A$434,0)+4,MATCH(AC$60,'[1]PNC 2020'!$A$3:$AA$3,0))=0,"",INDEX('[1]PNC 2020'!$A$3:$AA$434,MATCH($A251,'[1]PNC 2020'!$A$7:$A$434,0)+4,MATCH(AC$60,'[1]PNC 2020'!$A$3:$AA$3,0))),"")</f>
        <v/>
      </c>
      <c r="AD251" s="87" t="str">
        <f>IFERROR(IF(INDEX('[1]PNC 2020'!$A$3:$AA$434,MATCH($A251,'[1]PNC 2020'!$A$7:$A$434,0)+4,MATCH(AD$60,'[1]PNC 2020'!$A$3:$AA$3,0))=0,"",INDEX('[1]PNC 2020'!$A$3:$AA$434,MATCH($A251,'[1]PNC 2020'!$A$7:$A$434,0)+4,MATCH(AD$60,'[1]PNC 2020'!$A$3:$AA$3,0))),"")</f>
        <v/>
      </c>
      <c r="AE251" s="87">
        <f t="shared" si="94"/>
        <v>0</v>
      </c>
      <c r="AF251" s="87" t="str">
        <f>IFERROR(IF(INDEX('[1]PNC 2020'!$A$3:$AA$434,MATCH($A251,'[1]PNC 2020'!$A$7:$A$434,0)+4,MATCH(AF$60,'[1]PNC 2020'!$A$3:$AA$3,0))=0,"",INDEX('[1]PNC 2020'!$A$3:$AA$434,MATCH($A251,'[1]PNC 2020'!$A$7:$A$434,0)+4,MATCH(AF$60,'[1]PNC 2020'!$A$3:$AA$3,0))),"")</f>
        <v/>
      </c>
      <c r="AG251" s="87" t="str">
        <f>IFERROR(IF(INDEX('[1]PNC 2020'!$A$3:$AA$434,MATCH($A251,'[1]PNC 2020'!$A$7:$A$434,0)+4,MATCH(AG$60,'[1]PNC 2020'!$A$3:$AA$3,0))=0,"",INDEX('[1]PNC 2020'!$A$3:$AA$434,MATCH($A251,'[1]PNC 2020'!$A$7:$A$434,0)+4,MATCH(AG$60,'[1]PNC 2020'!$A$3:$AA$3,0))),"")</f>
        <v/>
      </c>
      <c r="AH251" s="87">
        <f t="shared" si="95"/>
        <v>0</v>
      </c>
      <c r="AI251" s="87" t="str">
        <f>IFERROR(IF(INDEX('[1]PNC 2020'!$A$3:$AA$434,MATCH($A251,'[1]PNC 2020'!$A$7:$A$434,0)+4,MATCH(AI$60,'[1]PNC 2020'!$A$3:$AA$3,0))=0,"",INDEX('[1]PNC 2020'!$A$3:$AA$434,MATCH($A251,'[1]PNC 2020'!$A$7:$A$434,0)+4,MATCH(AI$60,'[1]PNC 2020'!$A$3:$AA$3,0))),"")</f>
        <v/>
      </c>
      <c r="AJ251" s="87" t="str">
        <f>IFERROR(IF(INDEX('[1]PNC 2020'!$A$3:$AA$434,MATCH($A251,'[1]PNC 2020'!$A$7:$A$434,0)+4,MATCH(AJ$60,'[1]PNC 2020'!$A$3:$AA$3,0))=0,"",INDEX('[1]PNC 2020'!$A$3:$AA$434,MATCH($A251,'[1]PNC 2020'!$A$7:$A$434,0)+4,MATCH(AJ$60,'[1]PNC 2020'!$A$3:$AA$3,0))),"")</f>
        <v/>
      </c>
      <c r="AK251" s="87">
        <f t="shared" si="96"/>
        <v>0</v>
      </c>
      <c r="AM251" s="132" t="s">
        <v>3</v>
      </c>
    </row>
    <row r="252" spans="1:39" x14ac:dyDescent="0.2">
      <c r="A252" s="132" t="str">
        <f t="shared" si="97"/>
        <v>AbrilFuturo Seguros</v>
      </c>
      <c r="B252" s="50" t="s">
        <v>110</v>
      </c>
      <c r="C252" s="88">
        <f t="shared" si="84"/>
        <v>0</v>
      </c>
      <c r="D252" s="88">
        <f t="shared" si="85"/>
        <v>0</v>
      </c>
      <c r="E252" s="87" t="str">
        <f>IFERROR(IF(INDEX('[1]PNC 2020'!$A$3:$AA$434,MATCH($A252,'[1]PNC 2020'!$A$7:$A$434,0)+4,MATCH(E$60,'[1]PNC 2020'!$A$3:$AA$3,0))=0,"",INDEX('[1]PNC 2020'!$A$3:$AA$434,MATCH($A252,'[1]PNC 2020'!$A$7:$A$434,0)+4,MATCH(E$60,'[1]PNC 2020'!$A$3:$AA$3,0))),"")</f>
        <v/>
      </c>
      <c r="F252" s="87" t="str">
        <f>IFERROR(IF(INDEX('[1]PNC 2020'!$A$3:$AA$434,MATCH($A252,'[1]PNC 2020'!$A$7:$A$434,0)+4,MATCH(F$60,'[1]PNC 2020'!$A$3:$AA$3,0))=0,"",INDEX('[1]PNC 2020'!$A$3:$AA$434,MATCH($A252,'[1]PNC 2020'!$A$7:$A$434,0)+4,MATCH(F$60,'[1]PNC 2020'!$A$3:$AA$3,0))),"")</f>
        <v/>
      </c>
      <c r="G252" s="87">
        <f t="shared" si="86"/>
        <v>0</v>
      </c>
      <c r="H252" s="87" t="str">
        <f>IFERROR(IF(INDEX('[1]PNC 2020'!$A$3:$AA$434,MATCH($A252,'[1]PNC 2020'!$A$7:$A$434,0)+4,MATCH(H$60,'[1]PNC 2020'!$A$3:$AA$3,0))=0,"",INDEX('[1]PNC 2020'!$A$3:$AA$434,MATCH($A252,'[1]PNC 2020'!$A$7:$A$434,0)+4,MATCH(H$60,'[1]PNC 2020'!$A$3:$AA$3,0))),"")</f>
        <v/>
      </c>
      <c r="I252" s="87" t="str">
        <f>IFERROR(IF(INDEX('[1]PNC 2020'!$A$3:$AA$434,MATCH($A252,'[1]PNC 2020'!$A$7:$A$434,0)+4,MATCH(I$60,'[1]PNC 2020'!$A$3:$AA$3,0))=0,"",INDEX('[1]PNC 2020'!$A$3:$AA$434,MATCH($A252,'[1]PNC 2020'!$A$7:$A$434,0)+4,MATCH(I$60,'[1]PNC 2020'!$A$3:$AA$3,0))),"")</f>
        <v/>
      </c>
      <c r="J252" s="87">
        <f t="shared" si="87"/>
        <v>0</v>
      </c>
      <c r="K252" s="87" t="str">
        <f>IFERROR(IF(INDEX('[1]PNC 2020'!$A$3:$AA$434,MATCH($A252,'[1]PNC 2020'!$A$7:$A$434,0)+4,MATCH(K$60,'[1]PNC 2020'!$A$3:$AA$3,0))=0,"",INDEX('[1]PNC 2020'!$A$3:$AA$434,MATCH($A252,'[1]PNC 2020'!$A$7:$A$434,0)+4,MATCH(K$60,'[1]PNC 2020'!$A$3:$AA$3,0))),"")</f>
        <v/>
      </c>
      <c r="L252" s="87" t="str">
        <f>IFERROR(IF(INDEX('[1]PNC 2020'!$A$3:$AA$434,MATCH($A252,'[1]PNC 2020'!$A$7:$A$434,0)+4,MATCH(L$60,'[1]PNC 2020'!$A$3:$AA$3,0))=0,"",INDEX('[1]PNC 2020'!$A$3:$AA$434,MATCH($A252,'[1]PNC 2020'!$A$7:$A$434,0)+4,MATCH(L$60,'[1]PNC 2020'!$A$3:$AA$3,0))),"")</f>
        <v/>
      </c>
      <c r="M252" s="87">
        <f t="shared" si="88"/>
        <v>0</v>
      </c>
      <c r="N252" s="87" t="str">
        <f>IFERROR(IF(INDEX('[1]PNC 2020'!$A$3:$AA$434,MATCH($A252,'[1]PNC 2020'!$A$7:$A$434,0)+4,MATCH(N$60,'[1]PNC 2020'!$A$3:$AA$3,0))=0,"",INDEX('[1]PNC 2020'!$A$3:$AA$434,MATCH($A252,'[1]PNC 2020'!$A$7:$A$434,0)+4,MATCH(N$60,'[1]PNC 2020'!$A$3:$AA$3,0))),"")</f>
        <v/>
      </c>
      <c r="O252" s="87" t="str">
        <f>IFERROR(IF(INDEX('[1]PNC 2020'!$A$3:$AA$434,MATCH($A252,'[1]PNC 2020'!$A$7:$A$434,0)+4,MATCH(O$60,'[1]PNC 2020'!$A$3:$AA$3,0))=0,"",INDEX('[1]PNC 2020'!$A$3:$AA$434,MATCH($A252,'[1]PNC 2020'!$A$7:$A$434,0)+4,MATCH(O$60,'[1]PNC 2020'!$A$3:$AA$3,0))),"")</f>
        <v/>
      </c>
      <c r="P252" s="87">
        <f t="shared" si="89"/>
        <v>0</v>
      </c>
      <c r="Q252" s="87" t="str">
        <f>IFERROR(IF(INDEX('[1]PNC 2020'!$A$3:$AA$434,MATCH($A252,'[1]PNC 2020'!$A$7:$A$434,0)+4,MATCH(Q$60,'[1]PNC 2020'!$A$3:$AA$3,0))=0,"",INDEX('[1]PNC 2020'!$A$3:$AA$434,MATCH($A252,'[1]PNC 2020'!$A$7:$A$434,0)+4,MATCH(Q$60,'[1]PNC 2020'!$A$3:$AA$3,0))),"")</f>
        <v/>
      </c>
      <c r="R252" s="87" t="str">
        <f>IFERROR(IF(INDEX('[1]PNC 2020'!$A$3:$AA$434,MATCH($A252,'[1]PNC 2020'!$A$7:$A$434,0)+4,MATCH(R$60,'[1]PNC 2020'!$A$3:$AA$3,0))=0,"",INDEX('[1]PNC 2020'!$A$3:$AA$434,MATCH($A252,'[1]PNC 2020'!$A$7:$A$434,0)+4,MATCH(R$60,'[1]PNC 2020'!$A$3:$AA$3,0))),"")</f>
        <v/>
      </c>
      <c r="S252" s="87">
        <f t="shared" si="90"/>
        <v>0</v>
      </c>
      <c r="T252" s="87" t="str">
        <f>IFERROR(IF(INDEX('[1]PNC 2020'!$A$3:$AA$434,MATCH($A252,'[1]PNC 2020'!$A$7:$A$434,0)+4,MATCH(T$60,'[1]PNC 2020'!$A$3:$AA$3,0))=0,"",INDEX('[1]PNC 2020'!$A$3:$AA$434,MATCH($A252,'[1]PNC 2020'!$A$7:$A$434,0)+4,MATCH(T$60,'[1]PNC 2020'!$A$3:$AA$3,0))),"")</f>
        <v/>
      </c>
      <c r="U252" s="87" t="str">
        <f>IFERROR(IF(INDEX('[1]PNC 2020'!$A$3:$AA$434,MATCH($A252,'[1]PNC 2020'!$A$7:$A$434,0)+4,MATCH(U$60,'[1]PNC 2020'!$A$3:$AA$3,0))=0,"",INDEX('[1]PNC 2020'!$A$3:$AA$434,MATCH($A252,'[1]PNC 2020'!$A$7:$A$434,0)+4,MATCH(U$60,'[1]PNC 2020'!$A$3:$AA$3,0))),"")</f>
        <v/>
      </c>
      <c r="V252" s="87">
        <f t="shared" si="91"/>
        <v>0</v>
      </c>
      <c r="W252" s="87" t="str">
        <f>IFERROR(IF(INDEX('[1]PNC 2020'!$A$3:$AA$434,MATCH($A252,'[1]PNC 2020'!$A$7:$A$434,0)+4,MATCH(W$60,'[1]PNC 2020'!$A$3:$AA$3,0))=0,"",INDEX('[1]PNC 2020'!$A$3:$AA$434,MATCH($A252,'[1]PNC 2020'!$A$7:$A$434,0)+4,MATCH(W$60,'[1]PNC 2020'!$A$3:$AA$3,0))),"")</f>
        <v/>
      </c>
      <c r="X252" s="87" t="str">
        <f>IFERROR(IF(INDEX('[1]PNC 2020'!$A$3:$AA$434,MATCH($A252,'[1]PNC 2020'!$A$7:$A$434,0)+4,MATCH(X$60,'[1]PNC 2020'!$A$3:$AA$3,0))=0,"",INDEX('[1]PNC 2020'!$A$3:$AA$434,MATCH($A252,'[1]PNC 2020'!$A$7:$A$434,0)+4,MATCH(X$60,'[1]PNC 2020'!$A$3:$AA$3,0))),"")</f>
        <v/>
      </c>
      <c r="Y252" s="87">
        <f t="shared" si="92"/>
        <v>0</v>
      </c>
      <c r="Z252" s="87" t="str">
        <f>IFERROR(IF(INDEX('[1]PNC 2020'!$A$3:$AA$434,MATCH($A252,'[1]PNC 2020'!$A$7:$A$434,0)+4,MATCH(Z$60,'[1]PNC 2020'!$A$3:$AA$3,0))=0,"",INDEX('[1]PNC 2020'!$A$3:$AA$434,MATCH($A252,'[1]PNC 2020'!$A$7:$A$434,0)+4,MATCH(Z$60,'[1]PNC 2020'!$A$3:$AA$3,0))),"")</f>
        <v/>
      </c>
      <c r="AA252" s="87" t="str">
        <f>IFERROR(IF(INDEX('[1]PNC 2020'!$A$3:$AA$434,MATCH($A252,'[1]PNC 2020'!$A$7:$A$434,0)+4,MATCH(AA$60,'[1]PNC 2020'!$A$3:$AA$3,0))=0,"",INDEX('[1]PNC 2020'!$A$3:$AA$434,MATCH($A252,'[1]PNC 2020'!$A$7:$A$434,0)+4,MATCH(AA$60,'[1]PNC 2020'!$A$3:$AA$3,0))),"")</f>
        <v/>
      </c>
      <c r="AB252" s="87">
        <f t="shared" si="93"/>
        <v>0</v>
      </c>
      <c r="AC252" s="87" t="str">
        <f>IFERROR(IF(INDEX('[1]PNC 2020'!$A$3:$AA$434,MATCH($A252,'[1]PNC 2020'!$A$7:$A$434,0)+4,MATCH(AC$60,'[1]PNC 2020'!$A$3:$AA$3,0))=0,"",INDEX('[1]PNC 2020'!$A$3:$AA$434,MATCH($A252,'[1]PNC 2020'!$A$7:$A$434,0)+4,MATCH(AC$60,'[1]PNC 2020'!$A$3:$AA$3,0))),"")</f>
        <v/>
      </c>
      <c r="AD252" s="87" t="str">
        <f>IFERROR(IF(INDEX('[1]PNC 2020'!$A$3:$AA$434,MATCH($A252,'[1]PNC 2020'!$A$7:$A$434,0)+4,MATCH(AD$60,'[1]PNC 2020'!$A$3:$AA$3,0))=0,"",INDEX('[1]PNC 2020'!$A$3:$AA$434,MATCH($A252,'[1]PNC 2020'!$A$7:$A$434,0)+4,MATCH(AD$60,'[1]PNC 2020'!$A$3:$AA$3,0))),"")</f>
        <v/>
      </c>
      <c r="AE252" s="87">
        <f t="shared" si="94"/>
        <v>0</v>
      </c>
      <c r="AF252" s="87" t="str">
        <f>IFERROR(IF(INDEX('[1]PNC 2020'!$A$3:$AA$434,MATCH($A252,'[1]PNC 2020'!$A$7:$A$434,0)+4,MATCH(AF$60,'[1]PNC 2020'!$A$3:$AA$3,0))=0,"",INDEX('[1]PNC 2020'!$A$3:$AA$434,MATCH($A252,'[1]PNC 2020'!$A$7:$A$434,0)+4,MATCH(AF$60,'[1]PNC 2020'!$A$3:$AA$3,0))),"")</f>
        <v/>
      </c>
      <c r="AG252" s="87" t="str">
        <f>IFERROR(IF(INDEX('[1]PNC 2020'!$A$3:$AA$434,MATCH($A252,'[1]PNC 2020'!$A$7:$A$434,0)+4,MATCH(AG$60,'[1]PNC 2020'!$A$3:$AA$3,0))=0,"",INDEX('[1]PNC 2020'!$A$3:$AA$434,MATCH($A252,'[1]PNC 2020'!$A$7:$A$434,0)+4,MATCH(AG$60,'[1]PNC 2020'!$A$3:$AA$3,0))),"")</f>
        <v/>
      </c>
      <c r="AH252" s="87">
        <f t="shared" si="95"/>
        <v>0</v>
      </c>
      <c r="AI252" s="87" t="str">
        <f>IFERROR(IF(INDEX('[1]PNC 2020'!$A$3:$AA$434,MATCH($A252,'[1]PNC 2020'!$A$7:$A$434,0)+4,MATCH(AI$60,'[1]PNC 2020'!$A$3:$AA$3,0))=0,"",INDEX('[1]PNC 2020'!$A$3:$AA$434,MATCH($A252,'[1]PNC 2020'!$A$7:$A$434,0)+4,MATCH(AI$60,'[1]PNC 2020'!$A$3:$AA$3,0))),"")</f>
        <v/>
      </c>
      <c r="AJ252" s="87" t="str">
        <f>IFERROR(IF(INDEX('[1]PNC 2020'!$A$3:$AA$434,MATCH($A252,'[1]PNC 2020'!$A$7:$A$434,0)+4,MATCH(AJ$60,'[1]PNC 2020'!$A$3:$AA$3,0))=0,"",INDEX('[1]PNC 2020'!$A$3:$AA$434,MATCH($A252,'[1]PNC 2020'!$A$7:$A$434,0)+4,MATCH(AJ$60,'[1]PNC 2020'!$A$3:$AA$3,0))),"")</f>
        <v/>
      </c>
      <c r="AK252" s="87">
        <f t="shared" si="96"/>
        <v>0</v>
      </c>
      <c r="AM252" s="132" t="s">
        <v>3</v>
      </c>
    </row>
    <row r="253" spans="1:39" x14ac:dyDescent="0.2">
      <c r="A253" s="132" t="str">
        <f t="shared" si="97"/>
        <v>AbrilConfederación del Canadá Dominicana, S. A.</v>
      </c>
      <c r="B253" s="51" t="s">
        <v>128</v>
      </c>
      <c r="C253" s="88">
        <f t="shared" si="84"/>
        <v>0</v>
      </c>
      <c r="D253" s="88">
        <f t="shared" si="85"/>
        <v>0</v>
      </c>
      <c r="E253" s="87" t="str">
        <f>IFERROR(IF(INDEX('[1]PNC 2020'!$A$3:$AA$434,MATCH($A253,'[1]PNC 2020'!$A$7:$A$434,0)+4,MATCH(E$60,'[1]PNC 2020'!$A$3:$AA$3,0))=0,"",INDEX('[1]PNC 2020'!$A$3:$AA$434,MATCH($A253,'[1]PNC 2020'!$A$7:$A$434,0)+4,MATCH(E$60,'[1]PNC 2020'!$A$3:$AA$3,0))),"")</f>
        <v/>
      </c>
      <c r="F253" s="87" t="str">
        <f>IFERROR(IF(INDEX('[1]PNC 2020'!$A$3:$AA$434,MATCH($A253,'[1]PNC 2020'!$A$7:$A$434,0)+4,MATCH(F$60,'[1]PNC 2020'!$A$3:$AA$3,0))=0,"",INDEX('[1]PNC 2020'!$A$3:$AA$434,MATCH($A253,'[1]PNC 2020'!$A$7:$A$434,0)+4,MATCH(F$60,'[1]PNC 2020'!$A$3:$AA$3,0))),"")</f>
        <v/>
      </c>
      <c r="G253" s="87">
        <f t="shared" si="86"/>
        <v>0</v>
      </c>
      <c r="H253" s="87" t="str">
        <f>IFERROR(IF(INDEX('[1]PNC 2020'!$A$3:$AA$434,MATCH($A253,'[1]PNC 2020'!$A$7:$A$434,0)+4,MATCH(H$60,'[1]PNC 2020'!$A$3:$AA$3,0))=0,"",INDEX('[1]PNC 2020'!$A$3:$AA$434,MATCH($A253,'[1]PNC 2020'!$A$7:$A$434,0)+4,MATCH(H$60,'[1]PNC 2020'!$A$3:$AA$3,0))),"")</f>
        <v/>
      </c>
      <c r="I253" s="87" t="str">
        <f>IFERROR(IF(INDEX('[1]PNC 2020'!$A$3:$AA$434,MATCH($A253,'[1]PNC 2020'!$A$7:$A$434,0)+4,MATCH(I$60,'[1]PNC 2020'!$A$3:$AA$3,0))=0,"",INDEX('[1]PNC 2020'!$A$3:$AA$434,MATCH($A253,'[1]PNC 2020'!$A$7:$A$434,0)+4,MATCH(I$60,'[1]PNC 2020'!$A$3:$AA$3,0))),"")</f>
        <v/>
      </c>
      <c r="J253" s="87">
        <f t="shared" si="87"/>
        <v>0</v>
      </c>
      <c r="K253" s="87" t="str">
        <f>IFERROR(IF(INDEX('[1]PNC 2020'!$A$3:$AA$434,MATCH($A253,'[1]PNC 2020'!$A$7:$A$434,0)+4,MATCH(K$60,'[1]PNC 2020'!$A$3:$AA$3,0))=0,"",INDEX('[1]PNC 2020'!$A$3:$AA$434,MATCH($A253,'[1]PNC 2020'!$A$7:$A$434,0)+4,MATCH(K$60,'[1]PNC 2020'!$A$3:$AA$3,0))),"")</f>
        <v/>
      </c>
      <c r="L253" s="87" t="str">
        <f>IFERROR(IF(INDEX('[1]PNC 2020'!$A$3:$AA$434,MATCH($A253,'[1]PNC 2020'!$A$7:$A$434,0)+4,MATCH(L$60,'[1]PNC 2020'!$A$3:$AA$3,0))=0,"",INDEX('[1]PNC 2020'!$A$3:$AA$434,MATCH($A253,'[1]PNC 2020'!$A$7:$A$434,0)+4,MATCH(L$60,'[1]PNC 2020'!$A$3:$AA$3,0))),"")</f>
        <v/>
      </c>
      <c r="M253" s="87">
        <f t="shared" si="88"/>
        <v>0</v>
      </c>
      <c r="N253" s="87" t="str">
        <f>IFERROR(IF(INDEX('[1]PNC 2020'!$A$3:$AA$434,MATCH($A253,'[1]PNC 2020'!$A$7:$A$434,0)+4,MATCH(N$60,'[1]PNC 2020'!$A$3:$AA$3,0))=0,"",INDEX('[1]PNC 2020'!$A$3:$AA$434,MATCH($A253,'[1]PNC 2020'!$A$7:$A$434,0)+4,MATCH(N$60,'[1]PNC 2020'!$A$3:$AA$3,0))),"")</f>
        <v/>
      </c>
      <c r="O253" s="87" t="str">
        <f>IFERROR(IF(INDEX('[1]PNC 2020'!$A$3:$AA$434,MATCH($A253,'[1]PNC 2020'!$A$7:$A$434,0)+4,MATCH(O$60,'[1]PNC 2020'!$A$3:$AA$3,0))=0,"",INDEX('[1]PNC 2020'!$A$3:$AA$434,MATCH($A253,'[1]PNC 2020'!$A$7:$A$434,0)+4,MATCH(O$60,'[1]PNC 2020'!$A$3:$AA$3,0))),"")</f>
        <v/>
      </c>
      <c r="P253" s="87">
        <f t="shared" si="89"/>
        <v>0</v>
      </c>
      <c r="Q253" s="87" t="str">
        <f>IFERROR(IF(INDEX('[1]PNC 2020'!$A$3:$AA$434,MATCH($A253,'[1]PNC 2020'!$A$7:$A$434,0)+4,MATCH(Q$60,'[1]PNC 2020'!$A$3:$AA$3,0))=0,"",INDEX('[1]PNC 2020'!$A$3:$AA$434,MATCH($A253,'[1]PNC 2020'!$A$7:$A$434,0)+4,MATCH(Q$60,'[1]PNC 2020'!$A$3:$AA$3,0))),"")</f>
        <v/>
      </c>
      <c r="R253" s="87" t="str">
        <f>IFERROR(IF(INDEX('[1]PNC 2020'!$A$3:$AA$434,MATCH($A253,'[1]PNC 2020'!$A$7:$A$434,0)+4,MATCH(R$60,'[1]PNC 2020'!$A$3:$AA$3,0))=0,"",INDEX('[1]PNC 2020'!$A$3:$AA$434,MATCH($A253,'[1]PNC 2020'!$A$7:$A$434,0)+4,MATCH(R$60,'[1]PNC 2020'!$A$3:$AA$3,0))),"")</f>
        <v/>
      </c>
      <c r="S253" s="87">
        <f t="shared" si="90"/>
        <v>0</v>
      </c>
      <c r="T253" s="87" t="str">
        <f>IFERROR(IF(INDEX('[1]PNC 2020'!$A$3:$AA$434,MATCH($A253,'[1]PNC 2020'!$A$7:$A$434,0)+4,MATCH(T$60,'[1]PNC 2020'!$A$3:$AA$3,0))=0,"",INDEX('[1]PNC 2020'!$A$3:$AA$434,MATCH($A253,'[1]PNC 2020'!$A$7:$A$434,0)+4,MATCH(T$60,'[1]PNC 2020'!$A$3:$AA$3,0))),"")</f>
        <v/>
      </c>
      <c r="U253" s="87" t="str">
        <f>IFERROR(IF(INDEX('[1]PNC 2020'!$A$3:$AA$434,MATCH($A253,'[1]PNC 2020'!$A$7:$A$434,0)+4,MATCH(U$60,'[1]PNC 2020'!$A$3:$AA$3,0))=0,"",INDEX('[1]PNC 2020'!$A$3:$AA$434,MATCH($A253,'[1]PNC 2020'!$A$7:$A$434,0)+4,MATCH(U$60,'[1]PNC 2020'!$A$3:$AA$3,0))),"")</f>
        <v/>
      </c>
      <c r="V253" s="87">
        <f t="shared" si="91"/>
        <v>0</v>
      </c>
      <c r="W253" s="87" t="str">
        <f>IFERROR(IF(INDEX('[1]PNC 2020'!$A$3:$AA$434,MATCH($A253,'[1]PNC 2020'!$A$7:$A$434,0)+4,MATCH(W$60,'[1]PNC 2020'!$A$3:$AA$3,0))=0,"",INDEX('[1]PNC 2020'!$A$3:$AA$434,MATCH($A253,'[1]PNC 2020'!$A$7:$A$434,0)+4,MATCH(W$60,'[1]PNC 2020'!$A$3:$AA$3,0))),"")</f>
        <v/>
      </c>
      <c r="X253" s="87" t="str">
        <f>IFERROR(IF(INDEX('[1]PNC 2020'!$A$3:$AA$434,MATCH($A253,'[1]PNC 2020'!$A$7:$A$434,0)+4,MATCH(X$60,'[1]PNC 2020'!$A$3:$AA$3,0))=0,"",INDEX('[1]PNC 2020'!$A$3:$AA$434,MATCH($A253,'[1]PNC 2020'!$A$7:$A$434,0)+4,MATCH(X$60,'[1]PNC 2020'!$A$3:$AA$3,0))),"")</f>
        <v/>
      </c>
      <c r="Y253" s="87">
        <f t="shared" si="92"/>
        <v>0</v>
      </c>
      <c r="Z253" s="87" t="str">
        <f>IFERROR(IF(INDEX('[1]PNC 2020'!$A$3:$AA$434,MATCH($A253,'[1]PNC 2020'!$A$7:$A$434,0)+4,MATCH(Z$60,'[1]PNC 2020'!$A$3:$AA$3,0))=0,"",INDEX('[1]PNC 2020'!$A$3:$AA$434,MATCH($A253,'[1]PNC 2020'!$A$7:$A$434,0)+4,MATCH(Z$60,'[1]PNC 2020'!$A$3:$AA$3,0))),"")</f>
        <v/>
      </c>
      <c r="AA253" s="87" t="str">
        <f>IFERROR(IF(INDEX('[1]PNC 2020'!$A$3:$AA$434,MATCH($A253,'[1]PNC 2020'!$A$7:$A$434,0)+4,MATCH(AA$60,'[1]PNC 2020'!$A$3:$AA$3,0))=0,"",INDEX('[1]PNC 2020'!$A$3:$AA$434,MATCH($A253,'[1]PNC 2020'!$A$7:$A$434,0)+4,MATCH(AA$60,'[1]PNC 2020'!$A$3:$AA$3,0))),"")</f>
        <v/>
      </c>
      <c r="AB253" s="87">
        <f t="shared" si="93"/>
        <v>0</v>
      </c>
      <c r="AC253" s="87" t="str">
        <f>IFERROR(IF(INDEX('[1]PNC 2020'!$A$3:$AA$434,MATCH($A253,'[1]PNC 2020'!$A$7:$A$434,0)+4,MATCH(AC$60,'[1]PNC 2020'!$A$3:$AA$3,0))=0,"",INDEX('[1]PNC 2020'!$A$3:$AA$434,MATCH($A253,'[1]PNC 2020'!$A$7:$A$434,0)+4,MATCH(AC$60,'[1]PNC 2020'!$A$3:$AA$3,0))),"")</f>
        <v/>
      </c>
      <c r="AD253" s="87" t="str">
        <f>IFERROR(IF(INDEX('[1]PNC 2020'!$A$3:$AA$434,MATCH($A253,'[1]PNC 2020'!$A$7:$A$434,0)+4,MATCH(AD$60,'[1]PNC 2020'!$A$3:$AA$3,0))=0,"",INDEX('[1]PNC 2020'!$A$3:$AA$434,MATCH($A253,'[1]PNC 2020'!$A$7:$A$434,0)+4,MATCH(AD$60,'[1]PNC 2020'!$A$3:$AA$3,0))),"")</f>
        <v/>
      </c>
      <c r="AE253" s="87">
        <f t="shared" si="94"/>
        <v>0</v>
      </c>
      <c r="AF253" s="87" t="str">
        <f>IFERROR(IF(INDEX('[1]PNC 2020'!$A$3:$AA$434,MATCH($A253,'[1]PNC 2020'!$A$7:$A$434,0)+4,MATCH(AF$60,'[1]PNC 2020'!$A$3:$AA$3,0))=0,"",INDEX('[1]PNC 2020'!$A$3:$AA$434,MATCH($A253,'[1]PNC 2020'!$A$7:$A$434,0)+4,MATCH(AF$60,'[1]PNC 2020'!$A$3:$AA$3,0))),"")</f>
        <v/>
      </c>
      <c r="AG253" s="87" t="str">
        <f>IFERROR(IF(INDEX('[1]PNC 2020'!$A$3:$AA$434,MATCH($A253,'[1]PNC 2020'!$A$7:$A$434,0)+4,MATCH(AG$60,'[1]PNC 2020'!$A$3:$AA$3,0))=0,"",INDEX('[1]PNC 2020'!$A$3:$AA$434,MATCH($A253,'[1]PNC 2020'!$A$7:$A$434,0)+4,MATCH(AG$60,'[1]PNC 2020'!$A$3:$AA$3,0))),"")</f>
        <v/>
      </c>
      <c r="AH253" s="87">
        <f t="shared" si="95"/>
        <v>0</v>
      </c>
      <c r="AI253" s="87" t="str">
        <f>IFERROR(IF(INDEX('[1]PNC 2020'!$A$3:$AA$434,MATCH($A253,'[1]PNC 2020'!$A$7:$A$434,0)+4,MATCH(AI$60,'[1]PNC 2020'!$A$3:$AA$3,0))=0,"",INDEX('[1]PNC 2020'!$A$3:$AA$434,MATCH($A253,'[1]PNC 2020'!$A$7:$A$434,0)+4,MATCH(AI$60,'[1]PNC 2020'!$A$3:$AA$3,0))),"")</f>
        <v/>
      </c>
      <c r="AJ253" s="87" t="str">
        <f>IFERROR(IF(INDEX('[1]PNC 2020'!$A$3:$AA$434,MATCH($A253,'[1]PNC 2020'!$A$7:$A$434,0)+4,MATCH(AJ$60,'[1]PNC 2020'!$A$3:$AA$3,0))=0,"",INDEX('[1]PNC 2020'!$A$3:$AA$434,MATCH($A253,'[1]PNC 2020'!$A$7:$A$434,0)+4,MATCH(AJ$60,'[1]PNC 2020'!$A$3:$AA$3,0))),"")</f>
        <v/>
      </c>
      <c r="AK253" s="87">
        <f t="shared" si="96"/>
        <v>0</v>
      </c>
      <c r="AM253" s="132" t="s">
        <v>3</v>
      </c>
    </row>
    <row r="254" spans="1:39" x14ac:dyDescent="0.2">
      <c r="A254" s="132" t="str">
        <f t="shared" si="97"/>
        <v>AbrilAutoseguro, S. A.</v>
      </c>
      <c r="B254" s="51" t="s">
        <v>79</v>
      </c>
      <c r="C254" s="88">
        <f t="shared" si="84"/>
        <v>0</v>
      </c>
      <c r="D254" s="88">
        <f t="shared" si="85"/>
        <v>0</v>
      </c>
      <c r="E254" s="87" t="str">
        <f>IFERROR(IF(INDEX('[1]PNC 2020'!$A$3:$AA$434,MATCH($A254,'[1]PNC 2020'!$A$7:$A$434,0)+4,MATCH(E$60,'[1]PNC 2020'!$A$3:$AA$3,0))=0,"",INDEX('[1]PNC 2020'!$A$3:$AA$434,MATCH($A254,'[1]PNC 2020'!$A$7:$A$434,0)+4,MATCH(E$60,'[1]PNC 2020'!$A$3:$AA$3,0))),"")</f>
        <v/>
      </c>
      <c r="F254" s="87" t="str">
        <f>IFERROR(IF(INDEX('[1]PNC 2020'!$A$3:$AA$434,MATCH($A254,'[1]PNC 2020'!$A$7:$A$434,0)+4,MATCH(F$60,'[1]PNC 2020'!$A$3:$AA$3,0))=0,"",INDEX('[1]PNC 2020'!$A$3:$AA$434,MATCH($A254,'[1]PNC 2020'!$A$7:$A$434,0)+4,MATCH(F$60,'[1]PNC 2020'!$A$3:$AA$3,0))),"")</f>
        <v/>
      </c>
      <c r="G254" s="87">
        <f t="shared" si="86"/>
        <v>0</v>
      </c>
      <c r="H254" s="87" t="str">
        <f>IFERROR(IF(INDEX('[1]PNC 2020'!$A$3:$AA$434,MATCH($A254,'[1]PNC 2020'!$A$7:$A$434,0)+4,MATCH(H$60,'[1]PNC 2020'!$A$3:$AA$3,0))=0,"",INDEX('[1]PNC 2020'!$A$3:$AA$434,MATCH($A254,'[1]PNC 2020'!$A$7:$A$434,0)+4,MATCH(H$60,'[1]PNC 2020'!$A$3:$AA$3,0))),"")</f>
        <v/>
      </c>
      <c r="I254" s="87" t="str">
        <f>IFERROR(IF(INDEX('[1]PNC 2020'!$A$3:$AA$434,MATCH($A254,'[1]PNC 2020'!$A$7:$A$434,0)+4,MATCH(I$60,'[1]PNC 2020'!$A$3:$AA$3,0))=0,"",INDEX('[1]PNC 2020'!$A$3:$AA$434,MATCH($A254,'[1]PNC 2020'!$A$7:$A$434,0)+4,MATCH(I$60,'[1]PNC 2020'!$A$3:$AA$3,0))),"")</f>
        <v/>
      </c>
      <c r="J254" s="87">
        <f t="shared" si="87"/>
        <v>0</v>
      </c>
      <c r="K254" s="87" t="str">
        <f>IFERROR(IF(INDEX('[1]PNC 2020'!$A$3:$AA$434,MATCH($A254,'[1]PNC 2020'!$A$7:$A$434,0)+4,MATCH(K$60,'[1]PNC 2020'!$A$3:$AA$3,0))=0,"",INDEX('[1]PNC 2020'!$A$3:$AA$434,MATCH($A254,'[1]PNC 2020'!$A$7:$A$434,0)+4,MATCH(K$60,'[1]PNC 2020'!$A$3:$AA$3,0))),"")</f>
        <v/>
      </c>
      <c r="L254" s="87" t="str">
        <f>IFERROR(IF(INDEX('[1]PNC 2020'!$A$3:$AA$434,MATCH($A254,'[1]PNC 2020'!$A$7:$A$434,0)+4,MATCH(L$60,'[1]PNC 2020'!$A$3:$AA$3,0))=0,"",INDEX('[1]PNC 2020'!$A$3:$AA$434,MATCH($A254,'[1]PNC 2020'!$A$7:$A$434,0)+4,MATCH(L$60,'[1]PNC 2020'!$A$3:$AA$3,0))),"")</f>
        <v/>
      </c>
      <c r="M254" s="87">
        <f t="shared" si="88"/>
        <v>0</v>
      </c>
      <c r="N254" s="87" t="str">
        <f>IFERROR(IF(INDEX('[1]PNC 2020'!$A$3:$AA$434,MATCH($A254,'[1]PNC 2020'!$A$7:$A$434,0)+4,MATCH(N$60,'[1]PNC 2020'!$A$3:$AA$3,0))=0,"",INDEX('[1]PNC 2020'!$A$3:$AA$434,MATCH($A254,'[1]PNC 2020'!$A$7:$A$434,0)+4,MATCH(N$60,'[1]PNC 2020'!$A$3:$AA$3,0))),"")</f>
        <v/>
      </c>
      <c r="O254" s="87" t="str">
        <f>IFERROR(IF(INDEX('[1]PNC 2020'!$A$3:$AA$434,MATCH($A254,'[1]PNC 2020'!$A$7:$A$434,0)+4,MATCH(O$60,'[1]PNC 2020'!$A$3:$AA$3,0))=0,"",INDEX('[1]PNC 2020'!$A$3:$AA$434,MATCH($A254,'[1]PNC 2020'!$A$7:$A$434,0)+4,MATCH(O$60,'[1]PNC 2020'!$A$3:$AA$3,0))),"")</f>
        <v/>
      </c>
      <c r="P254" s="87">
        <f t="shared" si="89"/>
        <v>0</v>
      </c>
      <c r="Q254" s="87" t="str">
        <f>IFERROR(IF(INDEX('[1]PNC 2020'!$A$3:$AA$434,MATCH($A254,'[1]PNC 2020'!$A$7:$A$434,0)+4,MATCH(Q$60,'[1]PNC 2020'!$A$3:$AA$3,0))=0,"",INDEX('[1]PNC 2020'!$A$3:$AA$434,MATCH($A254,'[1]PNC 2020'!$A$7:$A$434,0)+4,MATCH(Q$60,'[1]PNC 2020'!$A$3:$AA$3,0))),"")</f>
        <v/>
      </c>
      <c r="R254" s="87" t="str">
        <f>IFERROR(IF(INDEX('[1]PNC 2020'!$A$3:$AA$434,MATCH($A254,'[1]PNC 2020'!$A$7:$A$434,0)+4,MATCH(R$60,'[1]PNC 2020'!$A$3:$AA$3,0))=0,"",INDEX('[1]PNC 2020'!$A$3:$AA$434,MATCH($A254,'[1]PNC 2020'!$A$7:$A$434,0)+4,MATCH(R$60,'[1]PNC 2020'!$A$3:$AA$3,0))),"")</f>
        <v/>
      </c>
      <c r="S254" s="87">
        <f t="shared" si="90"/>
        <v>0</v>
      </c>
      <c r="T254" s="87" t="str">
        <f>IFERROR(IF(INDEX('[1]PNC 2020'!$A$3:$AA$434,MATCH($A254,'[1]PNC 2020'!$A$7:$A$434,0)+4,MATCH(T$60,'[1]PNC 2020'!$A$3:$AA$3,0))=0,"",INDEX('[1]PNC 2020'!$A$3:$AA$434,MATCH($A254,'[1]PNC 2020'!$A$7:$A$434,0)+4,MATCH(T$60,'[1]PNC 2020'!$A$3:$AA$3,0))),"")</f>
        <v/>
      </c>
      <c r="U254" s="87" t="str">
        <f>IFERROR(IF(INDEX('[1]PNC 2020'!$A$3:$AA$434,MATCH($A254,'[1]PNC 2020'!$A$7:$A$434,0)+4,MATCH(U$60,'[1]PNC 2020'!$A$3:$AA$3,0))=0,"",INDEX('[1]PNC 2020'!$A$3:$AA$434,MATCH($A254,'[1]PNC 2020'!$A$7:$A$434,0)+4,MATCH(U$60,'[1]PNC 2020'!$A$3:$AA$3,0))),"")</f>
        <v/>
      </c>
      <c r="V254" s="87">
        <f t="shared" si="91"/>
        <v>0</v>
      </c>
      <c r="W254" s="87" t="str">
        <f>IFERROR(IF(INDEX('[1]PNC 2020'!$A$3:$AA$434,MATCH($A254,'[1]PNC 2020'!$A$7:$A$434,0)+4,MATCH(W$60,'[1]PNC 2020'!$A$3:$AA$3,0))=0,"",INDEX('[1]PNC 2020'!$A$3:$AA$434,MATCH($A254,'[1]PNC 2020'!$A$7:$A$434,0)+4,MATCH(W$60,'[1]PNC 2020'!$A$3:$AA$3,0))),"")</f>
        <v/>
      </c>
      <c r="X254" s="87" t="str">
        <f>IFERROR(IF(INDEX('[1]PNC 2020'!$A$3:$AA$434,MATCH($A254,'[1]PNC 2020'!$A$7:$A$434,0)+4,MATCH(X$60,'[1]PNC 2020'!$A$3:$AA$3,0))=0,"",INDEX('[1]PNC 2020'!$A$3:$AA$434,MATCH($A254,'[1]PNC 2020'!$A$7:$A$434,0)+4,MATCH(X$60,'[1]PNC 2020'!$A$3:$AA$3,0))),"")</f>
        <v/>
      </c>
      <c r="Y254" s="87">
        <f t="shared" si="92"/>
        <v>0</v>
      </c>
      <c r="Z254" s="87" t="str">
        <f>IFERROR(IF(INDEX('[1]PNC 2020'!$A$3:$AA$434,MATCH($A254,'[1]PNC 2020'!$A$7:$A$434,0)+4,MATCH(Z$60,'[1]PNC 2020'!$A$3:$AA$3,0))=0,"",INDEX('[1]PNC 2020'!$A$3:$AA$434,MATCH($A254,'[1]PNC 2020'!$A$7:$A$434,0)+4,MATCH(Z$60,'[1]PNC 2020'!$A$3:$AA$3,0))),"")</f>
        <v/>
      </c>
      <c r="AA254" s="87" t="str">
        <f>IFERROR(IF(INDEX('[1]PNC 2020'!$A$3:$AA$434,MATCH($A254,'[1]PNC 2020'!$A$7:$A$434,0)+4,MATCH(AA$60,'[1]PNC 2020'!$A$3:$AA$3,0))=0,"",INDEX('[1]PNC 2020'!$A$3:$AA$434,MATCH($A254,'[1]PNC 2020'!$A$7:$A$434,0)+4,MATCH(AA$60,'[1]PNC 2020'!$A$3:$AA$3,0))),"")</f>
        <v/>
      </c>
      <c r="AB254" s="87">
        <f t="shared" si="93"/>
        <v>0</v>
      </c>
      <c r="AC254" s="87" t="str">
        <f>IFERROR(IF(INDEX('[1]PNC 2020'!$A$3:$AA$434,MATCH($A254,'[1]PNC 2020'!$A$7:$A$434,0)+4,MATCH(AC$60,'[1]PNC 2020'!$A$3:$AA$3,0))=0,"",INDEX('[1]PNC 2020'!$A$3:$AA$434,MATCH($A254,'[1]PNC 2020'!$A$7:$A$434,0)+4,MATCH(AC$60,'[1]PNC 2020'!$A$3:$AA$3,0))),"")</f>
        <v/>
      </c>
      <c r="AD254" s="87" t="str">
        <f>IFERROR(IF(INDEX('[1]PNC 2020'!$A$3:$AA$434,MATCH($A254,'[1]PNC 2020'!$A$7:$A$434,0)+4,MATCH(AD$60,'[1]PNC 2020'!$A$3:$AA$3,0))=0,"",INDEX('[1]PNC 2020'!$A$3:$AA$434,MATCH($A254,'[1]PNC 2020'!$A$7:$A$434,0)+4,MATCH(AD$60,'[1]PNC 2020'!$A$3:$AA$3,0))),"")</f>
        <v/>
      </c>
      <c r="AE254" s="87">
        <f t="shared" si="94"/>
        <v>0</v>
      </c>
      <c r="AF254" s="87" t="str">
        <f>IFERROR(IF(INDEX('[1]PNC 2020'!$A$3:$AA$434,MATCH($A254,'[1]PNC 2020'!$A$7:$A$434,0)+4,MATCH(AF$60,'[1]PNC 2020'!$A$3:$AA$3,0))=0,"",INDEX('[1]PNC 2020'!$A$3:$AA$434,MATCH($A254,'[1]PNC 2020'!$A$7:$A$434,0)+4,MATCH(AF$60,'[1]PNC 2020'!$A$3:$AA$3,0))),"")</f>
        <v/>
      </c>
      <c r="AG254" s="87" t="str">
        <f>IFERROR(IF(INDEX('[1]PNC 2020'!$A$3:$AA$434,MATCH($A254,'[1]PNC 2020'!$A$7:$A$434,0)+4,MATCH(AG$60,'[1]PNC 2020'!$A$3:$AA$3,0))=0,"",INDEX('[1]PNC 2020'!$A$3:$AA$434,MATCH($A254,'[1]PNC 2020'!$A$7:$A$434,0)+4,MATCH(AG$60,'[1]PNC 2020'!$A$3:$AA$3,0))),"")</f>
        <v/>
      </c>
      <c r="AH254" s="87">
        <f t="shared" si="95"/>
        <v>0</v>
      </c>
      <c r="AI254" s="87" t="str">
        <f>IFERROR(IF(INDEX('[1]PNC 2020'!$A$3:$AA$434,MATCH($A254,'[1]PNC 2020'!$A$7:$A$434,0)+4,MATCH(AI$60,'[1]PNC 2020'!$A$3:$AA$3,0))=0,"",INDEX('[1]PNC 2020'!$A$3:$AA$434,MATCH($A254,'[1]PNC 2020'!$A$7:$A$434,0)+4,MATCH(AI$60,'[1]PNC 2020'!$A$3:$AA$3,0))),"")</f>
        <v/>
      </c>
      <c r="AJ254" s="87" t="str">
        <f>IFERROR(IF(INDEX('[1]PNC 2020'!$A$3:$AA$434,MATCH($A254,'[1]PNC 2020'!$A$7:$A$434,0)+4,MATCH(AJ$60,'[1]PNC 2020'!$A$3:$AA$3,0))=0,"",INDEX('[1]PNC 2020'!$A$3:$AA$434,MATCH($A254,'[1]PNC 2020'!$A$7:$A$434,0)+4,MATCH(AJ$60,'[1]PNC 2020'!$A$3:$AA$3,0))),"")</f>
        <v/>
      </c>
      <c r="AK254" s="87">
        <f t="shared" si="96"/>
        <v>0</v>
      </c>
      <c r="AM254" s="132" t="s">
        <v>3</v>
      </c>
    </row>
    <row r="255" spans="1:39" x14ac:dyDescent="0.2">
      <c r="A255" s="132" t="str">
        <f t="shared" si="97"/>
        <v>AbrilSeguros Yunen, S.A.</v>
      </c>
      <c r="B255" s="51" t="s">
        <v>129</v>
      </c>
      <c r="C255" s="88">
        <f t="shared" si="84"/>
        <v>0</v>
      </c>
      <c r="D255" s="88">
        <f t="shared" si="85"/>
        <v>0</v>
      </c>
      <c r="E255" s="87" t="str">
        <f>IFERROR(IF(INDEX('[1]PNC 2020'!$A$3:$AA$434,MATCH($A255,'[1]PNC 2020'!$A$7:$A$434,0)+4,MATCH(E$60,'[1]PNC 2020'!$A$3:$AA$3,0))=0,"",INDEX('[1]PNC 2020'!$A$3:$AA$434,MATCH($A255,'[1]PNC 2020'!$A$7:$A$434,0)+4,MATCH(E$60,'[1]PNC 2020'!$A$3:$AA$3,0))),"")</f>
        <v/>
      </c>
      <c r="F255" s="87" t="str">
        <f>IFERROR(IF(INDEX('[1]PNC 2020'!$A$3:$AA$434,MATCH($A255,'[1]PNC 2020'!$A$7:$A$434,0)+4,MATCH(F$60,'[1]PNC 2020'!$A$3:$AA$3,0))=0,"",INDEX('[1]PNC 2020'!$A$3:$AA$434,MATCH($A255,'[1]PNC 2020'!$A$7:$A$434,0)+4,MATCH(F$60,'[1]PNC 2020'!$A$3:$AA$3,0))),"")</f>
        <v/>
      </c>
      <c r="G255" s="87">
        <f t="shared" si="86"/>
        <v>0</v>
      </c>
      <c r="H255" s="87" t="str">
        <f>IFERROR(IF(INDEX('[1]PNC 2020'!$A$3:$AA$434,MATCH($A255,'[1]PNC 2020'!$A$7:$A$434,0)+4,MATCH(H$60,'[1]PNC 2020'!$A$3:$AA$3,0))=0,"",INDEX('[1]PNC 2020'!$A$3:$AA$434,MATCH($A255,'[1]PNC 2020'!$A$7:$A$434,0)+4,MATCH(H$60,'[1]PNC 2020'!$A$3:$AA$3,0))),"")</f>
        <v/>
      </c>
      <c r="I255" s="87" t="str">
        <f>IFERROR(IF(INDEX('[1]PNC 2020'!$A$3:$AA$434,MATCH($A255,'[1]PNC 2020'!$A$7:$A$434,0)+4,MATCH(I$60,'[1]PNC 2020'!$A$3:$AA$3,0))=0,"",INDEX('[1]PNC 2020'!$A$3:$AA$434,MATCH($A255,'[1]PNC 2020'!$A$7:$A$434,0)+4,MATCH(I$60,'[1]PNC 2020'!$A$3:$AA$3,0))),"")</f>
        <v/>
      </c>
      <c r="J255" s="87">
        <f t="shared" si="87"/>
        <v>0</v>
      </c>
      <c r="K255" s="87" t="str">
        <f>IFERROR(IF(INDEX('[1]PNC 2020'!$A$3:$AA$434,MATCH($A255,'[1]PNC 2020'!$A$7:$A$434,0)+4,MATCH(K$60,'[1]PNC 2020'!$A$3:$AA$3,0))=0,"",INDEX('[1]PNC 2020'!$A$3:$AA$434,MATCH($A255,'[1]PNC 2020'!$A$7:$A$434,0)+4,MATCH(K$60,'[1]PNC 2020'!$A$3:$AA$3,0))),"")</f>
        <v/>
      </c>
      <c r="L255" s="87" t="str">
        <f>IFERROR(IF(INDEX('[1]PNC 2020'!$A$3:$AA$434,MATCH($A255,'[1]PNC 2020'!$A$7:$A$434,0)+4,MATCH(L$60,'[1]PNC 2020'!$A$3:$AA$3,0))=0,"",INDEX('[1]PNC 2020'!$A$3:$AA$434,MATCH($A255,'[1]PNC 2020'!$A$7:$A$434,0)+4,MATCH(L$60,'[1]PNC 2020'!$A$3:$AA$3,0))),"")</f>
        <v/>
      </c>
      <c r="M255" s="87">
        <f t="shared" si="88"/>
        <v>0</v>
      </c>
      <c r="N255" s="87" t="str">
        <f>IFERROR(IF(INDEX('[1]PNC 2020'!$A$3:$AA$434,MATCH($A255,'[1]PNC 2020'!$A$7:$A$434,0)+4,MATCH(N$60,'[1]PNC 2020'!$A$3:$AA$3,0))=0,"",INDEX('[1]PNC 2020'!$A$3:$AA$434,MATCH($A255,'[1]PNC 2020'!$A$7:$A$434,0)+4,MATCH(N$60,'[1]PNC 2020'!$A$3:$AA$3,0))),"")</f>
        <v/>
      </c>
      <c r="O255" s="87" t="str">
        <f>IFERROR(IF(INDEX('[1]PNC 2020'!$A$3:$AA$434,MATCH($A255,'[1]PNC 2020'!$A$7:$A$434,0)+4,MATCH(O$60,'[1]PNC 2020'!$A$3:$AA$3,0))=0,"",INDEX('[1]PNC 2020'!$A$3:$AA$434,MATCH($A255,'[1]PNC 2020'!$A$7:$A$434,0)+4,MATCH(O$60,'[1]PNC 2020'!$A$3:$AA$3,0))),"")</f>
        <v/>
      </c>
      <c r="P255" s="87">
        <f t="shared" si="89"/>
        <v>0</v>
      </c>
      <c r="Q255" s="87" t="str">
        <f>IFERROR(IF(INDEX('[1]PNC 2020'!$A$3:$AA$434,MATCH($A255,'[1]PNC 2020'!$A$7:$A$434,0)+4,MATCH(Q$60,'[1]PNC 2020'!$A$3:$AA$3,0))=0,"",INDEX('[1]PNC 2020'!$A$3:$AA$434,MATCH($A255,'[1]PNC 2020'!$A$7:$A$434,0)+4,MATCH(Q$60,'[1]PNC 2020'!$A$3:$AA$3,0))),"")</f>
        <v/>
      </c>
      <c r="R255" s="87" t="str">
        <f>IFERROR(IF(INDEX('[1]PNC 2020'!$A$3:$AA$434,MATCH($A255,'[1]PNC 2020'!$A$7:$A$434,0)+4,MATCH(R$60,'[1]PNC 2020'!$A$3:$AA$3,0))=0,"",INDEX('[1]PNC 2020'!$A$3:$AA$434,MATCH($A255,'[1]PNC 2020'!$A$7:$A$434,0)+4,MATCH(R$60,'[1]PNC 2020'!$A$3:$AA$3,0))),"")</f>
        <v/>
      </c>
      <c r="S255" s="87">
        <f t="shared" si="90"/>
        <v>0</v>
      </c>
      <c r="T255" s="87" t="str">
        <f>IFERROR(IF(INDEX('[1]PNC 2020'!$A$3:$AA$434,MATCH($A255,'[1]PNC 2020'!$A$7:$A$434,0)+4,MATCH(T$60,'[1]PNC 2020'!$A$3:$AA$3,0))=0,"",INDEX('[1]PNC 2020'!$A$3:$AA$434,MATCH($A255,'[1]PNC 2020'!$A$7:$A$434,0)+4,MATCH(T$60,'[1]PNC 2020'!$A$3:$AA$3,0))),"")</f>
        <v/>
      </c>
      <c r="U255" s="87" t="str">
        <f>IFERROR(IF(INDEX('[1]PNC 2020'!$A$3:$AA$434,MATCH($A255,'[1]PNC 2020'!$A$7:$A$434,0)+4,MATCH(U$60,'[1]PNC 2020'!$A$3:$AA$3,0))=0,"",INDEX('[1]PNC 2020'!$A$3:$AA$434,MATCH($A255,'[1]PNC 2020'!$A$7:$A$434,0)+4,MATCH(U$60,'[1]PNC 2020'!$A$3:$AA$3,0))),"")</f>
        <v/>
      </c>
      <c r="V255" s="87">
        <f t="shared" si="91"/>
        <v>0</v>
      </c>
      <c r="W255" s="87" t="str">
        <f>IFERROR(IF(INDEX('[1]PNC 2020'!$A$3:$AA$434,MATCH($A255,'[1]PNC 2020'!$A$7:$A$434,0)+4,MATCH(W$60,'[1]PNC 2020'!$A$3:$AA$3,0))=0,"",INDEX('[1]PNC 2020'!$A$3:$AA$434,MATCH($A255,'[1]PNC 2020'!$A$7:$A$434,0)+4,MATCH(W$60,'[1]PNC 2020'!$A$3:$AA$3,0))),"")</f>
        <v/>
      </c>
      <c r="X255" s="87" t="str">
        <f>IFERROR(IF(INDEX('[1]PNC 2020'!$A$3:$AA$434,MATCH($A255,'[1]PNC 2020'!$A$7:$A$434,0)+4,MATCH(X$60,'[1]PNC 2020'!$A$3:$AA$3,0))=0,"",INDEX('[1]PNC 2020'!$A$3:$AA$434,MATCH($A255,'[1]PNC 2020'!$A$7:$A$434,0)+4,MATCH(X$60,'[1]PNC 2020'!$A$3:$AA$3,0))),"")</f>
        <v/>
      </c>
      <c r="Y255" s="87">
        <f t="shared" si="92"/>
        <v>0</v>
      </c>
      <c r="Z255" s="87" t="str">
        <f>IFERROR(IF(INDEX('[1]PNC 2020'!$A$3:$AA$434,MATCH($A255,'[1]PNC 2020'!$A$7:$A$434,0)+4,MATCH(Z$60,'[1]PNC 2020'!$A$3:$AA$3,0))=0,"",INDEX('[1]PNC 2020'!$A$3:$AA$434,MATCH($A255,'[1]PNC 2020'!$A$7:$A$434,0)+4,MATCH(Z$60,'[1]PNC 2020'!$A$3:$AA$3,0))),"")</f>
        <v/>
      </c>
      <c r="AA255" s="87" t="str">
        <f>IFERROR(IF(INDEX('[1]PNC 2020'!$A$3:$AA$434,MATCH($A255,'[1]PNC 2020'!$A$7:$A$434,0)+4,MATCH(AA$60,'[1]PNC 2020'!$A$3:$AA$3,0))=0,"",INDEX('[1]PNC 2020'!$A$3:$AA$434,MATCH($A255,'[1]PNC 2020'!$A$7:$A$434,0)+4,MATCH(AA$60,'[1]PNC 2020'!$A$3:$AA$3,0))),"")</f>
        <v/>
      </c>
      <c r="AB255" s="87">
        <f t="shared" si="93"/>
        <v>0</v>
      </c>
      <c r="AC255" s="87" t="str">
        <f>IFERROR(IF(INDEX('[1]PNC 2020'!$A$3:$AA$434,MATCH($A255,'[1]PNC 2020'!$A$7:$A$434,0)+4,MATCH(AC$60,'[1]PNC 2020'!$A$3:$AA$3,0))=0,"",INDEX('[1]PNC 2020'!$A$3:$AA$434,MATCH($A255,'[1]PNC 2020'!$A$7:$A$434,0)+4,MATCH(AC$60,'[1]PNC 2020'!$A$3:$AA$3,0))),"")</f>
        <v/>
      </c>
      <c r="AD255" s="87" t="str">
        <f>IFERROR(IF(INDEX('[1]PNC 2020'!$A$3:$AA$434,MATCH($A255,'[1]PNC 2020'!$A$7:$A$434,0)+4,MATCH(AD$60,'[1]PNC 2020'!$A$3:$AA$3,0))=0,"",INDEX('[1]PNC 2020'!$A$3:$AA$434,MATCH($A255,'[1]PNC 2020'!$A$7:$A$434,0)+4,MATCH(AD$60,'[1]PNC 2020'!$A$3:$AA$3,0))),"")</f>
        <v/>
      </c>
      <c r="AE255" s="87">
        <f t="shared" si="94"/>
        <v>0</v>
      </c>
      <c r="AF255" s="87" t="str">
        <f>IFERROR(IF(INDEX('[1]PNC 2020'!$A$3:$AA$434,MATCH($A255,'[1]PNC 2020'!$A$7:$A$434,0)+4,MATCH(AF$60,'[1]PNC 2020'!$A$3:$AA$3,0))=0,"",INDEX('[1]PNC 2020'!$A$3:$AA$434,MATCH($A255,'[1]PNC 2020'!$A$7:$A$434,0)+4,MATCH(AF$60,'[1]PNC 2020'!$A$3:$AA$3,0))),"")</f>
        <v/>
      </c>
      <c r="AG255" s="87" t="str">
        <f>IFERROR(IF(INDEX('[1]PNC 2020'!$A$3:$AA$434,MATCH($A255,'[1]PNC 2020'!$A$7:$A$434,0)+4,MATCH(AG$60,'[1]PNC 2020'!$A$3:$AA$3,0))=0,"",INDEX('[1]PNC 2020'!$A$3:$AA$434,MATCH($A255,'[1]PNC 2020'!$A$7:$A$434,0)+4,MATCH(AG$60,'[1]PNC 2020'!$A$3:$AA$3,0))),"")</f>
        <v/>
      </c>
      <c r="AH255" s="87">
        <f t="shared" si="95"/>
        <v>0</v>
      </c>
      <c r="AI255" s="87" t="str">
        <f>IFERROR(IF(INDEX('[1]PNC 2020'!$A$3:$AA$434,MATCH($A255,'[1]PNC 2020'!$A$7:$A$434,0)+4,MATCH(AI$60,'[1]PNC 2020'!$A$3:$AA$3,0))=0,"",INDEX('[1]PNC 2020'!$A$3:$AA$434,MATCH($A255,'[1]PNC 2020'!$A$7:$A$434,0)+4,MATCH(AI$60,'[1]PNC 2020'!$A$3:$AA$3,0))),"")</f>
        <v/>
      </c>
      <c r="AJ255" s="87" t="str">
        <f>IFERROR(IF(INDEX('[1]PNC 2020'!$A$3:$AA$434,MATCH($A255,'[1]PNC 2020'!$A$7:$A$434,0)+4,MATCH(AJ$60,'[1]PNC 2020'!$A$3:$AA$3,0))=0,"",INDEX('[1]PNC 2020'!$A$3:$AA$434,MATCH($A255,'[1]PNC 2020'!$A$7:$A$434,0)+4,MATCH(AJ$60,'[1]PNC 2020'!$A$3:$AA$3,0))),"")</f>
        <v/>
      </c>
      <c r="AK255" s="87">
        <f t="shared" si="96"/>
        <v>0</v>
      </c>
      <c r="AM255" s="132" t="s">
        <v>3</v>
      </c>
    </row>
    <row r="256" spans="1:39" x14ac:dyDescent="0.2">
      <c r="A256" s="132" t="str">
        <f t="shared" si="97"/>
        <v>AbrilHylseg Seguros S.A</v>
      </c>
      <c r="B256" s="51" t="s">
        <v>130</v>
      </c>
      <c r="C256" s="88">
        <f t="shared" si="84"/>
        <v>0</v>
      </c>
      <c r="D256" s="88">
        <f t="shared" si="85"/>
        <v>0</v>
      </c>
      <c r="E256" s="87" t="str">
        <f>IFERROR(IF(INDEX('[1]PNC 2020'!$A$3:$AA$434,MATCH($A256,'[1]PNC 2020'!$A$7:$A$434,0)+4,MATCH(E$60,'[1]PNC 2020'!$A$3:$AA$3,0))=0,"",INDEX('[1]PNC 2020'!$A$3:$AA$434,MATCH($A256,'[1]PNC 2020'!$A$7:$A$434,0)+4,MATCH(E$60,'[1]PNC 2020'!$A$3:$AA$3,0))),"")</f>
        <v/>
      </c>
      <c r="F256" s="87" t="str">
        <f>IFERROR(IF(INDEX('[1]PNC 2020'!$A$3:$AA$434,MATCH($A256,'[1]PNC 2020'!$A$7:$A$434,0)+4,MATCH(F$60,'[1]PNC 2020'!$A$3:$AA$3,0))=0,"",INDEX('[1]PNC 2020'!$A$3:$AA$434,MATCH($A256,'[1]PNC 2020'!$A$7:$A$434,0)+4,MATCH(F$60,'[1]PNC 2020'!$A$3:$AA$3,0))),"")</f>
        <v/>
      </c>
      <c r="G256" s="87">
        <f t="shared" si="86"/>
        <v>0</v>
      </c>
      <c r="H256" s="87" t="str">
        <f>IFERROR(IF(INDEX('[1]PNC 2020'!$A$3:$AA$434,MATCH($A256,'[1]PNC 2020'!$A$7:$A$434,0)+4,MATCH(H$60,'[1]PNC 2020'!$A$3:$AA$3,0))=0,"",INDEX('[1]PNC 2020'!$A$3:$AA$434,MATCH($A256,'[1]PNC 2020'!$A$7:$A$434,0)+4,MATCH(H$60,'[1]PNC 2020'!$A$3:$AA$3,0))),"")</f>
        <v/>
      </c>
      <c r="I256" s="87" t="str">
        <f>IFERROR(IF(INDEX('[1]PNC 2020'!$A$3:$AA$434,MATCH($A256,'[1]PNC 2020'!$A$7:$A$434,0)+4,MATCH(I$60,'[1]PNC 2020'!$A$3:$AA$3,0))=0,"",INDEX('[1]PNC 2020'!$A$3:$AA$434,MATCH($A256,'[1]PNC 2020'!$A$7:$A$434,0)+4,MATCH(I$60,'[1]PNC 2020'!$A$3:$AA$3,0))),"")</f>
        <v/>
      </c>
      <c r="J256" s="87">
        <f t="shared" si="87"/>
        <v>0</v>
      </c>
      <c r="K256" s="87" t="str">
        <f>IFERROR(IF(INDEX('[1]PNC 2020'!$A$3:$AA$434,MATCH($A256,'[1]PNC 2020'!$A$7:$A$434,0)+4,MATCH(K$60,'[1]PNC 2020'!$A$3:$AA$3,0))=0,"",INDEX('[1]PNC 2020'!$A$3:$AA$434,MATCH($A256,'[1]PNC 2020'!$A$7:$A$434,0)+4,MATCH(K$60,'[1]PNC 2020'!$A$3:$AA$3,0))),"")</f>
        <v/>
      </c>
      <c r="L256" s="87" t="str">
        <f>IFERROR(IF(INDEX('[1]PNC 2020'!$A$3:$AA$434,MATCH($A256,'[1]PNC 2020'!$A$7:$A$434,0)+4,MATCH(L$60,'[1]PNC 2020'!$A$3:$AA$3,0))=0,"",INDEX('[1]PNC 2020'!$A$3:$AA$434,MATCH($A256,'[1]PNC 2020'!$A$7:$A$434,0)+4,MATCH(L$60,'[1]PNC 2020'!$A$3:$AA$3,0))),"")</f>
        <v/>
      </c>
      <c r="M256" s="87">
        <f t="shared" si="88"/>
        <v>0</v>
      </c>
      <c r="N256" s="87" t="str">
        <f>IFERROR(IF(INDEX('[1]PNC 2020'!$A$3:$AA$434,MATCH($A256,'[1]PNC 2020'!$A$7:$A$434,0)+4,MATCH(N$60,'[1]PNC 2020'!$A$3:$AA$3,0))=0,"",INDEX('[1]PNC 2020'!$A$3:$AA$434,MATCH($A256,'[1]PNC 2020'!$A$7:$A$434,0)+4,MATCH(N$60,'[1]PNC 2020'!$A$3:$AA$3,0))),"")</f>
        <v/>
      </c>
      <c r="O256" s="87" t="str">
        <f>IFERROR(IF(INDEX('[1]PNC 2020'!$A$3:$AA$434,MATCH($A256,'[1]PNC 2020'!$A$7:$A$434,0)+4,MATCH(O$60,'[1]PNC 2020'!$A$3:$AA$3,0))=0,"",INDEX('[1]PNC 2020'!$A$3:$AA$434,MATCH($A256,'[1]PNC 2020'!$A$7:$A$434,0)+4,MATCH(O$60,'[1]PNC 2020'!$A$3:$AA$3,0))),"")</f>
        <v/>
      </c>
      <c r="P256" s="87">
        <f t="shared" si="89"/>
        <v>0</v>
      </c>
      <c r="Q256" s="87" t="str">
        <f>IFERROR(IF(INDEX('[1]PNC 2020'!$A$3:$AA$434,MATCH($A256,'[1]PNC 2020'!$A$7:$A$434,0)+4,MATCH(Q$60,'[1]PNC 2020'!$A$3:$AA$3,0))=0,"",INDEX('[1]PNC 2020'!$A$3:$AA$434,MATCH($A256,'[1]PNC 2020'!$A$7:$A$434,0)+4,MATCH(Q$60,'[1]PNC 2020'!$A$3:$AA$3,0))),"")</f>
        <v/>
      </c>
      <c r="R256" s="87" t="str">
        <f>IFERROR(IF(INDEX('[1]PNC 2020'!$A$3:$AA$434,MATCH($A256,'[1]PNC 2020'!$A$7:$A$434,0)+4,MATCH(R$60,'[1]PNC 2020'!$A$3:$AA$3,0))=0,"",INDEX('[1]PNC 2020'!$A$3:$AA$434,MATCH($A256,'[1]PNC 2020'!$A$7:$A$434,0)+4,MATCH(R$60,'[1]PNC 2020'!$A$3:$AA$3,0))),"")</f>
        <v/>
      </c>
      <c r="S256" s="87">
        <f t="shared" si="90"/>
        <v>0</v>
      </c>
      <c r="T256" s="87" t="str">
        <f>IFERROR(IF(INDEX('[1]PNC 2020'!$A$3:$AA$434,MATCH($A256,'[1]PNC 2020'!$A$7:$A$434,0)+4,MATCH(T$60,'[1]PNC 2020'!$A$3:$AA$3,0))=0,"",INDEX('[1]PNC 2020'!$A$3:$AA$434,MATCH($A256,'[1]PNC 2020'!$A$7:$A$434,0)+4,MATCH(T$60,'[1]PNC 2020'!$A$3:$AA$3,0))),"")</f>
        <v/>
      </c>
      <c r="U256" s="87" t="str">
        <f>IFERROR(IF(INDEX('[1]PNC 2020'!$A$3:$AA$434,MATCH($A256,'[1]PNC 2020'!$A$7:$A$434,0)+4,MATCH(U$60,'[1]PNC 2020'!$A$3:$AA$3,0))=0,"",INDEX('[1]PNC 2020'!$A$3:$AA$434,MATCH($A256,'[1]PNC 2020'!$A$7:$A$434,0)+4,MATCH(U$60,'[1]PNC 2020'!$A$3:$AA$3,0))),"")</f>
        <v/>
      </c>
      <c r="V256" s="87">
        <f t="shared" si="91"/>
        <v>0</v>
      </c>
      <c r="W256" s="87" t="str">
        <f>IFERROR(IF(INDEX('[1]PNC 2020'!$A$3:$AA$434,MATCH($A256,'[1]PNC 2020'!$A$7:$A$434,0)+4,MATCH(W$60,'[1]PNC 2020'!$A$3:$AA$3,0))=0,"",INDEX('[1]PNC 2020'!$A$3:$AA$434,MATCH($A256,'[1]PNC 2020'!$A$7:$A$434,0)+4,MATCH(W$60,'[1]PNC 2020'!$A$3:$AA$3,0))),"")</f>
        <v/>
      </c>
      <c r="X256" s="87" t="str">
        <f>IFERROR(IF(INDEX('[1]PNC 2020'!$A$3:$AA$434,MATCH($A256,'[1]PNC 2020'!$A$7:$A$434,0)+4,MATCH(X$60,'[1]PNC 2020'!$A$3:$AA$3,0))=0,"",INDEX('[1]PNC 2020'!$A$3:$AA$434,MATCH($A256,'[1]PNC 2020'!$A$7:$A$434,0)+4,MATCH(X$60,'[1]PNC 2020'!$A$3:$AA$3,0))),"")</f>
        <v/>
      </c>
      <c r="Y256" s="87">
        <f t="shared" si="92"/>
        <v>0</v>
      </c>
      <c r="Z256" s="87" t="str">
        <f>IFERROR(IF(INDEX('[1]PNC 2020'!$A$3:$AA$434,MATCH($A256,'[1]PNC 2020'!$A$7:$A$434,0)+4,MATCH(Z$60,'[1]PNC 2020'!$A$3:$AA$3,0))=0,"",INDEX('[1]PNC 2020'!$A$3:$AA$434,MATCH($A256,'[1]PNC 2020'!$A$7:$A$434,0)+4,MATCH(Z$60,'[1]PNC 2020'!$A$3:$AA$3,0))),"")</f>
        <v/>
      </c>
      <c r="AA256" s="87" t="str">
        <f>IFERROR(IF(INDEX('[1]PNC 2020'!$A$3:$AA$434,MATCH($A256,'[1]PNC 2020'!$A$7:$A$434,0)+4,MATCH(AA$60,'[1]PNC 2020'!$A$3:$AA$3,0))=0,"",INDEX('[1]PNC 2020'!$A$3:$AA$434,MATCH($A256,'[1]PNC 2020'!$A$7:$A$434,0)+4,MATCH(AA$60,'[1]PNC 2020'!$A$3:$AA$3,0))),"")</f>
        <v/>
      </c>
      <c r="AB256" s="87">
        <f t="shared" si="93"/>
        <v>0</v>
      </c>
      <c r="AC256" s="87" t="str">
        <f>IFERROR(IF(INDEX('[1]PNC 2020'!$A$3:$AA$434,MATCH($A256,'[1]PNC 2020'!$A$7:$A$434,0)+4,MATCH(AC$60,'[1]PNC 2020'!$A$3:$AA$3,0))=0,"",INDEX('[1]PNC 2020'!$A$3:$AA$434,MATCH($A256,'[1]PNC 2020'!$A$7:$A$434,0)+4,MATCH(AC$60,'[1]PNC 2020'!$A$3:$AA$3,0))),"")</f>
        <v/>
      </c>
      <c r="AD256" s="87" t="str">
        <f>IFERROR(IF(INDEX('[1]PNC 2020'!$A$3:$AA$434,MATCH($A256,'[1]PNC 2020'!$A$7:$A$434,0)+4,MATCH(AD$60,'[1]PNC 2020'!$A$3:$AA$3,0))=0,"",INDEX('[1]PNC 2020'!$A$3:$AA$434,MATCH($A256,'[1]PNC 2020'!$A$7:$A$434,0)+4,MATCH(AD$60,'[1]PNC 2020'!$A$3:$AA$3,0))),"")</f>
        <v/>
      </c>
      <c r="AE256" s="87">
        <f t="shared" si="94"/>
        <v>0</v>
      </c>
      <c r="AF256" s="87" t="str">
        <f>IFERROR(IF(INDEX('[1]PNC 2020'!$A$3:$AA$434,MATCH($A256,'[1]PNC 2020'!$A$7:$A$434,0)+4,MATCH(AF$60,'[1]PNC 2020'!$A$3:$AA$3,0))=0,"",INDEX('[1]PNC 2020'!$A$3:$AA$434,MATCH($A256,'[1]PNC 2020'!$A$7:$A$434,0)+4,MATCH(AF$60,'[1]PNC 2020'!$A$3:$AA$3,0))),"")</f>
        <v/>
      </c>
      <c r="AG256" s="87" t="str">
        <f>IFERROR(IF(INDEX('[1]PNC 2020'!$A$3:$AA$434,MATCH($A256,'[1]PNC 2020'!$A$7:$A$434,0)+4,MATCH(AG$60,'[1]PNC 2020'!$A$3:$AA$3,0))=0,"",INDEX('[1]PNC 2020'!$A$3:$AA$434,MATCH($A256,'[1]PNC 2020'!$A$7:$A$434,0)+4,MATCH(AG$60,'[1]PNC 2020'!$A$3:$AA$3,0))),"")</f>
        <v/>
      </c>
      <c r="AH256" s="87">
        <f t="shared" si="95"/>
        <v>0</v>
      </c>
      <c r="AI256" s="87" t="str">
        <f>IFERROR(IF(INDEX('[1]PNC 2020'!$A$3:$AA$434,MATCH($A256,'[1]PNC 2020'!$A$7:$A$434,0)+4,MATCH(AI$60,'[1]PNC 2020'!$A$3:$AA$3,0))=0,"",INDEX('[1]PNC 2020'!$A$3:$AA$434,MATCH($A256,'[1]PNC 2020'!$A$7:$A$434,0)+4,MATCH(AI$60,'[1]PNC 2020'!$A$3:$AA$3,0))),"")</f>
        <v/>
      </c>
      <c r="AJ256" s="87" t="str">
        <f>IFERROR(IF(INDEX('[1]PNC 2020'!$A$3:$AA$434,MATCH($A256,'[1]PNC 2020'!$A$7:$A$434,0)+4,MATCH(AJ$60,'[1]PNC 2020'!$A$3:$AA$3,0))=0,"",INDEX('[1]PNC 2020'!$A$3:$AA$434,MATCH($A256,'[1]PNC 2020'!$A$7:$A$434,0)+4,MATCH(AJ$60,'[1]PNC 2020'!$A$3:$AA$3,0))),"")</f>
        <v/>
      </c>
      <c r="AK256" s="87">
        <f t="shared" si="96"/>
        <v>0</v>
      </c>
      <c r="AM256" s="132" t="s">
        <v>3</v>
      </c>
    </row>
    <row r="257" spans="1:39" x14ac:dyDescent="0.2">
      <c r="A257" s="132" t="str">
        <f t="shared" si="97"/>
        <v>AbrilMidas Seguros, S.A.</v>
      </c>
      <c r="B257" s="51" t="s">
        <v>131</v>
      </c>
      <c r="C257" s="88">
        <f t="shared" si="84"/>
        <v>0</v>
      </c>
      <c r="D257" s="88">
        <f t="shared" si="85"/>
        <v>0</v>
      </c>
      <c r="E257" s="87" t="str">
        <f>IFERROR(IF(INDEX('[1]PNC 2020'!$A$3:$AA$434,MATCH($A257,'[1]PNC 2020'!$A$7:$A$434,0)+4,MATCH(E$60,'[1]PNC 2020'!$A$3:$AA$3,0))=0,"",INDEX('[1]PNC 2020'!$A$3:$AA$434,MATCH($A257,'[1]PNC 2020'!$A$7:$A$434,0)+4,MATCH(E$60,'[1]PNC 2020'!$A$3:$AA$3,0))),"")</f>
        <v/>
      </c>
      <c r="F257" s="87" t="str">
        <f>IFERROR(IF(INDEX('[1]PNC 2020'!$A$3:$AA$434,MATCH($A257,'[1]PNC 2020'!$A$7:$A$434,0)+4,MATCH(F$60,'[1]PNC 2020'!$A$3:$AA$3,0))=0,"",INDEX('[1]PNC 2020'!$A$3:$AA$434,MATCH($A257,'[1]PNC 2020'!$A$7:$A$434,0)+4,MATCH(F$60,'[1]PNC 2020'!$A$3:$AA$3,0))),"")</f>
        <v/>
      </c>
      <c r="G257" s="87">
        <f t="shared" si="86"/>
        <v>0</v>
      </c>
      <c r="H257" s="87" t="str">
        <f>IFERROR(IF(INDEX('[1]PNC 2020'!$A$3:$AA$434,MATCH($A257,'[1]PNC 2020'!$A$7:$A$434,0)+4,MATCH(H$60,'[1]PNC 2020'!$A$3:$AA$3,0))=0,"",INDEX('[1]PNC 2020'!$A$3:$AA$434,MATCH($A257,'[1]PNC 2020'!$A$7:$A$434,0)+4,MATCH(H$60,'[1]PNC 2020'!$A$3:$AA$3,0))),"")</f>
        <v/>
      </c>
      <c r="I257" s="87" t="str">
        <f>IFERROR(IF(INDEX('[1]PNC 2020'!$A$3:$AA$434,MATCH($A257,'[1]PNC 2020'!$A$7:$A$434,0)+4,MATCH(I$60,'[1]PNC 2020'!$A$3:$AA$3,0))=0,"",INDEX('[1]PNC 2020'!$A$3:$AA$434,MATCH($A257,'[1]PNC 2020'!$A$7:$A$434,0)+4,MATCH(I$60,'[1]PNC 2020'!$A$3:$AA$3,0))),"")</f>
        <v/>
      </c>
      <c r="J257" s="87">
        <f t="shared" si="87"/>
        <v>0</v>
      </c>
      <c r="K257" s="87" t="str">
        <f>IFERROR(IF(INDEX('[1]PNC 2020'!$A$3:$AA$434,MATCH($A257,'[1]PNC 2020'!$A$7:$A$434,0)+4,MATCH(K$60,'[1]PNC 2020'!$A$3:$AA$3,0))=0,"",INDEX('[1]PNC 2020'!$A$3:$AA$434,MATCH($A257,'[1]PNC 2020'!$A$7:$A$434,0)+4,MATCH(K$60,'[1]PNC 2020'!$A$3:$AA$3,0))),"")</f>
        <v/>
      </c>
      <c r="L257" s="87" t="str">
        <f>IFERROR(IF(INDEX('[1]PNC 2020'!$A$3:$AA$434,MATCH($A257,'[1]PNC 2020'!$A$7:$A$434,0)+4,MATCH(L$60,'[1]PNC 2020'!$A$3:$AA$3,0))=0,"",INDEX('[1]PNC 2020'!$A$3:$AA$434,MATCH($A257,'[1]PNC 2020'!$A$7:$A$434,0)+4,MATCH(L$60,'[1]PNC 2020'!$A$3:$AA$3,0))),"")</f>
        <v/>
      </c>
      <c r="M257" s="87">
        <f t="shared" si="88"/>
        <v>0</v>
      </c>
      <c r="N257" s="87" t="str">
        <f>IFERROR(IF(INDEX('[1]PNC 2020'!$A$3:$AA$434,MATCH($A257,'[1]PNC 2020'!$A$7:$A$434,0)+4,MATCH(N$60,'[1]PNC 2020'!$A$3:$AA$3,0))=0,"",INDEX('[1]PNC 2020'!$A$3:$AA$434,MATCH($A257,'[1]PNC 2020'!$A$7:$A$434,0)+4,MATCH(N$60,'[1]PNC 2020'!$A$3:$AA$3,0))),"")</f>
        <v/>
      </c>
      <c r="O257" s="87" t="str">
        <f>IFERROR(IF(INDEX('[1]PNC 2020'!$A$3:$AA$434,MATCH($A257,'[1]PNC 2020'!$A$7:$A$434,0)+4,MATCH(O$60,'[1]PNC 2020'!$A$3:$AA$3,0))=0,"",INDEX('[1]PNC 2020'!$A$3:$AA$434,MATCH($A257,'[1]PNC 2020'!$A$7:$A$434,0)+4,MATCH(O$60,'[1]PNC 2020'!$A$3:$AA$3,0))),"")</f>
        <v/>
      </c>
      <c r="P257" s="87">
        <f t="shared" si="89"/>
        <v>0</v>
      </c>
      <c r="Q257" s="87" t="str">
        <f>IFERROR(IF(INDEX('[1]PNC 2020'!$A$3:$AA$434,MATCH($A257,'[1]PNC 2020'!$A$7:$A$434,0)+4,MATCH(Q$60,'[1]PNC 2020'!$A$3:$AA$3,0))=0,"",INDEX('[1]PNC 2020'!$A$3:$AA$434,MATCH($A257,'[1]PNC 2020'!$A$7:$A$434,0)+4,MATCH(Q$60,'[1]PNC 2020'!$A$3:$AA$3,0))),"")</f>
        <v/>
      </c>
      <c r="R257" s="87" t="str">
        <f>IFERROR(IF(INDEX('[1]PNC 2020'!$A$3:$AA$434,MATCH($A257,'[1]PNC 2020'!$A$7:$A$434,0)+4,MATCH(R$60,'[1]PNC 2020'!$A$3:$AA$3,0))=0,"",INDEX('[1]PNC 2020'!$A$3:$AA$434,MATCH($A257,'[1]PNC 2020'!$A$7:$A$434,0)+4,MATCH(R$60,'[1]PNC 2020'!$A$3:$AA$3,0))),"")</f>
        <v/>
      </c>
      <c r="S257" s="87">
        <f t="shared" si="90"/>
        <v>0</v>
      </c>
      <c r="T257" s="87" t="str">
        <f>IFERROR(IF(INDEX('[1]PNC 2020'!$A$3:$AA$434,MATCH($A257,'[1]PNC 2020'!$A$7:$A$434,0)+4,MATCH(T$60,'[1]PNC 2020'!$A$3:$AA$3,0))=0,"",INDEX('[1]PNC 2020'!$A$3:$AA$434,MATCH($A257,'[1]PNC 2020'!$A$7:$A$434,0)+4,MATCH(T$60,'[1]PNC 2020'!$A$3:$AA$3,0))),"")</f>
        <v/>
      </c>
      <c r="U257" s="87" t="str">
        <f>IFERROR(IF(INDEX('[1]PNC 2020'!$A$3:$AA$434,MATCH($A257,'[1]PNC 2020'!$A$7:$A$434,0)+4,MATCH(U$60,'[1]PNC 2020'!$A$3:$AA$3,0))=0,"",INDEX('[1]PNC 2020'!$A$3:$AA$434,MATCH($A257,'[1]PNC 2020'!$A$7:$A$434,0)+4,MATCH(U$60,'[1]PNC 2020'!$A$3:$AA$3,0))),"")</f>
        <v/>
      </c>
      <c r="V257" s="87">
        <f t="shared" si="91"/>
        <v>0</v>
      </c>
      <c r="W257" s="87" t="str">
        <f>IFERROR(IF(INDEX('[1]PNC 2020'!$A$3:$AA$434,MATCH($A257,'[1]PNC 2020'!$A$7:$A$434,0)+4,MATCH(W$60,'[1]PNC 2020'!$A$3:$AA$3,0))=0,"",INDEX('[1]PNC 2020'!$A$3:$AA$434,MATCH($A257,'[1]PNC 2020'!$A$7:$A$434,0)+4,MATCH(W$60,'[1]PNC 2020'!$A$3:$AA$3,0))),"")</f>
        <v/>
      </c>
      <c r="X257" s="87" t="str">
        <f>IFERROR(IF(INDEX('[1]PNC 2020'!$A$3:$AA$434,MATCH($A257,'[1]PNC 2020'!$A$7:$A$434,0)+4,MATCH(X$60,'[1]PNC 2020'!$A$3:$AA$3,0))=0,"",INDEX('[1]PNC 2020'!$A$3:$AA$434,MATCH($A257,'[1]PNC 2020'!$A$7:$A$434,0)+4,MATCH(X$60,'[1]PNC 2020'!$A$3:$AA$3,0))),"")</f>
        <v/>
      </c>
      <c r="Y257" s="87">
        <f t="shared" si="92"/>
        <v>0</v>
      </c>
      <c r="Z257" s="87" t="str">
        <f>IFERROR(IF(INDEX('[1]PNC 2020'!$A$3:$AA$434,MATCH($A257,'[1]PNC 2020'!$A$7:$A$434,0)+4,MATCH(Z$60,'[1]PNC 2020'!$A$3:$AA$3,0))=0,"",INDEX('[1]PNC 2020'!$A$3:$AA$434,MATCH($A257,'[1]PNC 2020'!$A$7:$A$434,0)+4,MATCH(Z$60,'[1]PNC 2020'!$A$3:$AA$3,0))),"")</f>
        <v/>
      </c>
      <c r="AA257" s="87" t="str">
        <f>IFERROR(IF(INDEX('[1]PNC 2020'!$A$3:$AA$434,MATCH($A257,'[1]PNC 2020'!$A$7:$A$434,0)+4,MATCH(AA$60,'[1]PNC 2020'!$A$3:$AA$3,0))=0,"",INDEX('[1]PNC 2020'!$A$3:$AA$434,MATCH($A257,'[1]PNC 2020'!$A$7:$A$434,0)+4,MATCH(AA$60,'[1]PNC 2020'!$A$3:$AA$3,0))),"")</f>
        <v/>
      </c>
      <c r="AB257" s="87">
        <f t="shared" si="93"/>
        <v>0</v>
      </c>
      <c r="AC257" s="87" t="str">
        <f>IFERROR(IF(INDEX('[1]PNC 2020'!$A$3:$AA$434,MATCH($A257,'[1]PNC 2020'!$A$7:$A$434,0)+4,MATCH(AC$60,'[1]PNC 2020'!$A$3:$AA$3,0))=0,"",INDEX('[1]PNC 2020'!$A$3:$AA$434,MATCH($A257,'[1]PNC 2020'!$A$7:$A$434,0)+4,MATCH(AC$60,'[1]PNC 2020'!$A$3:$AA$3,0))),"")</f>
        <v/>
      </c>
      <c r="AD257" s="87" t="str">
        <f>IFERROR(IF(INDEX('[1]PNC 2020'!$A$3:$AA$434,MATCH($A257,'[1]PNC 2020'!$A$7:$A$434,0)+4,MATCH(AD$60,'[1]PNC 2020'!$A$3:$AA$3,0))=0,"",INDEX('[1]PNC 2020'!$A$3:$AA$434,MATCH($A257,'[1]PNC 2020'!$A$7:$A$434,0)+4,MATCH(AD$60,'[1]PNC 2020'!$A$3:$AA$3,0))),"")</f>
        <v/>
      </c>
      <c r="AE257" s="87">
        <f t="shared" si="94"/>
        <v>0</v>
      </c>
      <c r="AF257" s="87" t="str">
        <f>IFERROR(IF(INDEX('[1]PNC 2020'!$A$3:$AA$434,MATCH($A257,'[1]PNC 2020'!$A$7:$A$434,0)+4,MATCH(AF$60,'[1]PNC 2020'!$A$3:$AA$3,0))=0,"",INDEX('[1]PNC 2020'!$A$3:$AA$434,MATCH($A257,'[1]PNC 2020'!$A$7:$A$434,0)+4,MATCH(AF$60,'[1]PNC 2020'!$A$3:$AA$3,0))),"")</f>
        <v/>
      </c>
      <c r="AG257" s="87" t="str">
        <f>IFERROR(IF(INDEX('[1]PNC 2020'!$A$3:$AA$434,MATCH($A257,'[1]PNC 2020'!$A$7:$A$434,0)+4,MATCH(AG$60,'[1]PNC 2020'!$A$3:$AA$3,0))=0,"",INDEX('[1]PNC 2020'!$A$3:$AA$434,MATCH($A257,'[1]PNC 2020'!$A$7:$A$434,0)+4,MATCH(AG$60,'[1]PNC 2020'!$A$3:$AA$3,0))),"")</f>
        <v/>
      </c>
      <c r="AH257" s="87">
        <f t="shared" si="95"/>
        <v>0</v>
      </c>
      <c r="AI257" s="87" t="str">
        <f>IFERROR(IF(INDEX('[1]PNC 2020'!$A$3:$AA$434,MATCH($A257,'[1]PNC 2020'!$A$7:$A$434,0)+4,MATCH(AI$60,'[1]PNC 2020'!$A$3:$AA$3,0))=0,"",INDEX('[1]PNC 2020'!$A$3:$AA$434,MATCH($A257,'[1]PNC 2020'!$A$7:$A$434,0)+4,MATCH(AI$60,'[1]PNC 2020'!$A$3:$AA$3,0))),"")</f>
        <v/>
      </c>
      <c r="AJ257" s="87" t="str">
        <f>IFERROR(IF(INDEX('[1]PNC 2020'!$A$3:$AA$434,MATCH($A257,'[1]PNC 2020'!$A$7:$A$434,0)+4,MATCH(AJ$60,'[1]PNC 2020'!$A$3:$AA$3,0))=0,"",INDEX('[1]PNC 2020'!$A$3:$AA$434,MATCH($A257,'[1]PNC 2020'!$A$7:$A$434,0)+4,MATCH(AJ$60,'[1]PNC 2020'!$A$3:$AA$3,0))),"")</f>
        <v/>
      </c>
      <c r="AK257" s="87">
        <f t="shared" si="96"/>
        <v>0</v>
      </c>
      <c r="AM257" s="132" t="s">
        <v>3</v>
      </c>
    </row>
    <row r="258" spans="1:39" ht="13.5" thickBot="1" x14ac:dyDescent="0.25">
      <c r="A258" s="132" t="str">
        <f t="shared" si="97"/>
        <v>AbrilUnit, S.A.</v>
      </c>
      <c r="B258" s="51" t="s">
        <v>132</v>
      </c>
      <c r="C258" s="88">
        <f t="shared" si="84"/>
        <v>0</v>
      </c>
      <c r="D258" s="88">
        <f t="shared" si="85"/>
        <v>0</v>
      </c>
      <c r="E258" s="87" t="str">
        <f>IFERROR(IF(INDEX('[1]PNC 2020'!$A$3:$AA$434,MATCH($A258,'[1]PNC 2020'!$A$7:$A$434,0)+4,MATCH(E$60,'[1]PNC 2020'!$A$3:$AA$3,0))=0,"",INDEX('[1]PNC 2020'!$A$3:$AA$434,MATCH($A258,'[1]PNC 2020'!$A$7:$A$434,0)+4,MATCH(E$60,'[1]PNC 2020'!$A$3:$AA$3,0))),"")</f>
        <v/>
      </c>
      <c r="F258" s="87" t="str">
        <f>IFERROR(IF(INDEX('[1]PNC 2020'!$A$3:$AA$434,MATCH($A258,'[1]PNC 2020'!$A$7:$A$434,0)+4,MATCH(F$60,'[1]PNC 2020'!$A$3:$AA$3,0))=0,"",INDEX('[1]PNC 2020'!$A$3:$AA$434,MATCH($A258,'[1]PNC 2020'!$A$7:$A$434,0)+4,MATCH(F$60,'[1]PNC 2020'!$A$3:$AA$3,0))),"")</f>
        <v/>
      </c>
      <c r="G258" s="87">
        <f t="shared" si="86"/>
        <v>0</v>
      </c>
      <c r="H258" s="87" t="str">
        <f>IFERROR(IF(INDEX('[1]PNC 2020'!$A$3:$AA$434,MATCH($A258,'[1]PNC 2020'!$A$7:$A$434,0)+4,MATCH(H$60,'[1]PNC 2020'!$A$3:$AA$3,0))=0,"",INDEX('[1]PNC 2020'!$A$3:$AA$434,MATCH($A258,'[1]PNC 2020'!$A$7:$A$434,0)+4,MATCH(H$60,'[1]PNC 2020'!$A$3:$AA$3,0))),"")</f>
        <v/>
      </c>
      <c r="I258" s="87" t="str">
        <f>IFERROR(IF(INDEX('[1]PNC 2020'!$A$3:$AA$434,MATCH($A258,'[1]PNC 2020'!$A$7:$A$434,0)+4,MATCH(I$60,'[1]PNC 2020'!$A$3:$AA$3,0))=0,"",INDEX('[1]PNC 2020'!$A$3:$AA$434,MATCH($A258,'[1]PNC 2020'!$A$7:$A$434,0)+4,MATCH(I$60,'[1]PNC 2020'!$A$3:$AA$3,0))),"")</f>
        <v/>
      </c>
      <c r="J258" s="87">
        <f t="shared" si="87"/>
        <v>0</v>
      </c>
      <c r="K258" s="87" t="str">
        <f>IFERROR(IF(INDEX('[1]PNC 2020'!$A$3:$AA$434,MATCH($A258,'[1]PNC 2020'!$A$7:$A$434,0)+4,MATCH(K$60,'[1]PNC 2020'!$A$3:$AA$3,0))=0,"",INDEX('[1]PNC 2020'!$A$3:$AA$434,MATCH($A258,'[1]PNC 2020'!$A$7:$A$434,0)+4,MATCH(K$60,'[1]PNC 2020'!$A$3:$AA$3,0))),"")</f>
        <v/>
      </c>
      <c r="L258" s="87" t="str">
        <f>IFERROR(IF(INDEX('[1]PNC 2020'!$A$3:$AA$434,MATCH($A258,'[1]PNC 2020'!$A$7:$A$434,0)+4,MATCH(L$60,'[1]PNC 2020'!$A$3:$AA$3,0))=0,"",INDEX('[1]PNC 2020'!$A$3:$AA$434,MATCH($A258,'[1]PNC 2020'!$A$7:$A$434,0)+4,MATCH(L$60,'[1]PNC 2020'!$A$3:$AA$3,0))),"")</f>
        <v/>
      </c>
      <c r="M258" s="87">
        <f t="shared" si="88"/>
        <v>0</v>
      </c>
      <c r="N258" s="87" t="str">
        <f>IFERROR(IF(INDEX('[1]PNC 2020'!$A$3:$AA$434,MATCH($A258,'[1]PNC 2020'!$A$7:$A$434,0)+4,MATCH(N$60,'[1]PNC 2020'!$A$3:$AA$3,0))=0,"",INDEX('[1]PNC 2020'!$A$3:$AA$434,MATCH($A258,'[1]PNC 2020'!$A$7:$A$434,0)+4,MATCH(N$60,'[1]PNC 2020'!$A$3:$AA$3,0))),"")</f>
        <v/>
      </c>
      <c r="O258" s="87" t="str">
        <f>IFERROR(IF(INDEX('[1]PNC 2020'!$A$3:$AA$434,MATCH($A258,'[1]PNC 2020'!$A$7:$A$434,0)+4,MATCH(O$60,'[1]PNC 2020'!$A$3:$AA$3,0))=0,"",INDEX('[1]PNC 2020'!$A$3:$AA$434,MATCH($A258,'[1]PNC 2020'!$A$7:$A$434,0)+4,MATCH(O$60,'[1]PNC 2020'!$A$3:$AA$3,0))),"")</f>
        <v/>
      </c>
      <c r="P258" s="87">
        <f t="shared" si="89"/>
        <v>0</v>
      </c>
      <c r="Q258" s="87" t="str">
        <f>IFERROR(IF(INDEX('[1]PNC 2020'!$A$3:$AA$434,MATCH($A258,'[1]PNC 2020'!$A$7:$A$434,0)+4,MATCH(Q$60,'[1]PNC 2020'!$A$3:$AA$3,0))=0,"",INDEX('[1]PNC 2020'!$A$3:$AA$434,MATCH($A258,'[1]PNC 2020'!$A$7:$A$434,0)+4,MATCH(Q$60,'[1]PNC 2020'!$A$3:$AA$3,0))),"")</f>
        <v/>
      </c>
      <c r="R258" s="87" t="str">
        <f>IFERROR(IF(INDEX('[1]PNC 2020'!$A$3:$AA$434,MATCH($A258,'[1]PNC 2020'!$A$7:$A$434,0)+4,MATCH(R$60,'[1]PNC 2020'!$A$3:$AA$3,0))=0,"",INDEX('[1]PNC 2020'!$A$3:$AA$434,MATCH($A258,'[1]PNC 2020'!$A$7:$A$434,0)+4,MATCH(R$60,'[1]PNC 2020'!$A$3:$AA$3,0))),"")</f>
        <v/>
      </c>
      <c r="S258" s="87">
        <f t="shared" si="90"/>
        <v>0</v>
      </c>
      <c r="T258" s="87" t="str">
        <f>IFERROR(IF(INDEX('[1]PNC 2020'!$A$3:$AA$434,MATCH($A258,'[1]PNC 2020'!$A$7:$A$434,0)+4,MATCH(T$60,'[1]PNC 2020'!$A$3:$AA$3,0))=0,"",INDEX('[1]PNC 2020'!$A$3:$AA$434,MATCH($A258,'[1]PNC 2020'!$A$7:$A$434,0)+4,MATCH(T$60,'[1]PNC 2020'!$A$3:$AA$3,0))),"")</f>
        <v/>
      </c>
      <c r="U258" s="87" t="str">
        <f>IFERROR(IF(INDEX('[1]PNC 2020'!$A$3:$AA$434,MATCH($A258,'[1]PNC 2020'!$A$7:$A$434,0)+4,MATCH(U$60,'[1]PNC 2020'!$A$3:$AA$3,0))=0,"",INDEX('[1]PNC 2020'!$A$3:$AA$434,MATCH($A258,'[1]PNC 2020'!$A$7:$A$434,0)+4,MATCH(U$60,'[1]PNC 2020'!$A$3:$AA$3,0))),"")</f>
        <v/>
      </c>
      <c r="V258" s="87">
        <f t="shared" si="91"/>
        <v>0</v>
      </c>
      <c r="W258" s="87" t="str">
        <f>IFERROR(IF(INDEX('[1]PNC 2020'!$A$3:$AA$434,MATCH($A258,'[1]PNC 2020'!$A$7:$A$434,0)+4,MATCH(W$60,'[1]PNC 2020'!$A$3:$AA$3,0))=0,"",INDEX('[1]PNC 2020'!$A$3:$AA$434,MATCH($A258,'[1]PNC 2020'!$A$7:$A$434,0)+4,MATCH(W$60,'[1]PNC 2020'!$A$3:$AA$3,0))),"")</f>
        <v/>
      </c>
      <c r="X258" s="87" t="str">
        <f>IFERROR(IF(INDEX('[1]PNC 2020'!$A$3:$AA$434,MATCH($A258,'[1]PNC 2020'!$A$7:$A$434,0)+4,MATCH(X$60,'[1]PNC 2020'!$A$3:$AA$3,0))=0,"",INDEX('[1]PNC 2020'!$A$3:$AA$434,MATCH($A258,'[1]PNC 2020'!$A$7:$A$434,0)+4,MATCH(X$60,'[1]PNC 2020'!$A$3:$AA$3,0))),"")</f>
        <v/>
      </c>
      <c r="Y258" s="87">
        <f t="shared" si="92"/>
        <v>0</v>
      </c>
      <c r="Z258" s="87" t="str">
        <f>IFERROR(IF(INDEX('[1]PNC 2020'!$A$3:$AA$434,MATCH($A258,'[1]PNC 2020'!$A$7:$A$434,0)+4,MATCH(Z$60,'[1]PNC 2020'!$A$3:$AA$3,0))=0,"",INDEX('[1]PNC 2020'!$A$3:$AA$434,MATCH($A258,'[1]PNC 2020'!$A$7:$A$434,0)+4,MATCH(Z$60,'[1]PNC 2020'!$A$3:$AA$3,0))),"")</f>
        <v/>
      </c>
      <c r="AA258" s="87" t="str">
        <f>IFERROR(IF(INDEX('[1]PNC 2020'!$A$3:$AA$434,MATCH($A258,'[1]PNC 2020'!$A$7:$A$434,0)+4,MATCH(AA$60,'[1]PNC 2020'!$A$3:$AA$3,0))=0,"",INDEX('[1]PNC 2020'!$A$3:$AA$434,MATCH($A258,'[1]PNC 2020'!$A$7:$A$434,0)+4,MATCH(AA$60,'[1]PNC 2020'!$A$3:$AA$3,0))),"")</f>
        <v/>
      </c>
      <c r="AB258" s="87">
        <f t="shared" si="93"/>
        <v>0</v>
      </c>
      <c r="AC258" s="87" t="str">
        <f>IFERROR(IF(INDEX('[1]PNC 2020'!$A$3:$AA$434,MATCH($A258,'[1]PNC 2020'!$A$7:$A$434,0)+4,MATCH(AC$60,'[1]PNC 2020'!$A$3:$AA$3,0))=0,"",INDEX('[1]PNC 2020'!$A$3:$AA$434,MATCH($A258,'[1]PNC 2020'!$A$7:$A$434,0)+4,MATCH(AC$60,'[1]PNC 2020'!$A$3:$AA$3,0))),"")</f>
        <v/>
      </c>
      <c r="AD258" s="87" t="str">
        <f>IFERROR(IF(INDEX('[1]PNC 2020'!$A$3:$AA$434,MATCH($A258,'[1]PNC 2020'!$A$7:$A$434,0)+4,MATCH(AD$60,'[1]PNC 2020'!$A$3:$AA$3,0))=0,"",INDEX('[1]PNC 2020'!$A$3:$AA$434,MATCH($A258,'[1]PNC 2020'!$A$7:$A$434,0)+4,MATCH(AD$60,'[1]PNC 2020'!$A$3:$AA$3,0))),"")</f>
        <v/>
      </c>
      <c r="AE258" s="87">
        <f t="shared" si="94"/>
        <v>0</v>
      </c>
      <c r="AF258" s="87" t="str">
        <f>IFERROR(IF(INDEX('[1]PNC 2020'!$A$3:$AA$434,MATCH($A258,'[1]PNC 2020'!$A$7:$A$434,0)+4,MATCH(AF$60,'[1]PNC 2020'!$A$3:$AA$3,0))=0,"",INDEX('[1]PNC 2020'!$A$3:$AA$434,MATCH($A258,'[1]PNC 2020'!$A$7:$A$434,0)+4,MATCH(AF$60,'[1]PNC 2020'!$A$3:$AA$3,0))),"")</f>
        <v/>
      </c>
      <c r="AG258" s="87" t="str">
        <f>IFERROR(IF(INDEX('[1]PNC 2020'!$A$3:$AA$434,MATCH($A258,'[1]PNC 2020'!$A$7:$A$434,0)+4,MATCH(AG$60,'[1]PNC 2020'!$A$3:$AA$3,0))=0,"",INDEX('[1]PNC 2020'!$A$3:$AA$434,MATCH($A258,'[1]PNC 2020'!$A$7:$A$434,0)+4,MATCH(AG$60,'[1]PNC 2020'!$A$3:$AA$3,0))),"")</f>
        <v/>
      </c>
      <c r="AH258" s="87">
        <f t="shared" si="95"/>
        <v>0</v>
      </c>
      <c r="AI258" s="87" t="str">
        <f>IFERROR(IF(INDEX('[1]PNC 2020'!$A$3:$AA$434,MATCH($A258,'[1]PNC 2020'!$A$7:$A$434,0)+4,MATCH(AI$60,'[1]PNC 2020'!$A$3:$AA$3,0))=0,"",INDEX('[1]PNC 2020'!$A$3:$AA$434,MATCH($A258,'[1]PNC 2020'!$A$7:$A$434,0)+4,MATCH(AI$60,'[1]PNC 2020'!$A$3:$AA$3,0))),"")</f>
        <v/>
      </c>
      <c r="AJ258" s="87" t="str">
        <f>IFERROR(IF(INDEX('[1]PNC 2020'!$A$3:$AA$434,MATCH($A258,'[1]PNC 2020'!$A$7:$A$434,0)+4,MATCH(AJ$60,'[1]PNC 2020'!$A$3:$AA$3,0))=0,"",INDEX('[1]PNC 2020'!$A$3:$AA$434,MATCH($A258,'[1]PNC 2020'!$A$7:$A$434,0)+4,MATCH(AJ$60,'[1]PNC 2020'!$A$3:$AA$3,0))),"")</f>
        <v/>
      </c>
      <c r="AK258" s="87">
        <f t="shared" si="96"/>
        <v>0</v>
      </c>
      <c r="AM258" s="132" t="s">
        <v>3</v>
      </c>
    </row>
    <row r="259" spans="1:39" ht="14.25" thickTop="1" thickBot="1" x14ac:dyDescent="0.25">
      <c r="A259" s="132" t="str">
        <f t="shared" si="97"/>
        <v>Total General</v>
      </c>
      <c r="B259" s="53" t="s">
        <v>19</v>
      </c>
      <c r="C259" s="61">
        <f t="shared" ref="C259:AK259" si="98">SUM(C226:C258)</f>
        <v>0</v>
      </c>
      <c r="D259" s="61">
        <f t="shared" si="98"/>
        <v>0</v>
      </c>
      <c r="E259" s="61">
        <f t="shared" si="98"/>
        <v>0</v>
      </c>
      <c r="F259" s="61">
        <f t="shared" si="98"/>
        <v>0</v>
      </c>
      <c r="G259" s="61">
        <f t="shared" si="98"/>
        <v>0</v>
      </c>
      <c r="H259" s="61">
        <f t="shared" si="98"/>
        <v>0</v>
      </c>
      <c r="I259" s="61">
        <f t="shared" si="98"/>
        <v>0</v>
      </c>
      <c r="J259" s="61">
        <f t="shared" si="98"/>
        <v>0</v>
      </c>
      <c r="K259" s="61">
        <f t="shared" si="98"/>
        <v>0</v>
      </c>
      <c r="L259" s="61">
        <f t="shared" si="98"/>
        <v>0</v>
      </c>
      <c r="M259" s="61">
        <f t="shared" si="98"/>
        <v>0</v>
      </c>
      <c r="N259" s="61">
        <f t="shared" si="98"/>
        <v>0</v>
      </c>
      <c r="O259" s="61">
        <f t="shared" si="98"/>
        <v>0</v>
      </c>
      <c r="P259" s="61">
        <f t="shared" si="98"/>
        <v>0</v>
      </c>
      <c r="Q259" s="61">
        <f t="shared" si="98"/>
        <v>0</v>
      </c>
      <c r="R259" s="61">
        <f t="shared" si="98"/>
        <v>0</v>
      </c>
      <c r="S259" s="61">
        <f t="shared" si="98"/>
        <v>0</v>
      </c>
      <c r="T259" s="61">
        <f t="shared" si="98"/>
        <v>0</v>
      </c>
      <c r="U259" s="61">
        <f t="shared" si="98"/>
        <v>0</v>
      </c>
      <c r="V259" s="61">
        <f t="shared" si="98"/>
        <v>0</v>
      </c>
      <c r="W259" s="61">
        <f t="shared" si="98"/>
        <v>0</v>
      </c>
      <c r="X259" s="61">
        <f t="shared" si="98"/>
        <v>0</v>
      </c>
      <c r="Y259" s="61">
        <f t="shared" si="98"/>
        <v>0</v>
      </c>
      <c r="Z259" s="61">
        <f t="shared" si="98"/>
        <v>0</v>
      </c>
      <c r="AA259" s="61">
        <f t="shared" si="98"/>
        <v>0</v>
      </c>
      <c r="AB259" s="61">
        <f t="shared" si="98"/>
        <v>0</v>
      </c>
      <c r="AC259" s="61">
        <f t="shared" si="98"/>
        <v>0</v>
      </c>
      <c r="AD259" s="61">
        <f t="shared" si="98"/>
        <v>0</v>
      </c>
      <c r="AE259" s="61">
        <f t="shared" si="98"/>
        <v>0</v>
      </c>
      <c r="AF259" s="61">
        <f t="shared" si="98"/>
        <v>0</v>
      </c>
      <c r="AG259" s="61">
        <f t="shared" si="98"/>
        <v>0</v>
      </c>
      <c r="AH259" s="61">
        <f t="shared" si="98"/>
        <v>0</v>
      </c>
      <c r="AI259" s="61">
        <f t="shared" si="98"/>
        <v>0</v>
      </c>
      <c r="AJ259" s="61">
        <f t="shared" si="98"/>
        <v>0</v>
      </c>
      <c r="AK259" s="86">
        <f t="shared" si="98"/>
        <v>0</v>
      </c>
    </row>
    <row r="260" spans="1:39" ht="13.5" thickTop="1" x14ac:dyDescent="0.2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2">
      <c r="A261" s="132" t="str">
        <f>AM261&amp;B261</f>
        <v>% de Primas Exoneradas de Impuestos</v>
      </c>
      <c r="B261" s="20" t="s">
        <v>38</v>
      </c>
      <c r="C261" s="180">
        <f>IFERROR(D259/C262*100,0)</f>
        <v>0</v>
      </c>
      <c r="D261" s="180"/>
      <c r="E261" s="180">
        <f>IFERROR(F259/E262*100,0)</f>
        <v>0</v>
      </c>
      <c r="F261" s="180"/>
      <c r="G261" s="36"/>
      <c r="H261" s="180">
        <f>IFERROR(I259/H262*100,0)</f>
        <v>0</v>
      </c>
      <c r="I261" s="180"/>
      <c r="J261" s="36"/>
      <c r="K261" s="180">
        <f>IFERROR(L259/K262*100,0)</f>
        <v>0</v>
      </c>
      <c r="L261" s="180"/>
      <c r="M261" s="36"/>
      <c r="N261" s="180">
        <f>IFERROR(O259/N262*100,0)</f>
        <v>0</v>
      </c>
      <c r="O261" s="180"/>
      <c r="P261" s="36"/>
      <c r="Q261" s="180">
        <f>IFERROR(R259/Q262*100,0)</f>
        <v>0</v>
      </c>
      <c r="R261" s="180"/>
      <c r="S261" s="36"/>
      <c r="T261" s="180">
        <f>IFERROR(U259/T262*100,0)</f>
        <v>0</v>
      </c>
      <c r="U261" s="180"/>
      <c r="V261" s="36"/>
      <c r="W261" s="180">
        <f>IFERROR(X259/W262*100,0)</f>
        <v>0</v>
      </c>
      <c r="X261" s="180"/>
      <c r="Y261" s="36"/>
      <c r="Z261" s="180">
        <f>IFERROR(AA259/Z262*100,0)</f>
        <v>0</v>
      </c>
      <c r="AA261" s="180"/>
      <c r="AB261" s="36"/>
      <c r="AC261" s="180">
        <f>IFERROR(AD259/AC262*100,0)</f>
        <v>0</v>
      </c>
      <c r="AD261" s="180"/>
      <c r="AE261" s="36"/>
      <c r="AF261" s="180">
        <f>IFERROR(AG259/AF262*100,0)</f>
        <v>0</v>
      </c>
      <c r="AG261" s="180"/>
      <c r="AH261" s="36"/>
      <c r="AI261" s="180">
        <f>IFERROR(AJ259/AI262*100,0)</f>
        <v>0</v>
      </c>
      <c r="AJ261" s="180"/>
      <c r="AK261" s="36"/>
    </row>
    <row r="262" spans="1:39" x14ac:dyDescent="0.2">
      <c r="A262" s="132" t="str">
        <f>AM262&amp;B262</f>
        <v>Primas Netas Totales</v>
      </c>
      <c r="B262" s="5" t="s">
        <v>39</v>
      </c>
      <c r="C262" s="182">
        <f>IFERROR(C259+D259,0)</f>
        <v>0</v>
      </c>
      <c r="D262" s="181"/>
      <c r="E262" s="182">
        <f>IFERROR(E259+F259,0)</f>
        <v>0</v>
      </c>
      <c r="F262" s="181"/>
      <c r="G262" s="37"/>
      <c r="H262" s="182">
        <f>IFERROR(H259+I259,0)</f>
        <v>0</v>
      </c>
      <c r="I262" s="181"/>
      <c r="J262" s="37"/>
      <c r="K262" s="182">
        <f>IFERROR(K259+L259,0)</f>
        <v>0</v>
      </c>
      <c r="L262" s="181"/>
      <c r="M262" s="37"/>
      <c r="N262" s="182">
        <f>IFERROR(N259+O259,0)</f>
        <v>0</v>
      </c>
      <c r="O262" s="181"/>
      <c r="P262" s="37"/>
      <c r="Q262" s="182">
        <f>IFERROR(Q259+R259,0)</f>
        <v>0</v>
      </c>
      <c r="R262" s="181"/>
      <c r="S262" s="37"/>
      <c r="T262" s="182">
        <f>IFERROR(T259+U259,0)</f>
        <v>0</v>
      </c>
      <c r="U262" s="181"/>
      <c r="V262" s="37"/>
      <c r="W262" s="182">
        <f>IFERROR(W259+X259,0)</f>
        <v>0</v>
      </c>
      <c r="X262" s="181"/>
      <c r="Y262" s="37"/>
      <c r="Z262" s="182">
        <f>IFERROR(Z259+AA259,0)</f>
        <v>0</v>
      </c>
      <c r="AA262" s="181"/>
      <c r="AB262" s="37"/>
      <c r="AC262" s="182">
        <f>IFERROR(AC259+AD259,0)</f>
        <v>0</v>
      </c>
      <c r="AD262" s="181"/>
      <c r="AE262" s="37"/>
      <c r="AF262" s="182">
        <f>IFERROR(AF259+AG259,0)</f>
        <v>0</v>
      </c>
      <c r="AG262" s="181"/>
      <c r="AH262" s="37"/>
      <c r="AI262" s="182">
        <f>IFERROR(AI259+AJ259,0)</f>
        <v>0</v>
      </c>
      <c r="AJ262" s="181"/>
      <c r="AK262" s="37"/>
    </row>
    <row r="263" spans="1:39" x14ac:dyDescent="0.2">
      <c r="A263" s="132" t="str">
        <f>AM263&amp;B263</f>
        <v>% Por Ramos Primas Netas Cobradas</v>
      </c>
      <c r="B263" s="5" t="s">
        <v>40</v>
      </c>
      <c r="C263" s="180">
        <f>SUM(E263:AJ263,0)</f>
        <v>0</v>
      </c>
      <c r="D263" s="181"/>
      <c r="E263" s="180">
        <f>IFERROR(E262/C262*100,0)</f>
        <v>0</v>
      </c>
      <c r="F263" s="180"/>
      <c r="G263" s="36"/>
      <c r="H263" s="180">
        <f>IFERROR(H262/C262*100,0)</f>
        <v>0</v>
      </c>
      <c r="I263" s="180"/>
      <c r="J263" s="36"/>
      <c r="K263" s="180">
        <f>IFERROR(K262/C262*100,0)</f>
        <v>0</v>
      </c>
      <c r="L263" s="180"/>
      <c r="M263" s="36"/>
      <c r="N263" s="180">
        <f>IFERROR(N262/C262*100,0)</f>
        <v>0</v>
      </c>
      <c r="O263" s="180"/>
      <c r="P263" s="36"/>
      <c r="Q263" s="180">
        <f>IFERROR(Q262/C262*100,0)</f>
        <v>0</v>
      </c>
      <c r="R263" s="180"/>
      <c r="S263" s="36"/>
      <c r="T263" s="180">
        <f>IFERROR(T262/C262*100,0)</f>
        <v>0</v>
      </c>
      <c r="U263" s="180"/>
      <c r="V263" s="36"/>
      <c r="W263" s="180">
        <f>IFERROR(W262/C262*100,0)</f>
        <v>0</v>
      </c>
      <c r="X263" s="180"/>
      <c r="Y263" s="36"/>
      <c r="Z263" s="180">
        <f>IFERROR(Z262/C262*100,0)</f>
        <v>0</v>
      </c>
      <c r="AA263" s="180"/>
      <c r="AB263" s="36"/>
      <c r="AC263" s="180">
        <f>IFERROR(AC262/C262*100,0)</f>
        <v>0</v>
      </c>
      <c r="AD263" s="180"/>
      <c r="AE263" s="36"/>
      <c r="AF263" s="180">
        <f>IFERROR(AF262/C262*100,0)</f>
        <v>0</v>
      </c>
      <c r="AG263" s="180"/>
      <c r="AH263" s="36"/>
      <c r="AI263" s="180">
        <f>IFERROR(AI262/C262*100,0)</f>
        <v>0</v>
      </c>
      <c r="AJ263" s="180"/>
      <c r="AK263" s="36"/>
    </row>
    <row r="264" spans="1:39" x14ac:dyDescent="0.2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2">
      <c r="A265" s="132" t="str">
        <f t="shared" si="97"/>
        <v/>
      </c>
    </row>
    <row r="266" spans="1:39" x14ac:dyDescent="0.2">
      <c r="A266" s="132" t="str">
        <f t="shared" si="97"/>
        <v/>
      </c>
    </row>
    <row r="267" spans="1:39" x14ac:dyDescent="0.2">
      <c r="A267" s="132" t="str">
        <f t="shared" si="97"/>
        <v/>
      </c>
    </row>
    <row r="268" spans="1:39" x14ac:dyDescent="0.2">
      <c r="A268" s="132" t="str">
        <f t="shared" si="97"/>
        <v/>
      </c>
    </row>
    <row r="269" spans="1:39" x14ac:dyDescent="0.2">
      <c r="A269" s="132" t="str">
        <f t="shared" si="97"/>
        <v/>
      </c>
    </row>
    <row r="270" spans="1:39" ht="20.25" customHeight="1" x14ac:dyDescent="0.3">
      <c r="A270" s="132" t="str">
        <f t="shared" si="97"/>
        <v>Superintendencia de Seguros</v>
      </c>
      <c r="B270" s="179" t="s">
        <v>42</v>
      </c>
      <c r="C270" s="179"/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  <c r="AA270" s="179"/>
      <c r="AB270" s="179"/>
      <c r="AC270" s="179"/>
      <c r="AD270" s="179"/>
      <c r="AE270" s="179"/>
      <c r="AF270" s="179"/>
      <c r="AG270" s="179"/>
      <c r="AH270" s="179"/>
      <c r="AI270" s="179"/>
      <c r="AJ270" s="179"/>
    </row>
    <row r="271" spans="1:39" ht="12.75" customHeight="1" x14ac:dyDescent="0.2">
      <c r="A271" s="132" t="str">
        <f t="shared" si="97"/>
        <v>Primas Netas Cobradas por Compañías, Según Ramos</v>
      </c>
      <c r="B271" s="178" t="s">
        <v>56</v>
      </c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8"/>
      <c r="W271" s="178"/>
      <c r="X271" s="178"/>
      <c r="Y271" s="178"/>
      <c r="Z271" s="178"/>
      <c r="AA271" s="178"/>
      <c r="AB271" s="178"/>
      <c r="AC271" s="178"/>
      <c r="AD271" s="178"/>
      <c r="AE271" s="178"/>
      <c r="AF271" s="178"/>
      <c r="AG271" s="178"/>
      <c r="AH271" s="178"/>
      <c r="AI271" s="178"/>
      <c r="AJ271" s="178"/>
    </row>
    <row r="272" spans="1:39" ht="12.75" customHeight="1" x14ac:dyDescent="0.2">
      <c r="A272" s="132" t="str">
        <f t="shared" si="97"/>
        <v>Mayo, 2022</v>
      </c>
      <c r="B272" s="176" t="s">
        <v>162</v>
      </c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</row>
    <row r="273" spans="1:39" ht="12.75" customHeight="1" x14ac:dyDescent="0.2">
      <c r="A273" s="132" t="str">
        <f t="shared" si="97"/>
        <v>(Valores en RD$)</v>
      </c>
      <c r="B273" s="178" t="s">
        <v>91</v>
      </c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  <c r="AA273" s="178"/>
      <c r="AB273" s="178"/>
      <c r="AC273" s="178"/>
      <c r="AD273" s="178"/>
      <c r="AE273" s="178"/>
      <c r="AF273" s="178"/>
      <c r="AG273" s="178"/>
      <c r="AH273" s="178"/>
      <c r="AI273" s="178"/>
      <c r="AJ273" s="178"/>
    </row>
    <row r="274" spans="1:39" x14ac:dyDescent="0.2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.5" thickBot="1" x14ac:dyDescent="0.25">
      <c r="A275" s="132" t="str">
        <f t="shared" si="97"/>
        <v/>
      </c>
    </row>
    <row r="276" spans="1:39" ht="14.25" thickTop="1" thickBot="1" x14ac:dyDescent="0.25">
      <c r="A276" s="132" t="str">
        <f t="shared" si="97"/>
        <v>Compañías</v>
      </c>
      <c r="B276" s="171" t="s">
        <v>33</v>
      </c>
      <c r="C276" s="183" t="s">
        <v>0</v>
      </c>
      <c r="D276" s="183"/>
      <c r="E276" s="183" t="s">
        <v>12</v>
      </c>
      <c r="F276" s="183"/>
      <c r="G276" s="110"/>
      <c r="H276" s="183" t="s">
        <v>13</v>
      </c>
      <c r="I276" s="183"/>
      <c r="J276" s="110"/>
      <c r="K276" s="183" t="s">
        <v>14</v>
      </c>
      <c r="L276" s="183"/>
      <c r="M276" s="110"/>
      <c r="N276" s="183" t="s">
        <v>15</v>
      </c>
      <c r="O276" s="183"/>
      <c r="P276" s="110"/>
      <c r="Q276" s="183" t="s">
        <v>27</v>
      </c>
      <c r="R276" s="183"/>
      <c r="S276" s="110"/>
      <c r="T276" s="183" t="s">
        <v>35</v>
      </c>
      <c r="U276" s="183"/>
      <c r="V276" s="110"/>
      <c r="W276" s="183" t="s">
        <v>16</v>
      </c>
      <c r="X276" s="183"/>
      <c r="Y276" s="110"/>
      <c r="Z276" s="183" t="s">
        <v>67</v>
      </c>
      <c r="AA276" s="183"/>
      <c r="AB276" s="110"/>
      <c r="AC276" s="183" t="s">
        <v>34</v>
      </c>
      <c r="AD276" s="183"/>
      <c r="AE276" s="110"/>
      <c r="AF276" s="183" t="s">
        <v>17</v>
      </c>
      <c r="AG276" s="183"/>
      <c r="AH276" s="110"/>
      <c r="AI276" s="183" t="s">
        <v>18</v>
      </c>
      <c r="AJ276" s="183"/>
      <c r="AK276" s="65"/>
    </row>
    <row r="277" spans="1:39" ht="14.25" thickTop="1" thickBot="1" x14ac:dyDescent="0.25">
      <c r="A277" s="132" t="str">
        <f t="shared" si="97"/>
        <v/>
      </c>
      <c r="B277" s="184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.5" thickTop="1" x14ac:dyDescent="0.2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0</v>
      </c>
      <c r="D278" s="88">
        <f t="shared" ref="D278:D310" si="100">SUMIF($E$62:$AJ$62,$D$62,$E278:$AJ278)</f>
        <v>0</v>
      </c>
      <c r="E278" s="87" t="str">
        <f>IFERROR(IF(INDEX('[1]PNC 2020'!$A$3:$AA$434,MATCH($A278,'[1]PNC 2020'!$A$7:$A$434,0)+4,MATCH(E$60,'[1]PNC 2020'!$A$3:$AA$3,0))=0,"",INDEX('[1]PNC 2020'!$A$3:$AA$434,MATCH($A278,'[1]PNC 2020'!$A$7:$A$434,0)+4,MATCH(E$60,'[1]PNC 2020'!$A$3:$AA$3,0))),"")</f>
        <v/>
      </c>
      <c r="F278" s="87" t="str">
        <f>IFERROR(IF(INDEX('[1]PNC 2020'!$A$3:$AA$434,MATCH($A278,'[1]PNC 2020'!$A$7:$A$434,0)+4,MATCH(F$60,'[1]PNC 2020'!$A$3:$AA$3,0))=0,"",INDEX('[1]PNC 2020'!$A$3:$AA$434,MATCH($A278,'[1]PNC 2020'!$A$7:$A$434,0)+4,MATCH(F$60,'[1]PNC 2020'!$A$3:$AA$3,0))),"")</f>
        <v/>
      </c>
      <c r="G278" s="87">
        <f>SUBTOTAL(109,E278:F278)</f>
        <v>0</v>
      </c>
      <c r="H278" s="87" t="str">
        <f>IFERROR(IF(INDEX('[1]PNC 2020'!$A$3:$AA$434,MATCH($A278,'[1]PNC 2020'!$A$7:$A$434,0)+4,MATCH(H$60,'[1]PNC 2020'!$A$3:$AA$3,0))=0,"",INDEX('[1]PNC 2020'!$A$3:$AA$434,MATCH($A278,'[1]PNC 2020'!$A$7:$A$434,0)+4,MATCH(H$60,'[1]PNC 2020'!$A$3:$AA$3,0))),"")</f>
        <v/>
      </c>
      <c r="I278" s="87" t="str">
        <f>IFERROR(IF(INDEX('[1]PNC 2020'!$A$3:$AA$434,MATCH($A278,'[1]PNC 2020'!$A$7:$A$434,0)+4,MATCH(I$60,'[1]PNC 2020'!$A$3:$AA$3,0))=0,"",INDEX('[1]PNC 2020'!$A$3:$AA$434,MATCH($A278,'[1]PNC 2020'!$A$7:$A$434,0)+4,MATCH(I$60,'[1]PNC 2020'!$A$3:$AA$3,0))),"")</f>
        <v/>
      </c>
      <c r="J278" s="87">
        <f>SUBTOTAL(109,H278:I278)</f>
        <v>0</v>
      </c>
      <c r="K278" s="87" t="str">
        <f>IFERROR(IF(INDEX('[1]PNC 2020'!$A$3:$AA$434,MATCH($A278,'[1]PNC 2020'!$A$7:$A$434,0)+4,MATCH(K$60,'[1]PNC 2020'!$A$3:$AA$3,0))=0,"",INDEX('[1]PNC 2020'!$A$3:$AA$434,MATCH($A278,'[1]PNC 2020'!$A$7:$A$434,0)+4,MATCH(K$60,'[1]PNC 2020'!$A$3:$AA$3,0))),"")</f>
        <v/>
      </c>
      <c r="L278" s="87" t="str">
        <f>IFERROR(IF(INDEX('[1]PNC 2020'!$A$3:$AA$434,MATCH($A278,'[1]PNC 2020'!$A$7:$A$434,0)+4,MATCH(L$60,'[1]PNC 2020'!$A$3:$AA$3,0))=0,"",INDEX('[1]PNC 2020'!$A$3:$AA$434,MATCH($A278,'[1]PNC 2020'!$A$7:$A$434,0)+4,MATCH(L$60,'[1]PNC 2020'!$A$3:$AA$3,0))),"")</f>
        <v/>
      </c>
      <c r="M278" s="87">
        <f>SUBTOTAL(109,K278:L278)</f>
        <v>0</v>
      </c>
      <c r="N278" s="87" t="str">
        <f>IFERROR(IF(INDEX('[1]PNC 2020'!$A$3:$AA$434,MATCH($A278,'[1]PNC 2020'!$A$7:$A$434,0)+4,MATCH(N$60,'[1]PNC 2020'!$A$3:$AA$3,0))=0,"",INDEX('[1]PNC 2020'!$A$3:$AA$434,MATCH($A278,'[1]PNC 2020'!$A$7:$A$434,0)+4,MATCH(N$60,'[1]PNC 2020'!$A$3:$AA$3,0))),"")</f>
        <v/>
      </c>
      <c r="O278" s="87" t="str">
        <f>IFERROR(IF(INDEX('[1]PNC 2020'!$A$3:$AA$434,MATCH($A278,'[1]PNC 2020'!$A$7:$A$434,0)+4,MATCH(O$60,'[1]PNC 2020'!$A$3:$AA$3,0))=0,"",INDEX('[1]PNC 2020'!$A$3:$AA$434,MATCH($A278,'[1]PNC 2020'!$A$7:$A$434,0)+4,MATCH(O$60,'[1]PNC 2020'!$A$3:$AA$3,0))),"")</f>
        <v/>
      </c>
      <c r="P278" s="87">
        <f>SUBTOTAL(109,N278:O278)</f>
        <v>0</v>
      </c>
      <c r="Q278" s="87" t="str">
        <f>IFERROR(IF(INDEX('[1]PNC 2020'!$A$3:$AA$434,MATCH($A278,'[1]PNC 2020'!$A$7:$A$434,0)+4,MATCH(Q$60,'[1]PNC 2020'!$A$3:$AA$3,0))=0,"",INDEX('[1]PNC 2020'!$A$3:$AA$434,MATCH($A278,'[1]PNC 2020'!$A$7:$A$434,0)+4,MATCH(Q$60,'[1]PNC 2020'!$A$3:$AA$3,0))),"")</f>
        <v/>
      </c>
      <c r="R278" s="87" t="str">
        <f>IFERROR(IF(INDEX('[1]PNC 2020'!$A$3:$AA$434,MATCH($A278,'[1]PNC 2020'!$A$7:$A$434,0)+4,MATCH(R$60,'[1]PNC 2020'!$A$3:$AA$3,0))=0,"",INDEX('[1]PNC 2020'!$A$3:$AA$434,MATCH($A278,'[1]PNC 2020'!$A$7:$A$434,0)+4,MATCH(R$60,'[1]PNC 2020'!$A$3:$AA$3,0))),"")</f>
        <v/>
      </c>
      <c r="S278" s="87">
        <f>SUBTOTAL(109,Q278:R278)</f>
        <v>0</v>
      </c>
      <c r="T278" s="87" t="str">
        <f>IFERROR(IF(INDEX('[1]PNC 2020'!$A$3:$AA$434,MATCH($A278,'[1]PNC 2020'!$A$7:$A$434,0)+4,MATCH(T$60,'[1]PNC 2020'!$A$3:$AA$3,0))=0,"",INDEX('[1]PNC 2020'!$A$3:$AA$434,MATCH($A278,'[1]PNC 2020'!$A$7:$A$434,0)+4,MATCH(T$60,'[1]PNC 2020'!$A$3:$AA$3,0))),"")</f>
        <v/>
      </c>
      <c r="U278" s="87" t="str">
        <f>IFERROR(IF(INDEX('[1]PNC 2020'!$A$3:$AA$434,MATCH($A278,'[1]PNC 2020'!$A$7:$A$434,0)+4,MATCH(U$60,'[1]PNC 2020'!$A$3:$AA$3,0))=0,"",INDEX('[1]PNC 2020'!$A$3:$AA$434,MATCH($A278,'[1]PNC 2020'!$A$7:$A$434,0)+4,MATCH(U$60,'[1]PNC 2020'!$A$3:$AA$3,0))),"")</f>
        <v/>
      </c>
      <c r="V278" s="87">
        <f>SUBTOTAL(109,T278:U278)</f>
        <v>0</v>
      </c>
      <c r="W278" s="87" t="str">
        <f>IFERROR(IF(INDEX('[1]PNC 2020'!$A$3:$AA$434,MATCH($A278,'[1]PNC 2020'!$A$7:$A$434,0)+4,MATCH(W$60,'[1]PNC 2020'!$A$3:$AA$3,0))=0,"",INDEX('[1]PNC 2020'!$A$3:$AA$434,MATCH($A278,'[1]PNC 2020'!$A$7:$A$434,0)+4,MATCH(W$60,'[1]PNC 2020'!$A$3:$AA$3,0))),"")</f>
        <v/>
      </c>
      <c r="X278" s="87" t="str">
        <f>IFERROR(IF(INDEX('[1]PNC 2020'!$A$3:$AA$434,MATCH($A278,'[1]PNC 2020'!$A$7:$A$434,0)+4,MATCH(X$60,'[1]PNC 2020'!$A$3:$AA$3,0))=0,"",INDEX('[1]PNC 2020'!$A$3:$AA$434,MATCH($A278,'[1]PNC 2020'!$A$7:$A$434,0)+4,MATCH(X$60,'[1]PNC 2020'!$A$3:$AA$3,0))),"")</f>
        <v/>
      </c>
      <c r="Y278" s="87">
        <f>SUBTOTAL(109,W278:X278)</f>
        <v>0</v>
      </c>
      <c r="Z278" s="87" t="str">
        <f>IFERROR(IF(INDEX('[1]PNC 2020'!$A$3:$AA$434,MATCH($A278,'[1]PNC 2020'!$A$7:$A$434,0)+4,MATCH(Z$60,'[1]PNC 2020'!$A$3:$AA$3,0))=0,"",INDEX('[1]PNC 2020'!$A$3:$AA$434,MATCH($A278,'[1]PNC 2020'!$A$7:$A$434,0)+4,MATCH(Z$60,'[1]PNC 2020'!$A$3:$AA$3,0))),"")</f>
        <v/>
      </c>
      <c r="AA278" s="87" t="str">
        <f>IFERROR(IF(INDEX('[1]PNC 2020'!$A$3:$AA$434,MATCH($A278,'[1]PNC 2020'!$A$7:$A$434,0)+4,MATCH(AA$60,'[1]PNC 2020'!$A$3:$AA$3,0))=0,"",INDEX('[1]PNC 2020'!$A$3:$AA$434,MATCH($A278,'[1]PNC 2020'!$A$7:$A$434,0)+4,MATCH(AA$60,'[1]PNC 2020'!$A$3:$AA$3,0))),"")</f>
        <v/>
      </c>
      <c r="AB278" s="87">
        <f>SUBTOTAL(109,Z278:AA278)</f>
        <v>0</v>
      </c>
      <c r="AC278" s="87" t="str">
        <f>IFERROR(IF(INDEX('[1]PNC 2020'!$A$3:$AA$434,MATCH($A278,'[1]PNC 2020'!$A$7:$A$434,0)+4,MATCH(AC$60,'[1]PNC 2020'!$A$3:$AA$3,0))=0,"",INDEX('[1]PNC 2020'!$A$3:$AA$434,MATCH($A278,'[1]PNC 2020'!$A$7:$A$434,0)+4,MATCH(AC$60,'[1]PNC 2020'!$A$3:$AA$3,0))),"")</f>
        <v/>
      </c>
      <c r="AD278" s="87" t="str">
        <f>IFERROR(IF(INDEX('[1]PNC 2020'!$A$3:$AA$434,MATCH($A278,'[1]PNC 2020'!$A$7:$A$434,0)+4,MATCH(AD$60,'[1]PNC 2020'!$A$3:$AA$3,0))=0,"",INDEX('[1]PNC 2020'!$A$3:$AA$434,MATCH($A278,'[1]PNC 2020'!$A$7:$A$434,0)+4,MATCH(AD$60,'[1]PNC 2020'!$A$3:$AA$3,0))),"")</f>
        <v/>
      </c>
      <c r="AE278" s="87">
        <f>SUBTOTAL(109,AC278:AD278)</f>
        <v>0</v>
      </c>
      <c r="AF278" s="87" t="str">
        <f>IFERROR(IF(INDEX('[1]PNC 2020'!$A$3:$AA$434,MATCH($A278,'[1]PNC 2020'!$A$7:$A$434,0)+4,MATCH(AF$60,'[1]PNC 2020'!$A$3:$AA$3,0))=0,"",INDEX('[1]PNC 2020'!$A$3:$AA$434,MATCH($A278,'[1]PNC 2020'!$A$7:$A$434,0)+4,MATCH(AF$60,'[1]PNC 2020'!$A$3:$AA$3,0))),"")</f>
        <v/>
      </c>
      <c r="AG278" s="87" t="str">
        <f>IFERROR(IF(INDEX('[1]PNC 2020'!$A$3:$AA$434,MATCH($A278,'[1]PNC 2020'!$A$7:$A$434,0)+4,MATCH(AG$60,'[1]PNC 2020'!$A$3:$AA$3,0))=0,"",INDEX('[1]PNC 2020'!$A$3:$AA$434,MATCH($A278,'[1]PNC 2020'!$A$7:$A$434,0)+4,MATCH(AG$60,'[1]PNC 2020'!$A$3:$AA$3,0))),"")</f>
        <v/>
      </c>
      <c r="AH278" s="87">
        <f>SUBTOTAL(109,AF278:AG278)</f>
        <v>0</v>
      </c>
      <c r="AI278" s="87" t="str">
        <f>IFERROR(IF(INDEX('[1]PNC 2020'!$A$3:$AA$434,MATCH($A278,'[1]PNC 2020'!$A$7:$A$434,0)+4,MATCH(AI$60,'[1]PNC 2020'!$A$3:$AA$3,0))=0,"",INDEX('[1]PNC 2020'!$A$3:$AA$434,MATCH($A278,'[1]PNC 2020'!$A$7:$A$434,0)+4,MATCH(AI$60,'[1]PNC 2020'!$A$3:$AA$3,0))),"")</f>
        <v/>
      </c>
      <c r="AJ278" s="87" t="str">
        <f>IFERROR(IF(INDEX('[1]PNC 2020'!$A$3:$AA$434,MATCH($A278,'[1]PNC 2020'!$A$7:$A$434,0)+4,MATCH(AJ$60,'[1]PNC 2020'!$A$3:$AA$3,0))=0,"",INDEX('[1]PNC 2020'!$A$3:$AA$434,MATCH($A278,'[1]PNC 2020'!$A$7:$A$434,0)+4,MATCH(AJ$60,'[1]PNC 2020'!$A$3:$AA$3,0))),"")</f>
        <v/>
      </c>
      <c r="AK278" s="87">
        <f>SUBTOTAL(109,AI278:AJ278)</f>
        <v>0</v>
      </c>
      <c r="AM278" s="132" t="s">
        <v>4</v>
      </c>
    </row>
    <row r="279" spans="1:39" x14ac:dyDescent="0.2">
      <c r="A279" s="132" t="str">
        <f t="shared" si="97"/>
        <v>MayoHumano Seguros, S. A.</v>
      </c>
      <c r="B279" s="51" t="s">
        <v>92</v>
      </c>
      <c r="C279" s="88">
        <f t="shared" si="99"/>
        <v>0</v>
      </c>
      <c r="D279" s="88">
        <f t="shared" si="100"/>
        <v>0</v>
      </c>
      <c r="E279" s="87" t="str">
        <f>IFERROR(IF(INDEX('[1]PNC 2020'!$A$3:$AA$434,MATCH($A279,'[1]PNC 2020'!$A$7:$A$434,0)+4,MATCH(E$60,'[1]PNC 2020'!$A$3:$AA$3,0))=0,"",INDEX('[1]PNC 2020'!$A$3:$AA$434,MATCH($A279,'[1]PNC 2020'!$A$7:$A$434,0)+4,MATCH(E$60,'[1]PNC 2020'!$A$3:$AA$3,0))),"")</f>
        <v/>
      </c>
      <c r="F279" s="87" t="str">
        <f>IFERROR(IF(INDEX('[1]PNC 2020'!$A$3:$AA$434,MATCH($A279,'[1]PNC 2020'!$A$7:$A$434,0)+4,MATCH(F$60,'[1]PNC 2020'!$A$3:$AA$3,0))=0,"",INDEX('[1]PNC 2020'!$A$3:$AA$434,MATCH($A279,'[1]PNC 2020'!$A$7:$A$434,0)+4,MATCH(F$60,'[1]PNC 2020'!$A$3:$AA$3,0))),"")</f>
        <v/>
      </c>
      <c r="G279" s="87">
        <f t="shared" ref="G279:G310" si="101">SUBTOTAL(109,E279:F279)</f>
        <v>0</v>
      </c>
      <c r="H279" s="87" t="str">
        <f>IFERROR(IF(INDEX('[1]PNC 2020'!$A$3:$AA$434,MATCH($A279,'[1]PNC 2020'!$A$7:$A$434,0)+4,MATCH(H$60,'[1]PNC 2020'!$A$3:$AA$3,0))=0,"",INDEX('[1]PNC 2020'!$A$3:$AA$434,MATCH($A279,'[1]PNC 2020'!$A$7:$A$434,0)+4,MATCH(H$60,'[1]PNC 2020'!$A$3:$AA$3,0))),"")</f>
        <v/>
      </c>
      <c r="I279" s="87" t="str">
        <f>IFERROR(IF(INDEX('[1]PNC 2020'!$A$3:$AA$434,MATCH($A279,'[1]PNC 2020'!$A$7:$A$434,0)+4,MATCH(I$60,'[1]PNC 2020'!$A$3:$AA$3,0))=0,"",INDEX('[1]PNC 2020'!$A$3:$AA$434,MATCH($A279,'[1]PNC 2020'!$A$7:$A$434,0)+4,MATCH(I$60,'[1]PNC 2020'!$A$3:$AA$3,0))),"")</f>
        <v/>
      </c>
      <c r="J279" s="87">
        <f t="shared" ref="J279:J310" si="102">SUBTOTAL(109,H279:I279)</f>
        <v>0</v>
      </c>
      <c r="K279" s="87" t="str">
        <f>IFERROR(IF(INDEX('[1]PNC 2020'!$A$3:$AA$434,MATCH($A279,'[1]PNC 2020'!$A$7:$A$434,0)+4,MATCH(K$60,'[1]PNC 2020'!$A$3:$AA$3,0))=0,"",INDEX('[1]PNC 2020'!$A$3:$AA$434,MATCH($A279,'[1]PNC 2020'!$A$7:$A$434,0)+4,MATCH(K$60,'[1]PNC 2020'!$A$3:$AA$3,0))),"")</f>
        <v/>
      </c>
      <c r="L279" s="87" t="str">
        <f>IFERROR(IF(INDEX('[1]PNC 2020'!$A$3:$AA$434,MATCH($A279,'[1]PNC 2020'!$A$7:$A$434,0)+4,MATCH(L$60,'[1]PNC 2020'!$A$3:$AA$3,0))=0,"",INDEX('[1]PNC 2020'!$A$3:$AA$434,MATCH($A279,'[1]PNC 2020'!$A$7:$A$434,0)+4,MATCH(L$60,'[1]PNC 2020'!$A$3:$AA$3,0))),"")</f>
        <v/>
      </c>
      <c r="M279" s="87">
        <f t="shared" ref="M279:M310" si="103">SUBTOTAL(109,K279:L279)</f>
        <v>0</v>
      </c>
      <c r="N279" s="87" t="str">
        <f>IFERROR(IF(INDEX('[1]PNC 2020'!$A$3:$AA$434,MATCH($A279,'[1]PNC 2020'!$A$7:$A$434,0)+4,MATCH(N$60,'[1]PNC 2020'!$A$3:$AA$3,0))=0,"",INDEX('[1]PNC 2020'!$A$3:$AA$434,MATCH($A279,'[1]PNC 2020'!$A$7:$A$434,0)+4,MATCH(N$60,'[1]PNC 2020'!$A$3:$AA$3,0))),"")</f>
        <v/>
      </c>
      <c r="O279" s="87" t="str">
        <f>IFERROR(IF(INDEX('[1]PNC 2020'!$A$3:$AA$434,MATCH($A279,'[1]PNC 2020'!$A$7:$A$434,0)+4,MATCH(O$60,'[1]PNC 2020'!$A$3:$AA$3,0))=0,"",INDEX('[1]PNC 2020'!$A$3:$AA$434,MATCH($A279,'[1]PNC 2020'!$A$7:$A$434,0)+4,MATCH(O$60,'[1]PNC 2020'!$A$3:$AA$3,0))),"")</f>
        <v/>
      </c>
      <c r="P279" s="87">
        <f t="shared" ref="P279:P310" si="104">SUBTOTAL(109,N279:O279)</f>
        <v>0</v>
      </c>
      <c r="Q279" s="87" t="str">
        <f>IFERROR(IF(INDEX('[1]PNC 2020'!$A$3:$AA$434,MATCH($A279,'[1]PNC 2020'!$A$7:$A$434,0)+4,MATCH(Q$60,'[1]PNC 2020'!$A$3:$AA$3,0))=0,"",INDEX('[1]PNC 2020'!$A$3:$AA$434,MATCH($A279,'[1]PNC 2020'!$A$7:$A$434,0)+4,MATCH(Q$60,'[1]PNC 2020'!$A$3:$AA$3,0))),"")</f>
        <v/>
      </c>
      <c r="R279" s="87" t="str">
        <f>IFERROR(IF(INDEX('[1]PNC 2020'!$A$3:$AA$434,MATCH($A279,'[1]PNC 2020'!$A$7:$A$434,0)+4,MATCH(R$60,'[1]PNC 2020'!$A$3:$AA$3,0))=0,"",INDEX('[1]PNC 2020'!$A$3:$AA$434,MATCH($A279,'[1]PNC 2020'!$A$7:$A$434,0)+4,MATCH(R$60,'[1]PNC 2020'!$A$3:$AA$3,0))),"")</f>
        <v/>
      </c>
      <c r="S279" s="87">
        <f t="shared" ref="S279:S310" si="105">SUBTOTAL(109,Q279:R279)</f>
        <v>0</v>
      </c>
      <c r="T279" s="87" t="str">
        <f>IFERROR(IF(INDEX('[1]PNC 2020'!$A$3:$AA$434,MATCH($A279,'[1]PNC 2020'!$A$7:$A$434,0)+4,MATCH(T$60,'[1]PNC 2020'!$A$3:$AA$3,0))=0,"",INDEX('[1]PNC 2020'!$A$3:$AA$434,MATCH($A279,'[1]PNC 2020'!$A$7:$A$434,0)+4,MATCH(T$60,'[1]PNC 2020'!$A$3:$AA$3,0))),"")</f>
        <v/>
      </c>
      <c r="U279" s="87" t="str">
        <f>IFERROR(IF(INDEX('[1]PNC 2020'!$A$3:$AA$434,MATCH($A279,'[1]PNC 2020'!$A$7:$A$434,0)+4,MATCH(U$60,'[1]PNC 2020'!$A$3:$AA$3,0))=0,"",INDEX('[1]PNC 2020'!$A$3:$AA$434,MATCH($A279,'[1]PNC 2020'!$A$7:$A$434,0)+4,MATCH(U$60,'[1]PNC 2020'!$A$3:$AA$3,0))),"")</f>
        <v/>
      </c>
      <c r="V279" s="87">
        <f t="shared" ref="V279:V310" si="106">SUBTOTAL(109,T279:U279)</f>
        <v>0</v>
      </c>
      <c r="W279" s="87" t="str">
        <f>IFERROR(IF(INDEX('[1]PNC 2020'!$A$3:$AA$434,MATCH($A279,'[1]PNC 2020'!$A$7:$A$434,0)+4,MATCH(W$60,'[1]PNC 2020'!$A$3:$AA$3,0))=0,"",INDEX('[1]PNC 2020'!$A$3:$AA$434,MATCH($A279,'[1]PNC 2020'!$A$7:$A$434,0)+4,MATCH(W$60,'[1]PNC 2020'!$A$3:$AA$3,0))),"")</f>
        <v/>
      </c>
      <c r="X279" s="87" t="str">
        <f>IFERROR(IF(INDEX('[1]PNC 2020'!$A$3:$AA$434,MATCH($A279,'[1]PNC 2020'!$A$7:$A$434,0)+4,MATCH(X$60,'[1]PNC 2020'!$A$3:$AA$3,0))=0,"",INDEX('[1]PNC 2020'!$A$3:$AA$434,MATCH($A279,'[1]PNC 2020'!$A$7:$A$434,0)+4,MATCH(X$60,'[1]PNC 2020'!$A$3:$AA$3,0))),"")</f>
        <v/>
      </c>
      <c r="Y279" s="87">
        <f t="shared" ref="Y279:Y310" si="107">SUBTOTAL(109,W279:X279)</f>
        <v>0</v>
      </c>
      <c r="Z279" s="87" t="str">
        <f>IFERROR(IF(INDEX('[1]PNC 2020'!$A$3:$AA$434,MATCH($A279,'[1]PNC 2020'!$A$7:$A$434,0)+4,MATCH(Z$60,'[1]PNC 2020'!$A$3:$AA$3,0))=0,"",INDEX('[1]PNC 2020'!$A$3:$AA$434,MATCH($A279,'[1]PNC 2020'!$A$7:$A$434,0)+4,MATCH(Z$60,'[1]PNC 2020'!$A$3:$AA$3,0))),"")</f>
        <v/>
      </c>
      <c r="AA279" s="87" t="str">
        <f>IFERROR(IF(INDEX('[1]PNC 2020'!$A$3:$AA$434,MATCH($A279,'[1]PNC 2020'!$A$7:$A$434,0)+4,MATCH(AA$60,'[1]PNC 2020'!$A$3:$AA$3,0))=0,"",INDEX('[1]PNC 2020'!$A$3:$AA$434,MATCH($A279,'[1]PNC 2020'!$A$7:$A$434,0)+4,MATCH(AA$60,'[1]PNC 2020'!$A$3:$AA$3,0))),"")</f>
        <v/>
      </c>
      <c r="AB279" s="87">
        <f t="shared" ref="AB279:AB310" si="108">SUBTOTAL(109,Z279:AA279)</f>
        <v>0</v>
      </c>
      <c r="AC279" s="87" t="str">
        <f>IFERROR(IF(INDEX('[1]PNC 2020'!$A$3:$AA$434,MATCH($A279,'[1]PNC 2020'!$A$7:$A$434,0)+4,MATCH(AC$60,'[1]PNC 2020'!$A$3:$AA$3,0))=0,"",INDEX('[1]PNC 2020'!$A$3:$AA$434,MATCH($A279,'[1]PNC 2020'!$A$7:$A$434,0)+4,MATCH(AC$60,'[1]PNC 2020'!$A$3:$AA$3,0))),"")</f>
        <v/>
      </c>
      <c r="AD279" s="87" t="str">
        <f>IFERROR(IF(INDEX('[1]PNC 2020'!$A$3:$AA$434,MATCH($A279,'[1]PNC 2020'!$A$7:$A$434,0)+4,MATCH(AD$60,'[1]PNC 2020'!$A$3:$AA$3,0))=0,"",INDEX('[1]PNC 2020'!$A$3:$AA$434,MATCH($A279,'[1]PNC 2020'!$A$7:$A$434,0)+4,MATCH(AD$60,'[1]PNC 2020'!$A$3:$AA$3,0))),"")</f>
        <v/>
      </c>
      <c r="AE279" s="87">
        <f t="shared" ref="AE279:AE310" si="109">SUBTOTAL(109,AC279:AD279)</f>
        <v>0</v>
      </c>
      <c r="AF279" s="87" t="str">
        <f>IFERROR(IF(INDEX('[1]PNC 2020'!$A$3:$AA$434,MATCH($A279,'[1]PNC 2020'!$A$7:$A$434,0)+4,MATCH(AF$60,'[1]PNC 2020'!$A$3:$AA$3,0))=0,"",INDEX('[1]PNC 2020'!$A$3:$AA$434,MATCH($A279,'[1]PNC 2020'!$A$7:$A$434,0)+4,MATCH(AF$60,'[1]PNC 2020'!$A$3:$AA$3,0))),"")</f>
        <v/>
      </c>
      <c r="AG279" s="87" t="str">
        <f>IFERROR(IF(INDEX('[1]PNC 2020'!$A$3:$AA$434,MATCH($A279,'[1]PNC 2020'!$A$7:$A$434,0)+4,MATCH(AG$60,'[1]PNC 2020'!$A$3:$AA$3,0))=0,"",INDEX('[1]PNC 2020'!$A$3:$AA$434,MATCH($A279,'[1]PNC 2020'!$A$7:$A$434,0)+4,MATCH(AG$60,'[1]PNC 2020'!$A$3:$AA$3,0))),"")</f>
        <v/>
      </c>
      <c r="AH279" s="87">
        <f t="shared" ref="AH279:AH310" si="110">SUBTOTAL(109,AF279:AG279)</f>
        <v>0</v>
      </c>
      <c r="AI279" s="87" t="str">
        <f>IFERROR(IF(INDEX('[1]PNC 2020'!$A$3:$AA$434,MATCH($A279,'[1]PNC 2020'!$A$7:$A$434,0)+4,MATCH(AI$60,'[1]PNC 2020'!$A$3:$AA$3,0))=0,"",INDEX('[1]PNC 2020'!$A$3:$AA$434,MATCH($A279,'[1]PNC 2020'!$A$7:$A$434,0)+4,MATCH(AI$60,'[1]PNC 2020'!$A$3:$AA$3,0))),"")</f>
        <v/>
      </c>
      <c r="AJ279" s="87" t="str">
        <f>IFERROR(IF(INDEX('[1]PNC 2020'!$A$3:$AA$434,MATCH($A279,'[1]PNC 2020'!$A$7:$A$434,0)+4,MATCH(AJ$60,'[1]PNC 2020'!$A$3:$AA$3,0))=0,"",INDEX('[1]PNC 2020'!$A$3:$AA$434,MATCH($A279,'[1]PNC 2020'!$A$7:$A$434,0)+4,MATCH(AJ$60,'[1]PNC 2020'!$A$3:$AA$3,0))),"")</f>
        <v/>
      </c>
      <c r="AK279" s="87">
        <f t="shared" ref="AK279:AK310" si="111">SUBTOTAL(109,AI279:AJ279)</f>
        <v>0</v>
      </c>
      <c r="AM279" s="132" t="s">
        <v>4</v>
      </c>
    </row>
    <row r="280" spans="1:39" x14ac:dyDescent="0.2">
      <c r="A280" s="132" t="str">
        <f t="shared" si="97"/>
        <v>MayoSeguros Reservas, S. A.</v>
      </c>
      <c r="B280" s="51" t="s">
        <v>93</v>
      </c>
      <c r="C280" s="88">
        <f t="shared" si="99"/>
        <v>0</v>
      </c>
      <c r="D280" s="88">
        <f t="shared" si="100"/>
        <v>0</v>
      </c>
      <c r="E280" s="87" t="str">
        <f>IFERROR(IF(INDEX('[1]PNC 2020'!$A$3:$AA$434,MATCH($A280,'[1]PNC 2020'!$A$7:$A$434,0)+4,MATCH(E$60,'[1]PNC 2020'!$A$3:$AA$3,0))=0,"",INDEX('[1]PNC 2020'!$A$3:$AA$434,MATCH($A280,'[1]PNC 2020'!$A$7:$A$434,0)+4,MATCH(E$60,'[1]PNC 2020'!$A$3:$AA$3,0))),"")</f>
        <v/>
      </c>
      <c r="F280" s="87" t="str">
        <f>IFERROR(IF(INDEX('[1]PNC 2020'!$A$3:$AA$434,MATCH($A280,'[1]PNC 2020'!$A$7:$A$434,0)+4,MATCH(F$60,'[1]PNC 2020'!$A$3:$AA$3,0))=0,"",INDEX('[1]PNC 2020'!$A$3:$AA$434,MATCH($A280,'[1]PNC 2020'!$A$7:$A$434,0)+4,MATCH(F$60,'[1]PNC 2020'!$A$3:$AA$3,0))),"")</f>
        <v/>
      </c>
      <c r="G280" s="87">
        <f t="shared" si="101"/>
        <v>0</v>
      </c>
      <c r="H280" s="87" t="str">
        <f>IFERROR(IF(INDEX('[1]PNC 2020'!$A$3:$AA$434,MATCH($A280,'[1]PNC 2020'!$A$7:$A$434,0)+4,MATCH(H$60,'[1]PNC 2020'!$A$3:$AA$3,0))=0,"",INDEX('[1]PNC 2020'!$A$3:$AA$434,MATCH($A280,'[1]PNC 2020'!$A$7:$A$434,0)+4,MATCH(H$60,'[1]PNC 2020'!$A$3:$AA$3,0))),"")</f>
        <v/>
      </c>
      <c r="I280" s="87" t="str">
        <f>IFERROR(IF(INDEX('[1]PNC 2020'!$A$3:$AA$434,MATCH($A280,'[1]PNC 2020'!$A$7:$A$434,0)+4,MATCH(I$60,'[1]PNC 2020'!$A$3:$AA$3,0))=0,"",INDEX('[1]PNC 2020'!$A$3:$AA$434,MATCH($A280,'[1]PNC 2020'!$A$7:$A$434,0)+4,MATCH(I$60,'[1]PNC 2020'!$A$3:$AA$3,0))),"")</f>
        <v/>
      </c>
      <c r="J280" s="87">
        <f t="shared" si="102"/>
        <v>0</v>
      </c>
      <c r="K280" s="87" t="str">
        <f>IFERROR(IF(INDEX('[1]PNC 2020'!$A$3:$AA$434,MATCH($A280,'[1]PNC 2020'!$A$7:$A$434,0)+4,MATCH(K$60,'[1]PNC 2020'!$A$3:$AA$3,0))=0,"",INDEX('[1]PNC 2020'!$A$3:$AA$434,MATCH($A280,'[1]PNC 2020'!$A$7:$A$434,0)+4,MATCH(K$60,'[1]PNC 2020'!$A$3:$AA$3,0))),"")</f>
        <v/>
      </c>
      <c r="L280" s="87" t="str">
        <f>IFERROR(IF(INDEX('[1]PNC 2020'!$A$3:$AA$434,MATCH($A280,'[1]PNC 2020'!$A$7:$A$434,0)+4,MATCH(L$60,'[1]PNC 2020'!$A$3:$AA$3,0))=0,"",INDEX('[1]PNC 2020'!$A$3:$AA$434,MATCH($A280,'[1]PNC 2020'!$A$7:$A$434,0)+4,MATCH(L$60,'[1]PNC 2020'!$A$3:$AA$3,0))),"")</f>
        <v/>
      </c>
      <c r="M280" s="87">
        <f t="shared" si="103"/>
        <v>0</v>
      </c>
      <c r="N280" s="87" t="str">
        <f>IFERROR(IF(INDEX('[1]PNC 2020'!$A$3:$AA$434,MATCH($A280,'[1]PNC 2020'!$A$7:$A$434,0)+4,MATCH(N$60,'[1]PNC 2020'!$A$3:$AA$3,0))=0,"",INDEX('[1]PNC 2020'!$A$3:$AA$434,MATCH($A280,'[1]PNC 2020'!$A$7:$A$434,0)+4,MATCH(N$60,'[1]PNC 2020'!$A$3:$AA$3,0))),"")</f>
        <v/>
      </c>
      <c r="O280" s="87" t="str">
        <f>IFERROR(IF(INDEX('[1]PNC 2020'!$A$3:$AA$434,MATCH($A280,'[1]PNC 2020'!$A$7:$A$434,0)+4,MATCH(O$60,'[1]PNC 2020'!$A$3:$AA$3,0))=0,"",INDEX('[1]PNC 2020'!$A$3:$AA$434,MATCH($A280,'[1]PNC 2020'!$A$7:$A$434,0)+4,MATCH(O$60,'[1]PNC 2020'!$A$3:$AA$3,0))),"")</f>
        <v/>
      </c>
      <c r="P280" s="87">
        <f t="shared" si="104"/>
        <v>0</v>
      </c>
      <c r="Q280" s="87" t="str">
        <f>IFERROR(IF(INDEX('[1]PNC 2020'!$A$3:$AA$434,MATCH($A280,'[1]PNC 2020'!$A$7:$A$434,0)+4,MATCH(Q$60,'[1]PNC 2020'!$A$3:$AA$3,0))=0,"",INDEX('[1]PNC 2020'!$A$3:$AA$434,MATCH($A280,'[1]PNC 2020'!$A$7:$A$434,0)+4,MATCH(Q$60,'[1]PNC 2020'!$A$3:$AA$3,0))),"")</f>
        <v/>
      </c>
      <c r="R280" s="87" t="str">
        <f>IFERROR(IF(INDEX('[1]PNC 2020'!$A$3:$AA$434,MATCH($A280,'[1]PNC 2020'!$A$7:$A$434,0)+4,MATCH(R$60,'[1]PNC 2020'!$A$3:$AA$3,0))=0,"",INDEX('[1]PNC 2020'!$A$3:$AA$434,MATCH($A280,'[1]PNC 2020'!$A$7:$A$434,0)+4,MATCH(R$60,'[1]PNC 2020'!$A$3:$AA$3,0))),"")</f>
        <v/>
      </c>
      <c r="S280" s="87">
        <f t="shared" si="105"/>
        <v>0</v>
      </c>
      <c r="T280" s="87" t="str">
        <f>IFERROR(IF(INDEX('[1]PNC 2020'!$A$3:$AA$434,MATCH($A280,'[1]PNC 2020'!$A$7:$A$434,0)+4,MATCH(T$60,'[1]PNC 2020'!$A$3:$AA$3,0))=0,"",INDEX('[1]PNC 2020'!$A$3:$AA$434,MATCH($A280,'[1]PNC 2020'!$A$7:$A$434,0)+4,MATCH(T$60,'[1]PNC 2020'!$A$3:$AA$3,0))),"")</f>
        <v/>
      </c>
      <c r="U280" s="87" t="str">
        <f>IFERROR(IF(INDEX('[1]PNC 2020'!$A$3:$AA$434,MATCH($A280,'[1]PNC 2020'!$A$7:$A$434,0)+4,MATCH(U$60,'[1]PNC 2020'!$A$3:$AA$3,0))=0,"",INDEX('[1]PNC 2020'!$A$3:$AA$434,MATCH($A280,'[1]PNC 2020'!$A$7:$A$434,0)+4,MATCH(U$60,'[1]PNC 2020'!$A$3:$AA$3,0))),"")</f>
        <v/>
      </c>
      <c r="V280" s="87">
        <f t="shared" si="106"/>
        <v>0</v>
      </c>
      <c r="W280" s="87" t="str">
        <f>IFERROR(IF(INDEX('[1]PNC 2020'!$A$3:$AA$434,MATCH($A280,'[1]PNC 2020'!$A$7:$A$434,0)+4,MATCH(W$60,'[1]PNC 2020'!$A$3:$AA$3,0))=0,"",INDEX('[1]PNC 2020'!$A$3:$AA$434,MATCH($A280,'[1]PNC 2020'!$A$7:$A$434,0)+4,MATCH(W$60,'[1]PNC 2020'!$A$3:$AA$3,0))),"")</f>
        <v/>
      </c>
      <c r="X280" s="87" t="str">
        <f>IFERROR(IF(INDEX('[1]PNC 2020'!$A$3:$AA$434,MATCH($A280,'[1]PNC 2020'!$A$7:$A$434,0)+4,MATCH(X$60,'[1]PNC 2020'!$A$3:$AA$3,0))=0,"",INDEX('[1]PNC 2020'!$A$3:$AA$434,MATCH($A280,'[1]PNC 2020'!$A$7:$A$434,0)+4,MATCH(X$60,'[1]PNC 2020'!$A$3:$AA$3,0))),"")</f>
        <v/>
      </c>
      <c r="Y280" s="87">
        <f t="shared" si="107"/>
        <v>0</v>
      </c>
      <c r="Z280" s="87" t="str">
        <f>IFERROR(IF(INDEX('[1]PNC 2020'!$A$3:$AA$434,MATCH($A280,'[1]PNC 2020'!$A$7:$A$434,0)+4,MATCH(Z$60,'[1]PNC 2020'!$A$3:$AA$3,0))=0,"",INDEX('[1]PNC 2020'!$A$3:$AA$434,MATCH($A280,'[1]PNC 2020'!$A$7:$A$434,0)+4,MATCH(Z$60,'[1]PNC 2020'!$A$3:$AA$3,0))),"")</f>
        <v/>
      </c>
      <c r="AA280" s="87" t="str">
        <f>IFERROR(IF(INDEX('[1]PNC 2020'!$A$3:$AA$434,MATCH($A280,'[1]PNC 2020'!$A$7:$A$434,0)+4,MATCH(AA$60,'[1]PNC 2020'!$A$3:$AA$3,0))=0,"",INDEX('[1]PNC 2020'!$A$3:$AA$434,MATCH($A280,'[1]PNC 2020'!$A$7:$A$434,0)+4,MATCH(AA$60,'[1]PNC 2020'!$A$3:$AA$3,0))),"")</f>
        <v/>
      </c>
      <c r="AB280" s="87">
        <f t="shared" si="108"/>
        <v>0</v>
      </c>
      <c r="AC280" s="87" t="str">
        <f>IFERROR(IF(INDEX('[1]PNC 2020'!$A$3:$AA$434,MATCH($A280,'[1]PNC 2020'!$A$7:$A$434,0)+4,MATCH(AC$60,'[1]PNC 2020'!$A$3:$AA$3,0))=0,"",INDEX('[1]PNC 2020'!$A$3:$AA$434,MATCH($A280,'[1]PNC 2020'!$A$7:$A$434,0)+4,MATCH(AC$60,'[1]PNC 2020'!$A$3:$AA$3,0))),"")</f>
        <v/>
      </c>
      <c r="AD280" s="87" t="str">
        <f>IFERROR(IF(INDEX('[1]PNC 2020'!$A$3:$AA$434,MATCH($A280,'[1]PNC 2020'!$A$7:$A$434,0)+4,MATCH(AD$60,'[1]PNC 2020'!$A$3:$AA$3,0))=0,"",INDEX('[1]PNC 2020'!$A$3:$AA$434,MATCH($A280,'[1]PNC 2020'!$A$7:$A$434,0)+4,MATCH(AD$60,'[1]PNC 2020'!$A$3:$AA$3,0))),"")</f>
        <v/>
      </c>
      <c r="AE280" s="87">
        <f t="shared" si="109"/>
        <v>0</v>
      </c>
      <c r="AF280" s="87" t="str">
        <f>IFERROR(IF(INDEX('[1]PNC 2020'!$A$3:$AA$434,MATCH($A280,'[1]PNC 2020'!$A$7:$A$434,0)+4,MATCH(AF$60,'[1]PNC 2020'!$A$3:$AA$3,0))=0,"",INDEX('[1]PNC 2020'!$A$3:$AA$434,MATCH($A280,'[1]PNC 2020'!$A$7:$A$434,0)+4,MATCH(AF$60,'[1]PNC 2020'!$A$3:$AA$3,0))),"")</f>
        <v/>
      </c>
      <c r="AG280" s="87" t="str">
        <f>IFERROR(IF(INDEX('[1]PNC 2020'!$A$3:$AA$434,MATCH($A280,'[1]PNC 2020'!$A$7:$A$434,0)+4,MATCH(AG$60,'[1]PNC 2020'!$A$3:$AA$3,0))=0,"",INDEX('[1]PNC 2020'!$A$3:$AA$434,MATCH($A280,'[1]PNC 2020'!$A$7:$A$434,0)+4,MATCH(AG$60,'[1]PNC 2020'!$A$3:$AA$3,0))),"")</f>
        <v/>
      </c>
      <c r="AH280" s="87">
        <f t="shared" si="110"/>
        <v>0</v>
      </c>
      <c r="AI280" s="87" t="str">
        <f>IFERROR(IF(INDEX('[1]PNC 2020'!$A$3:$AA$434,MATCH($A280,'[1]PNC 2020'!$A$7:$A$434,0)+4,MATCH(AI$60,'[1]PNC 2020'!$A$3:$AA$3,0))=0,"",INDEX('[1]PNC 2020'!$A$3:$AA$434,MATCH($A280,'[1]PNC 2020'!$A$7:$A$434,0)+4,MATCH(AI$60,'[1]PNC 2020'!$A$3:$AA$3,0))),"")</f>
        <v/>
      </c>
      <c r="AJ280" s="87" t="str">
        <f>IFERROR(IF(INDEX('[1]PNC 2020'!$A$3:$AA$434,MATCH($A280,'[1]PNC 2020'!$A$7:$A$434,0)+4,MATCH(AJ$60,'[1]PNC 2020'!$A$3:$AA$3,0))=0,"",INDEX('[1]PNC 2020'!$A$3:$AA$434,MATCH($A280,'[1]PNC 2020'!$A$7:$A$434,0)+4,MATCH(AJ$60,'[1]PNC 2020'!$A$3:$AA$3,0))),"")</f>
        <v/>
      </c>
      <c r="AK280" s="87">
        <f t="shared" si="111"/>
        <v>0</v>
      </c>
      <c r="AM280" s="132" t="s">
        <v>4</v>
      </c>
    </row>
    <row r="281" spans="1:39" x14ac:dyDescent="0.2">
      <c r="A281" s="132" t="str">
        <f t="shared" si="97"/>
        <v>MayoMapfre BHD Compañía de Seguros</v>
      </c>
      <c r="B281" s="51" t="s">
        <v>111</v>
      </c>
      <c r="C281" s="88">
        <f t="shared" si="99"/>
        <v>0</v>
      </c>
      <c r="D281" s="88">
        <f t="shared" si="100"/>
        <v>0</v>
      </c>
      <c r="E281" s="87" t="str">
        <f>IFERROR(IF(INDEX('[1]PNC 2020'!$A$3:$AA$434,MATCH($A281,'[1]PNC 2020'!$A$7:$A$434,0)+4,MATCH(E$60,'[1]PNC 2020'!$A$3:$AA$3,0))=0,"",INDEX('[1]PNC 2020'!$A$3:$AA$434,MATCH($A281,'[1]PNC 2020'!$A$7:$A$434,0)+4,MATCH(E$60,'[1]PNC 2020'!$A$3:$AA$3,0))),"")</f>
        <v/>
      </c>
      <c r="F281" s="87" t="str">
        <f>IFERROR(IF(INDEX('[1]PNC 2020'!$A$3:$AA$434,MATCH($A281,'[1]PNC 2020'!$A$7:$A$434,0)+4,MATCH(F$60,'[1]PNC 2020'!$A$3:$AA$3,0))=0,"",INDEX('[1]PNC 2020'!$A$3:$AA$434,MATCH($A281,'[1]PNC 2020'!$A$7:$A$434,0)+4,MATCH(F$60,'[1]PNC 2020'!$A$3:$AA$3,0))),"")</f>
        <v/>
      </c>
      <c r="G281" s="87">
        <f t="shared" si="101"/>
        <v>0</v>
      </c>
      <c r="H281" s="87" t="str">
        <f>IFERROR(IF(INDEX('[1]PNC 2020'!$A$3:$AA$434,MATCH($A281,'[1]PNC 2020'!$A$7:$A$434,0)+4,MATCH(H$60,'[1]PNC 2020'!$A$3:$AA$3,0))=0,"",INDEX('[1]PNC 2020'!$A$3:$AA$434,MATCH($A281,'[1]PNC 2020'!$A$7:$A$434,0)+4,MATCH(H$60,'[1]PNC 2020'!$A$3:$AA$3,0))),"")</f>
        <v/>
      </c>
      <c r="I281" s="87" t="str">
        <f>IFERROR(IF(INDEX('[1]PNC 2020'!$A$3:$AA$434,MATCH($A281,'[1]PNC 2020'!$A$7:$A$434,0)+4,MATCH(I$60,'[1]PNC 2020'!$A$3:$AA$3,0))=0,"",INDEX('[1]PNC 2020'!$A$3:$AA$434,MATCH($A281,'[1]PNC 2020'!$A$7:$A$434,0)+4,MATCH(I$60,'[1]PNC 2020'!$A$3:$AA$3,0))),"")</f>
        <v/>
      </c>
      <c r="J281" s="87">
        <f t="shared" si="102"/>
        <v>0</v>
      </c>
      <c r="K281" s="87" t="str">
        <f>IFERROR(IF(INDEX('[1]PNC 2020'!$A$3:$AA$434,MATCH($A281,'[1]PNC 2020'!$A$7:$A$434,0)+4,MATCH(K$60,'[1]PNC 2020'!$A$3:$AA$3,0))=0,"",INDEX('[1]PNC 2020'!$A$3:$AA$434,MATCH($A281,'[1]PNC 2020'!$A$7:$A$434,0)+4,MATCH(K$60,'[1]PNC 2020'!$A$3:$AA$3,0))),"")</f>
        <v/>
      </c>
      <c r="L281" s="87" t="str">
        <f>IFERROR(IF(INDEX('[1]PNC 2020'!$A$3:$AA$434,MATCH($A281,'[1]PNC 2020'!$A$7:$A$434,0)+4,MATCH(L$60,'[1]PNC 2020'!$A$3:$AA$3,0))=0,"",INDEX('[1]PNC 2020'!$A$3:$AA$434,MATCH($A281,'[1]PNC 2020'!$A$7:$A$434,0)+4,MATCH(L$60,'[1]PNC 2020'!$A$3:$AA$3,0))),"")</f>
        <v/>
      </c>
      <c r="M281" s="87">
        <f t="shared" si="103"/>
        <v>0</v>
      </c>
      <c r="N281" s="87" t="str">
        <f>IFERROR(IF(INDEX('[1]PNC 2020'!$A$3:$AA$434,MATCH($A281,'[1]PNC 2020'!$A$7:$A$434,0)+4,MATCH(N$60,'[1]PNC 2020'!$A$3:$AA$3,0))=0,"",INDEX('[1]PNC 2020'!$A$3:$AA$434,MATCH($A281,'[1]PNC 2020'!$A$7:$A$434,0)+4,MATCH(N$60,'[1]PNC 2020'!$A$3:$AA$3,0))),"")</f>
        <v/>
      </c>
      <c r="O281" s="87" t="str">
        <f>IFERROR(IF(INDEX('[1]PNC 2020'!$A$3:$AA$434,MATCH($A281,'[1]PNC 2020'!$A$7:$A$434,0)+4,MATCH(O$60,'[1]PNC 2020'!$A$3:$AA$3,0))=0,"",INDEX('[1]PNC 2020'!$A$3:$AA$434,MATCH($A281,'[1]PNC 2020'!$A$7:$A$434,0)+4,MATCH(O$60,'[1]PNC 2020'!$A$3:$AA$3,0))),"")</f>
        <v/>
      </c>
      <c r="P281" s="87">
        <f t="shared" si="104"/>
        <v>0</v>
      </c>
      <c r="Q281" s="87" t="str">
        <f>IFERROR(IF(INDEX('[1]PNC 2020'!$A$3:$AA$434,MATCH($A281,'[1]PNC 2020'!$A$7:$A$434,0)+4,MATCH(Q$60,'[1]PNC 2020'!$A$3:$AA$3,0))=0,"",INDEX('[1]PNC 2020'!$A$3:$AA$434,MATCH($A281,'[1]PNC 2020'!$A$7:$A$434,0)+4,MATCH(Q$60,'[1]PNC 2020'!$A$3:$AA$3,0))),"")</f>
        <v/>
      </c>
      <c r="R281" s="87" t="str">
        <f>IFERROR(IF(INDEX('[1]PNC 2020'!$A$3:$AA$434,MATCH($A281,'[1]PNC 2020'!$A$7:$A$434,0)+4,MATCH(R$60,'[1]PNC 2020'!$A$3:$AA$3,0))=0,"",INDEX('[1]PNC 2020'!$A$3:$AA$434,MATCH($A281,'[1]PNC 2020'!$A$7:$A$434,0)+4,MATCH(R$60,'[1]PNC 2020'!$A$3:$AA$3,0))),"")</f>
        <v/>
      </c>
      <c r="S281" s="87">
        <f t="shared" si="105"/>
        <v>0</v>
      </c>
      <c r="T281" s="87" t="str">
        <f>IFERROR(IF(INDEX('[1]PNC 2020'!$A$3:$AA$434,MATCH($A281,'[1]PNC 2020'!$A$7:$A$434,0)+4,MATCH(T$60,'[1]PNC 2020'!$A$3:$AA$3,0))=0,"",INDEX('[1]PNC 2020'!$A$3:$AA$434,MATCH($A281,'[1]PNC 2020'!$A$7:$A$434,0)+4,MATCH(T$60,'[1]PNC 2020'!$A$3:$AA$3,0))),"")</f>
        <v/>
      </c>
      <c r="U281" s="87" t="str">
        <f>IFERROR(IF(INDEX('[1]PNC 2020'!$A$3:$AA$434,MATCH($A281,'[1]PNC 2020'!$A$7:$A$434,0)+4,MATCH(U$60,'[1]PNC 2020'!$A$3:$AA$3,0))=0,"",INDEX('[1]PNC 2020'!$A$3:$AA$434,MATCH($A281,'[1]PNC 2020'!$A$7:$A$434,0)+4,MATCH(U$60,'[1]PNC 2020'!$A$3:$AA$3,0))),"")</f>
        <v/>
      </c>
      <c r="V281" s="87">
        <f t="shared" si="106"/>
        <v>0</v>
      </c>
      <c r="W281" s="87" t="str">
        <f>IFERROR(IF(INDEX('[1]PNC 2020'!$A$3:$AA$434,MATCH($A281,'[1]PNC 2020'!$A$7:$A$434,0)+4,MATCH(W$60,'[1]PNC 2020'!$A$3:$AA$3,0))=0,"",INDEX('[1]PNC 2020'!$A$3:$AA$434,MATCH($A281,'[1]PNC 2020'!$A$7:$A$434,0)+4,MATCH(W$60,'[1]PNC 2020'!$A$3:$AA$3,0))),"")</f>
        <v/>
      </c>
      <c r="X281" s="87" t="str">
        <f>IFERROR(IF(INDEX('[1]PNC 2020'!$A$3:$AA$434,MATCH($A281,'[1]PNC 2020'!$A$7:$A$434,0)+4,MATCH(X$60,'[1]PNC 2020'!$A$3:$AA$3,0))=0,"",INDEX('[1]PNC 2020'!$A$3:$AA$434,MATCH($A281,'[1]PNC 2020'!$A$7:$A$434,0)+4,MATCH(X$60,'[1]PNC 2020'!$A$3:$AA$3,0))),"")</f>
        <v/>
      </c>
      <c r="Y281" s="87">
        <f t="shared" si="107"/>
        <v>0</v>
      </c>
      <c r="Z281" s="87" t="str">
        <f>IFERROR(IF(INDEX('[1]PNC 2020'!$A$3:$AA$434,MATCH($A281,'[1]PNC 2020'!$A$7:$A$434,0)+4,MATCH(Z$60,'[1]PNC 2020'!$A$3:$AA$3,0))=0,"",INDEX('[1]PNC 2020'!$A$3:$AA$434,MATCH($A281,'[1]PNC 2020'!$A$7:$A$434,0)+4,MATCH(Z$60,'[1]PNC 2020'!$A$3:$AA$3,0))),"")</f>
        <v/>
      </c>
      <c r="AA281" s="87" t="str">
        <f>IFERROR(IF(INDEX('[1]PNC 2020'!$A$3:$AA$434,MATCH($A281,'[1]PNC 2020'!$A$7:$A$434,0)+4,MATCH(AA$60,'[1]PNC 2020'!$A$3:$AA$3,0))=0,"",INDEX('[1]PNC 2020'!$A$3:$AA$434,MATCH($A281,'[1]PNC 2020'!$A$7:$A$434,0)+4,MATCH(AA$60,'[1]PNC 2020'!$A$3:$AA$3,0))),"")</f>
        <v/>
      </c>
      <c r="AB281" s="87">
        <f t="shared" si="108"/>
        <v>0</v>
      </c>
      <c r="AC281" s="87" t="str">
        <f>IFERROR(IF(INDEX('[1]PNC 2020'!$A$3:$AA$434,MATCH($A281,'[1]PNC 2020'!$A$7:$A$434,0)+4,MATCH(AC$60,'[1]PNC 2020'!$A$3:$AA$3,0))=0,"",INDEX('[1]PNC 2020'!$A$3:$AA$434,MATCH($A281,'[1]PNC 2020'!$A$7:$A$434,0)+4,MATCH(AC$60,'[1]PNC 2020'!$A$3:$AA$3,0))),"")</f>
        <v/>
      </c>
      <c r="AD281" s="87" t="str">
        <f>IFERROR(IF(INDEX('[1]PNC 2020'!$A$3:$AA$434,MATCH($A281,'[1]PNC 2020'!$A$7:$A$434,0)+4,MATCH(AD$60,'[1]PNC 2020'!$A$3:$AA$3,0))=0,"",INDEX('[1]PNC 2020'!$A$3:$AA$434,MATCH($A281,'[1]PNC 2020'!$A$7:$A$434,0)+4,MATCH(AD$60,'[1]PNC 2020'!$A$3:$AA$3,0))),"")</f>
        <v/>
      </c>
      <c r="AE281" s="87">
        <f t="shared" si="109"/>
        <v>0</v>
      </c>
      <c r="AF281" s="87" t="str">
        <f>IFERROR(IF(INDEX('[1]PNC 2020'!$A$3:$AA$434,MATCH($A281,'[1]PNC 2020'!$A$7:$A$434,0)+4,MATCH(AF$60,'[1]PNC 2020'!$A$3:$AA$3,0))=0,"",INDEX('[1]PNC 2020'!$A$3:$AA$434,MATCH($A281,'[1]PNC 2020'!$A$7:$A$434,0)+4,MATCH(AF$60,'[1]PNC 2020'!$A$3:$AA$3,0))),"")</f>
        <v/>
      </c>
      <c r="AG281" s="87" t="str">
        <f>IFERROR(IF(INDEX('[1]PNC 2020'!$A$3:$AA$434,MATCH($A281,'[1]PNC 2020'!$A$7:$A$434,0)+4,MATCH(AG$60,'[1]PNC 2020'!$A$3:$AA$3,0))=0,"",INDEX('[1]PNC 2020'!$A$3:$AA$434,MATCH($A281,'[1]PNC 2020'!$A$7:$A$434,0)+4,MATCH(AG$60,'[1]PNC 2020'!$A$3:$AA$3,0))),"")</f>
        <v/>
      </c>
      <c r="AH281" s="87">
        <f t="shared" si="110"/>
        <v>0</v>
      </c>
      <c r="AI281" s="87" t="str">
        <f>IFERROR(IF(INDEX('[1]PNC 2020'!$A$3:$AA$434,MATCH($A281,'[1]PNC 2020'!$A$7:$A$434,0)+4,MATCH(AI$60,'[1]PNC 2020'!$A$3:$AA$3,0))=0,"",INDEX('[1]PNC 2020'!$A$3:$AA$434,MATCH($A281,'[1]PNC 2020'!$A$7:$A$434,0)+4,MATCH(AI$60,'[1]PNC 2020'!$A$3:$AA$3,0))),"")</f>
        <v/>
      </c>
      <c r="AJ281" s="87" t="str">
        <f>IFERROR(IF(INDEX('[1]PNC 2020'!$A$3:$AA$434,MATCH($A281,'[1]PNC 2020'!$A$7:$A$434,0)+4,MATCH(AJ$60,'[1]PNC 2020'!$A$3:$AA$3,0))=0,"",INDEX('[1]PNC 2020'!$A$3:$AA$434,MATCH($A281,'[1]PNC 2020'!$A$7:$A$434,0)+4,MATCH(AJ$60,'[1]PNC 2020'!$A$3:$AA$3,0))),"")</f>
        <v/>
      </c>
      <c r="AK281" s="87">
        <f t="shared" si="111"/>
        <v>0</v>
      </c>
      <c r="AM281" s="132" t="s">
        <v>4</v>
      </c>
    </row>
    <row r="282" spans="1:39" x14ac:dyDescent="0.2">
      <c r="A282" s="132" t="str">
        <f t="shared" si="97"/>
        <v>MayoLa Colonial, S. A., Compañia De Seguros</v>
      </c>
      <c r="B282" s="51" t="s">
        <v>112</v>
      </c>
      <c r="C282" s="88">
        <f t="shared" si="99"/>
        <v>0</v>
      </c>
      <c r="D282" s="88">
        <f t="shared" si="100"/>
        <v>0</v>
      </c>
      <c r="E282" s="87" t="str">
        <f>IFERROR(IF(INDEX('[1]PNC 2020'!$A$3:$AA$434,MATCH($A282,'[1]PNC 2020'!$A$7:$A$434,0)+4,MATCH(E$60,'[1]PNC 2020'!$A$3:$AA$3,0))=0,"",INDEX('[1]PNC 2020'!$A$3:$AA$434,MATCH($A282,'[1]PNC 2020'!$A$7:$A$434,0)+4,MATCH(E$60,'[1]PNC 2020'!$A$3:$AA$3,0))),"")</f>
        <v/>
      </c>
      <c r="F282" s="87" t="str">
        <f>IFERROR(IF(INDEX('[1]PNC 2020'!$A$3:$AA$434,MATCH($A282,'[1]PNC 2020'!$A$7:$A$434,0)+4,MATCH(F$60,'[1]PNC 2020'!$A$3:$AA$3,0))=0,"",INDEX('[1]PNC 2020'!$A$3:$AA$434,MATCH($A282,'[1]PNC 2020'!$A$7:$A$434,0)+4,MATCH(F$60,'[1]PNC 2020'!$A$3:$AA$3,0))),"")</f>
        <v/>
      </c>
      <c r="G282" s="87">
        <f t="shared" si="101"/>
        <v>0</v>
      </c>
      <c r="H282" s="87" t="str">
        <f>IFERROR(IF(INDEX('[1]PNC 2020'!$A$3:$AA$434,MATCH($A282,'[1]PNC 2020'!$A$7:$A$434,0)+4,MATCH(H$60,'[1]PNC 2020'!$A$3:$AA$3,0))=0,"",INDEX('[1]PNC 2020'!$A$3:$AA$434,MATCH($A282,'[1]PNC 2020'!$A$7:$A$434,0)+4,MATCH(H$60,'[1]PNC 2020'!$A$3:$AA$3,0))),"")</f>
        <v/>
      </c>
      <c r="I282" s="87" t="str">
        <f>IFERROR(IF(INDEX('[1]PNC 2020'!$A$3:$AA$434,MATCH($A282,'[1]PNC 2020'!$A$7:$A$434,0)+4,MATCH(I$60,'[1]PNC 2020'!$A$3:$AA$3,0))=0,"",INDEX('[1]PNC 2020'!$A$3:$AA$434,MATCH($A282,'[1]PNC 2020'!$A$7:$A$434,0)+4,MATCH(I$60,'[1]PNC 2020'!$A$3:$AA$3,0))),"")</f>
        <v/>
      </c>
      <c r="J282" s="87">
        <f t="shared" si="102"/>
        <v>0</v>
      </c>
      <c r="K282" s="87" t="str">
        <f>IFERROR(IF(INDEX('[1]PNC 2020'!$A$3:$AA$434,MATCH($A282,'[1]PNC 2020'!$A$7:$A$434,0)+4,MATCH(K$60,'[1]PNC 2020'!$A$3:$AA$3,0))=0,"",INDEX('[1]PNC 2020'!$A$3:$AA$434,MATCH($A282,'[1]PNC 2020'!$A$7:$A$434,0)+4,MATCH(K$60,'[1]PNC 2020'!$A$3:$AA$3,0))),"")</f>
        <v/>
      </c>
      <c r="L282" s="87" t="str">
        <f>IFERROR(IF(INDEX('[1]PNC 2020'!$A$3:$AA$434,MATCH($A282,'[1]PNC 2020'!$A$7:$A$434,0)+4,MATCH(L$60,'[1]PNC 2020'!$A$3:$AA$3,0))=0,"",INDEX('[1]PNC 2020'!$A$3:$AA$434,MATCH($A282,'[1]PNC 2020'!$A$7:$A$434,0)+4,MATCH(L$60,'[1]PNC 2020'!$A$3:$AA$3,0))),"")</f>
        <v/>
      </c>
      <c r="M282" s="87">
        <f t="shared" si="103"/>
        <v>0</v>
      </c>
      <c r="N282" s="87" t="str">
        <f>IFERROR(IF(INDEX('[1]PNC 2020'!$A$3:$AA$434,MATCH($A282,'[1]PNC 2020'!$A$7:$A$434,0)+4,MATCH(N$60,'[1]PNC 2020'!$A$3:$AA$3,0))=0,"",INDEX('[1]PNC 2020'!$A$3:$AA$434,MATCH($A282,'[1]PNC 2020'!$A$7:$A$434,0)+4,MATCH(N$60,'[1]PNC 2020'!$A$3:$AA$3,0))),"")</f>
        <v/>
      </c>
      <c r="O282" s="87" t="str">
        <f>IFERROR(IF(INDEX('[1]PNC 2020'!$A$3:$AA$434,MATCH($A282,'[1]PNC 2020'!$A$7:$A$434,0)+4,MATCH(O$60,'[1]PNC 2020'!$A$3:$AA$3,0))=0,"",INDEX('[1]PNC 2020'!$A$3:$AA$434,MATCH($A282,'[1]PNC 2020'!$A$7:$A$434,0)+4,MATCH(O$60,'[1]PNC 2020'!$A$3:$AA$3,0))),"")</f>
        <v/>
      </c>
      <c r="P282" s="87">
        <f t="shared" si="104"/>
        <v>0</v>
      </c>
      <c r="Q282" s="87" t="str">
        <f>IFERROR(IF(INDEX('[1]PNC 2020'!$A$3:$AA$434,MATCH($A282,'[1]PNC 2020'!$A$7:$A$434,0)+4,MATCH(Q$60,'[1]PNC 2020'!$A$3:$AA$3,0))=0,"",INDEX('[1]PNC 2020'!$A$3:$AA$434,MATCH($A282,'[1]PNC 2020'!$A$7:$A$434,0)+4,MATCH(Q$60,'[1]PNC 2020'!$A$3:$AA$3,0))),"")</f>
        <v/>
      </c>
      <c r="R282" s="87" t="str">
        <f>IFERROR(IF(INDEX('[1]PNC 2020'!$A$3:$AA$434,MATCH($A282,'[1]PNC 2020'!$A$7:$A$434,0)+4,MATCH(R$60,'[1]PNC 2020'!$A$3:$AA$3,0))=0,"",INDEX('[1]PNC 2020'!$A$3:$AA$434,MATCH($A282,'[1]PNC 2020'!$A$7:$A$434,0)+4,MATCH(R$60,'[1]PNC 2020'!$A$3:$AA$3,0))),"")</f>
        <v/>
      </c>
      <c r="S282" s="87">
        <f t="shared" si="105"/>
        <v>0</v>
      </c>
      <c r="T282" s="87" t="str">
        <f>IFERROR(IF(INDEX('[1]PNC 2020'!$A$3:$AA$434,MATCH($A282,'[1]PNC 2020'!$A$7:$A$434,0)+4,MATCH(T$60,'[1]PNC 2020'!$A$3:$AA$3,0))=0,"",INDEX('[1]PNC 2020'!$A$3:$AA$434,MATCH($A282,'[1]PNC 2020'!$A$7:$A$434,0)+4,MATCH(T$60,'[1]PNC 2020'!$A$3:$AA$3,0))),"")</f>
        <v/>
      </c>
      <c r="U282" s="87" t="str">
        <f>IFERROR(IF(INDEX('[1]PNC 2020'!$A$3:$AA$434,MATCH($A282,'[1]PNC 2020'!$A$7:$A$434,0)+4,MATCH(U$60,'[1]PNC 2020'!$A$3:$AA$3,0))=0,"",INDEX('[1]PNC 2020'!$A$3:$AA$434,MATCH($A282,'[1]PNC 2020'!$A$7:$A$434,0)+4,MATCH(U$60,'[1]PNC 2020'!$A$3:$AA$3,0))),"")</f>
        <v/>
      </c>
      <c r="V282" s="87">
        <f t="shared" si="106"/>
        <v>0</v>
      </c>
      <c r="W282" s="87" t="str">
        <f>IFERROR(IF(INDEX('[1]PNC 2020'!$A$3:$AA$434,MATCH($A282,'[1]PNC 2020'!$A$7:$A$434,0)+4,MATCH(W$60,'[1]PNC 2020'!$A$3:$AA$3,0))=0,"",INDEX('[1]PNC 2020'!$A$3:$AA$434,MATCH($A282,'[1]PNC 2020'!$A$7:$A$434,0)+4,MATCH(W$60,'[1]PNC 2020'!$A$3:$AA$3,0))),"")</f>
        <v/>
      </c>
      <c r="X282" s="87" t="str">
        <f>IFERROR(IF(INDEX('[1]PNC 2020'!$A$3:$AA$434,MATCH($A282,'[1]PNC 2020'!$A$7:$A$434,0)+4,MATCH(X$60,'[1]PNC 2020'!$A$3:$AA$3,0))=0,"",INDEX('[1]PNC 2020'!$A$3:$AA$434,MATCH($A282,'[1]PNC 2020'!$A$7:$A$434,0)+4,MATCH(X$60,'[1]PNC 2020'!$A$3:$AA$3,0))),"")</f>
        <v/>
      </c>
      <c r="Y282" s="87">
        <f t="shared" si="107"/>
        <v>0</v>
      </c>
      <c r="Z282" s="87" t="str">
        <f>IFERROR(IF(INDEX('[1]PNC 2020'!$A$3:$AA$434,MATCH($A282,'[1]PNC 2020'!$A$7:$A$434,0)+4,MATCH(Z$60,'[1]PNC 2020'!$A$3:$AA$3,0))=0,"",INDEX('[1]PNC 2020'!$A$3:$AA$434,MATCH($A282,'[1]PNC 2020'!$A$7:$A$434,0)+4,MATCH(Z$60,'[1]PNC 2020'!$A$3:$AA$3,0))),"")</f>
        <v/>
      </c>
      <c r="AA282" s="87" t="str">
        <f>IFERROR(IF(INDEX('[1]PNC 2020'!$A$3:$AA$434,MATCH($A282,'[1]PNC 2020'!$A$7:$A$434,0)+4,MATCH(AA$60,'[1]PNC 2020'!$A$3:$AA$3,0))=0,"",INDEX('[1]PNC 2020'!$A$3:$AA$434,MATCH($A282,'[1]PNC 2020'!$A$7:$A$434,0)+4,MATCH(AA$60,'[1]PNC 2020'!$A$3:$AA$3,0))),"")</f>
        <v/>
      </c>
      <c r="AB282" s="87">
        <f t="shared" si="108"/>
        <v>0</v>
      </c>
      <c r="AC282" s="87" t="str">
        <f>IFERROR(IF(INDEX('[1]PNC 2020'!$A$3:$AA$434,MATCH($A282,'[1]PNC 2020'!$A$7:$A$434,0)+4,MATCH(AC$60,'[1]PNC 2020'!$A$3:$AA$3,0))=0,"",INDEX('[1]PNC 2020'!$A$3:$AA$434,MATCH($A282,'[1]PNC 2020'!$A$7:$A$434,0)+4,MATCH(AC$60,'[1]PNC 2020'!$A$3:$AA$3,0))),"")</f>
        <v/>
      </c>
      <c r="AD282" s="87" t="str">
        <f>IFERROR(IF(INDEX('[1]PNC 2020'!$A$3:$AA$434,MATCH($A282,'[1]PNC 2020'!$A$7:$A$434,0)+4,MATCH(AD$60,'[1]PNC 2020'!$A$3:$AA$3,0))=0,"",INDEX('[1]PNC 2020'!$A$3:$AA$434,MATCH($A282,'[1]PNC 2020'!$A$7:$A$434,0)+4,MATCH(AD$60,'[1]PNC 2020'!$A$3:$AA$3,0))),"")</f>
        <v/>
      </c>
      <c r="AE282" s="87">
        <f t="shared" si="109"/>
        <v>0</v>
      </c>
      <c r="AF282" s="87" t="str">
        <f>IFERROR(IF(INDEX('[1]PNC 2020'!$A$3:$AA$434,MATCH($A282,'[1]PNC 2020'!$A$7:$A$434,0)+4,MATCH(AF$60,'[1]PNC 2020'!$A$3:$AA$3,0))=0,"",INDEX('[1]PNC 2020'!$A$3:$AA$434,MATCH($A282,'[1]PNC 2020'!$A$7:$A$434,0)+4,MATCH(AF$60,'[1]PNC 2020'!$A$3:$AA$3,0))),"")</f>
        <v/>
      </c>
      <c r="AG282" s="87" t="str">
        <f>IFERROR(IF(INDEX('[1]PNC 2020'!$A$3:$AA$434,MATCH($A282,'[1]PNC 2020'!$A$7:$A$434,0)+4,MATCH(AG$60,'[1]PNC 2020'!$A$3:$AA$3,0))=0,"",INDEX('[1]PNC 2020'!$A$3:$AA$434,MATCH($A282,'[1]PNC 2020'!$A$7:$A$434,0)+4,MATCH(AG$60,'[1]PNC 2020'!$A$3:$AA$3,0))),"")</f>
        <v/>
      </c>
      <c r="AH282" s="87">
        <f t="shared" si="110"/>
        <v>0</v>
      </c>
      <c r="AI282" s="87" t="str">
        <f>IFERROR(IF(INDEX('[1]PNC 2020'!$A$3:$AA$434,MATCH($A282,'[1]PNC 2020'!$A$7:$A$434,0)+4,MATCH(AI$60,'[1]PNC 2020'!$A$3:$AA$3,0))=0,"",INDEX('[1]PNC 2020'!$A$3:$AA$434,MATCH($A282,'[1]PNC 2020'!$A$7:$A$434,0)+4,MATCH(AI$60,'[1]PNC 2020'!$A$3:$AA$3,0))),"")</f>
        <v/>
      </c>
      <c r="AJ282" s="87" t="str">
        <f>IFERROR(IF(INDEX('[1]PNC 2020'!$A$3:$AA$434,MATCH($A282,'[1]PNC 2020'!$A$7:$A$434,0)+4,MATCH(AJ$60,'[1]PNC 2020'!$A$3:$AA$3,0))=0,"",INDEX('[1]PNC 2020'!$A$3:$AA$434,MATCH($A282,'[1]PNC 2020'!$A$7:$A$434,0)+4,MATCH(AJ$60,'[1]PNC 2020'!$A$3:$AA$3,0))),"")</f>
        <v/>
      </c>
      <c r="AK282" s="87">
        <f t="shared" si="111"/>
        <v>0</v>
      </c>
      <c r="AM282" s="132" t="s">
        <v>4</v>
      </c>
    </row>
    <row r="283" spans="1:39" x14ac:dyDescent="0.2">
      <c r="A283" s="132" t="str">
        <f t="shared" si="97"/>
        <v>MayoSeguros Sura, S.A.</v>
      </c>
      <c r="B283" s="51" t="s">
        <v>113</v>
      </c>
      <c r="C283" s="88">
        <f t="shared" si="99"/>
        <v>0</v>
      </c>
      <c r="D283" s="88">
        <f t="shared" si="100"/>
        <v>0</v>
      </c>
      <c r="E283" s="87" t="str">
        <f>IFERROR(IF(INDEX('[1]PNC 2020'!$A$3:$AA$434,MATCH($A283,'[1]PNC 2020'!$A$7:$A$434,0)+4,MATCH(E$60,'[1]PNC 2020'!$A$3:$AA$3,0))=0,"",INDEX('[1]PNC 2020'!$A$3:$AA$434,MATCH($A283,'[1]PNC 2020'!$A$7:$A$434,0)+4,MATCH(E$60,'[1]PNC 2020'!$A$3:$AA$3,0))),"")</f>
        <v/>
      </c>
      <c r="F283" s="87" t="str">
        <f>IFERROR(IF(INDEX('[1]PNC 2020'!$A$3:$AA$434,MATCH($A283,'[1]PNC 2020'!$A$7:$A$434,0)+4,MATCH(F$60,'[1]PNC 2020'!$A$3:$AA$3,0))=0,"",INDEX('[1]PNC 2020'!$A$3:$AA$434,MATCH($A283,'[1]PNC 2020'!$A$7:$A$434,0)+4,MATCH(F$60,'[1]PNC 2020'!$A$3:$AA$3,0))),"")</f>
        <v/>
      </c>
      <c r="G283" s="87">
        <f t="shared" si="101"/>
        <v>0</v>
      </c>
      <c r="H283" s="87" t="str">
        <f>IFERROR(IF(INDEX('[1]PNC 2020'!$A$3:$AA$434,MATCH($A283,'[1]PNC 2020'!$A$7:$A$434,0)+4,MATCH(H$60,'[1]PNC 2020'!$A$3:$AA$3,0))=0,"",INDEX('[1]PNC 2020'!$A$3:$AA$434,MATCH($A283,'[1]PNC 2020'!$A$7:$A$434,0)+4,MATCH(H$60,'[1]PNC 2020'!$A$3:$AA$3,0))),"")</f>
        <v/>
      </c>
      <c r="I283" s="87" t="str">
        <f>IFERROR(IF(INDEX('[1]PNC 2020'!$A$3:$AA$434,MATCH($A283,'[1]PNC 2020'!$A$7:$A$434,0)+4,MATCH(I$60,'[1]PNC 2020'!$A$3:$AA$3,0))=0,"",INDEX('[1]PNC 2020'!$A$3:$AA$434,MATCH($A283,'[1]PNC 2020'!$A$7:$A$434,0)+4,MATCH(I$60,'[1]PNC 2020'!$A$3:$AA$3,0))),"")</f>
        <v/>
      </c>
      <c r="J283" s="87">
        <f t="shared" si="102"/>
        <v>0</v>
      </c>
      <c r="K283" s="87" t="str">
        <f>IFERROR(IF(INDEX('[1]PNC 2020'!$A$3:$AA$434,MATCH($A283,'[1]PNC 2020'!$A$7:$A$434,0)+4,MATCH(K$60,'[1]PNC 2020'!$A$3:$AA$3,0))=0,"",INDEX('[1]PNC 2020'!$A$3:$AA$434,MATCH($A283,'[1]PNC 2020'!$A$7:$A$434,0)+4,MATCH(K$60,'[1]PNC 2020'!$A$3:$AA$3,0))),"")</f>
        <v/>
      </c>
      <c r="L283" s="87" t="str">
        <f>IFERROR(IF(INDEX('[1]PNC 2020'!$A$3:$AA$434,MATCH($A283,'[1]PNC 2020'!$A$7:$A$434,0)+4,MATCH(L$60,'[1]PNC 2020'!$A$3:$AA$3,0))=0,"",INDEX('[1]PNC 2020'!$A$3:$AA$434,MATCH($A283,'[1]PNC 2020'!$A$7:$A$434,0)+4,MATCH(L$60,'[1]PNC 2020'!$A$3:$AA$3,0))),"")</f>
        <v/>
      </c>
      <c r="M283" s="87">
        <f t="shared" si="103"/>
        <v>0</v>
      </c>
      <c r="N283" s="87" t="str">
        <f>IFERROR(IF(INDEX('[1]PNC 2020'!$A$3:$AA$434,MATCH($A283,'[1]PNC 2020'!$A$7:$A$434,0)+4,MATCH(N$60,'[1]PNC 2020'!$A$3:$AA$3,0))=0,"",INDEX('[1]PNC 2020'!$A$3:$AA$434,MATCH($A283,'[1]PNC 2020'!$A$7:$A$434,0)+4,MATCH(N$60,'[1]PNC 2020'!$A$3:$AA$3,0))),"")</f>
        <v/>
      </c>
      <c r="O283" s="87" t="str">
        <f>IFERROR(IF(INDEX('[1]PNC 2020'!$A$3:$AA$434,MATCH($A283,'[1]PNC 2020'!$A$7:$A$434,0)+4,MATCH(O$60,'[1]PNC 2020'!$A$3:$AA$3,0))=0,"",INDEX('[1]PNC 2020'!$A$3:$AA$434,MATCH($A283,'[1]PNC 2020'!$A$7:$A$434,0)+4,MATCH(O$60,'[1]PNC 2020'!$A$3:$AA$3,0))),"")</f>
        <v/>
      </c>
      <c r="P283" s="87">
        <f t="shared" si="104"/>
        <v>0</v>
      </c>
      <c r="Q283" s="87" t="str">
        <f>IFERROR(IF(INDEX('[1]PNC 2020'!$A$3:$AA$434,MATCH($A283,'[1]PNC 2020'!$A$7:$A$434,0)+4,MATCH(Q$60,'[1]PNC 2020'!$A$3:$AA$3,0))=0,"",INDEX('[1]PNC 2020'!$A$3:$AA$434,MATCH($A283,'[1]PNC 2020'!$A$7:$A$434,0)+4,MATCH(Q$60,'[1]PNC 2020'!$A$3:$AA$3,0))),"")</f>
        <v/>
      </c>
      <c r="R283" s="87" t="str">
        <f>IFERROR(IF(INDEX('[1]PNC 2020'!$A$3:$AA$434,MATCH($A283,'[1]PNC 2020'!$A$7:$A$434,0)+4,MATCH(R$60,'[1]PNC 2020'!$A$3:$AA$3,0))=0,"",INDEX('[1]PNC 2020'!$A$3:$AA$434,MATCH($A283,'[1]PNC 2020'!$A$7:$A$434,0)+4,MATCH(R$60,'[1]PNC 2020'!$A$3:$AA$3,0))),"")</f>
        <v/>
      </c>
      <c r="S283" s="87">
        <f t="shared" si="105"/>
        <v>0</v>
      </c>
      <c r="T283" s="87" t="str">
        <f>IFERROR(IF(INDEX('[1]PNC 2020'!$A$3:$AA$434,MATCH($A283,'[1]PNC 2020'!$A$7:$A$434,0)+4,MATCH(T$60,'[1]PNC 2020'!$A$3:$AA$3,0))=0,"",INDEX('[1]PNC 2020'!$A$3:$AA$434,MATCH($A283,'[1]PNC 2020'!$A$7:$A$434,0)+4,MATCH(T$60,'[1]PNC 2020'!$A$3:$AA$3,0))),"")</f>
        <v/>
      </c>
      <c r="U283" s="87" t="str">
        <f>IFERROR(IF(INDEX('[1]PNC 2020'!$A$3:$AA$434,MATCH($A283,'[1]PNC 2020'!$A$7:$A$434,0)+4,MATCH(U$60,'[1]PNC 2020'!$A$3:$AA$3,0))=0,"",INDEX('[1]PNC 2020'!$A$3:$AA$434,MATCH($A283,'[1]PNC 2020'!$A$7:$A$434,0)+4,MATCH(U$60,'[1]PNC 2020'!$A$3:$AA$3,0))),"")</f>
        <v/>
      </c>
      <c r="V283" s="87">
        <f t="shared" si="106"/>
        <v>0</v>
      </c>
      <c r="W283" s="87" t="str">
        <f>IFERROR(IF(INDEX('[1]PNC 2020'!$A$3:$AA$434,MATCH($A283,'[1]PNC 2020'!$A$7:$A$434,0)+4,MATCH(W$60,'[1]PNC 2020'!$A$3:$AA$3,0))=0,"",INDEX('[1]PNC 2020'!$A$3:$AA$434,MATCH($A283,'[1]PNC 2020'!$A$7:$A$434,0)+4,MATCH(W$60,'[1]PNC 2020'!$A$3:$AA$3,0))),"")</f>
        <v/>
      </c>
      <c r="X283" s="87" t="str">
        <f>IFERROR(IF(INDEX('[1]PNC 2020'!$A$3:$AA$434,MATCH($A283,'[1]PNC 2020'!$A$7:$A$434,0)+4,MATCH(X$60,'[1]PNC 2020'!$A$3:$AA$3,0))=0,"",INDEX('[1]PNC 2020'!$A$3:$AA$434,MATCH($A283,'[1]PNC 2020'!$A$7:$A$434,0)+4,MATCH(X$60,'[1]PNC 2020'!$A$3:$AA$3,0))),"")</f>
        <v/>
      </c>
      <c r="Y283" s="87">
        <f t="shared" si="107"/>
        <v>0</v>
      </c>
      <c r="Z283" s="87" t="str">
        <f>IFERROR(IF(INDEX('[1]PNC 2020'!$A$3:$AA$434,MATCH($A283,'[1]PNC 2020'!$A$7:$A$434,0)+4,MATCH(Z$60,'[1]PNC 2020'!$A$3:$AA$3,0))=0,"",INDEX('[1]PNC 2020'!$A$3:$AA$434,MATCH($A283,'[1]PNC 2020'!$A$7:$A$434,0)+4,MATCH(Z$60,'[1]PNC 2020'!$A$3:$AA$3,0))),"")</f>
        <v/>
      </c>
      <c r="AA283" s="87" t="str">
        <f>IFERROR(IF(INDEX('[1]PNC 2020'!$A$3:$AA$434,MATCH($A283,'[1]PNC 2020'!$A$7:$A$434,0)+4,MATCH(AA$60,'[1]PNC 2020'!$A$3:$AA$3,0))=0,"",INDEX('[1]PNC 2020'!$A$3:$AA$434,MATCH($A283,'[1]PNC 2020'!$A$7:$A$434,0)+4,MATCH(AA$60,'[1]PNC 2020'!$A$3:$AA$3,0))),"")</f>
        <v/>
      </c>
      <c r="AB283" s="87">
        <f t="shared" si="108"/>
        <v>0</v>
      </c>
      <c r="AC283" s="87" t="str">
        <f>IFERROR(IF(INDEX('[1]PNC 2020'!$A$3:$AA$434,MATCH($A283,'[1]PNC 2020'!$A$7:$A$434,0)+4,MATCH(AC$60,'[1]PNC 2020'!$A$3:$AA$3,0))=0,"",INDEX('[1]PNC 2020'!$A$3:$AA$434,MATCH($A283,'[1]PNC 2020'!$A$7:$A$434,0)+4,MATCH(AC$60,'[1]PNC 2020'!$A$3:$AA$3,0))),"")</f>
        <v/>
      </c>
      <c r="AD283" s="87" t="str">
        <f>IFERROR(IF(INDEX('[1]PNC 2020'!$A$3:$AA$434,MATCH($A283,'[1]PNC 2020'!$A$7:$A$434,0)+4,MATCH(AD$60,'[1]PNC 2020'!$A$3:$AA$3,0))=0,"",INDEX('[1]PNC 2020'!$A$3:$AA$434,MATCH($A283,'[1]PNC 2020'!$A$7:$A$434,0)+4,MATCH(AD$60,'[1]PNC 2020'!$A$3:$AA$3,0))),"")</f>
        <v/>
      </c>
      <c r="AE283" s="87">
        <f t="shared" si="109"/>
        <v>0</v>
      </c>
      <c r="AF283" s="87" t="str">
        <f>IFERROR(IF(INDEX('[1]PNC 2020'!$A$3:$AA$434,MATCH($A283,'[1]PNC 2020'!$A$7:$A$434,0)+4,MATCH(AF$60,'[1]PNC 2020'!$A$3:$AA$3,0))=0,"",INDEX('[1]PNC 2020'!$A$3:$AA$434,MATCH($A283,'[1]PNC 2020'!$A$7:$A$434,0)+4,MATCH(AF$60,'[1]PNC 2020'!$A$3:$AA$3,0))),"")</f>
        <v/>
      </c>
      <c r="AG283" s="87" t="str">
        <f>IFERROR(IF(INDEX('[1]PNC 2020'!$A$3:$AA$434,MATCH($A283,'[1]PNC 2020'!$A$7:$A$434,0)+4,MATCH(AG$60,'[1]PNC 2020'!$A$3:$AA$3,0))=0,"",INDEX('[1]PNC 2020'!$A$3:$AA$434,MATCH($A283,'[1]PNC 2020'!$A$7:$A$434,0)+4,MATCH(AG$60,'[1]PNC 2020'!$A$3:$AA$3,0))),"")</f>
        <v/>
      </c>
      <c r="AH283" s="87">
        <f t="shared" si="110"/>
        <v>0</v>
      </c>
      <c r="AI283" s="87" t="str">
        <f>IFERROR(IF(INDEX('[1]PNC 2020'!$A$3:$AA$434,MATCH($A283,'[1]PNC 2020'!$A$7:$A$434,0)+4,MATCH(AI$60,'[1]PNC 2020'!$A$3:$AA$3,0))=0,"",INDEX('[1]PNC 2020'!$A$3:$AA$434,MATCH($A283,'[1]PNC 2020'!$A$7:$A$434,0)+4,MATCH(AI$60,'[1]PNC 2020'!$A$3:$AA$3,0))),"")</f>
        <v/>
      </c>
      <c r="AJ283" s="87" t="str">
        <f>IFERROR(IF(INDEX('[1]PNC 2020'!$A$3:$AA$434,MATCH($A283,'[1]PNC 2020'!$A$7:$A$434,0)+4,MATCH(AJ$60,'[1]PNC 2020'!$A$3:$AA$3,0))=0,"",INDEX('[1]PNC 2020'!$A$3:$AA$434,MATCH($A283,'[1]PNC 2020'!$A$7:$A$434,0)+4,MATCH(AJ$60,'[1]PNC 2020'!$A$3:$AA$3,0))),"")</f>
        <v/>
      </c>
      <c r="AK283" s="87">
        <f t="shared" si="111"/>
        <v>0</v>
      </c>
      <c r="AM283" s="132" t="s">
        <v>4</v>
      </c>
    </row>
    <row r="284" spans="1:39" x14ac:dyDescent="0.2">
      <c r="A284" s="132" t="str">
        <f t="shared" si="97"/>
        <v>MayoSeguros Crecer, S. A.</v>
      </c>
      <c r="B284" s="51" t="s">
        <v>94</v>
      </c>
      <c r="C284" s="88">
        <f t="shared" si="99"/>
        <v>0</v>
      </c>
      <c r="D284" s="88">
        <f t="shared" si="100"/>
        <v>0</v>
      </c>
      <c r="E284" s="87" t="str">
        <f>IFERROR(IF(INDEX('[1]PNC 2020'!$A$3:$AA$434,MATCH($A284,'[1]PNC 2020'!$A$7:$A$434,0)+4,MATCH(E$60,'[1]PNC 2020'!$A$3:$AA$3,0))=0,"",INDEX('[1]PNC 2020'!$A$3:$AA$434,MATCH($A284,'[1]PNC 2020'!$A$7:$A$434,0)+4,MATCH(E$60,'[1]PNC 2020'!$A$3:$AA$3,0))),"")</f>
        <v/>
      </c>
      <c r="F284" s="87" t="str">
        <f>IFERROR(IF(INDEX('[1]PNC 2020'!$A$3:$AA$434,MATCH($A284,'[1]PNC 2020'!$A$7:$A$434,0)+4,MATCH(F$60,'[1]PNC 2020'!$A$3:$AA$3,0))=0,"",INDEX('[1]PNC 2020'!$A$3:$AA$434,MATCH($A284,'[1]PNC 2020'!$A$7:$A$434,0)+4,MATCH(F$60,'[1]PNC 2020'!$A$3:$AA$3,0))),"")</f>
        <v/>
      </c>
      <c r="G284" s="87">
        <f t="shared" si="101"/>
        <v>0</v>
      </c>
      <c r="H284" s="87" t="str">
        <f>IFERROR(IF(INDEX('[1]PNC 2020'!$A$3:$AA$434,MATCH($A284,'[1]PNC 2020'!$A$7:$A$434,0)+4,MATCH(H$60,'[1]PNC 2020'!$A$3:$AA$3,0))=0,"",INDEX('[1]PNC 2020'!$A$3:$AA$434,MATCH($A284,'[1]PNC 2020'!$A$7:$A$434,0)+4,MATCH(H$60,'[1]PNC 2020'!$A$3:$AA$3,0))),"")</f>
        <v/>
      </c>
      <c r="I284" s="87" t="str">
        <f>IFERROR(IF(INDEX('[1]PNC 2020'!$A$3:$AA$434,MATCH($A284,'[1]PNC 2020'!$A$7:$A$434,0)+4,MATCH(I$60,'[1]PNC 2020'!$A$3:$AA$3,0))=0,"",INDEX('[1]PNC 2020'!$A$3:$AA$434,MATCH($A284,'[1]PNC 2020'!$A$7:$A$434,0)+4,MATCH(I$60,'[1]PNC 2020'!$A$3:$AA$3,0))),"")</f>
        <v/>
      </c>
      <c r="J284" s="87">
        <f t="shared" si="102"/>
        <v>0</v>
      </c>
      <c r="K284" s="87" t="str">
        <f>IFERROR(IF(INDEX('[1]PNC 2020'!$A$3:$AA$434,MATCH($A284,'[1]PNC 2020'!$A$7:$A$434,0)+4,MATCH(K$60,'[1]PNC 2020'!$A$3:$AA$3,0))=0,"",INDEX('[1]PNC 2020'!$A$3:$AA$434,MATCH($A284,'[1]PNC 2020'!$A$7:$A$434,0)+4,MATCH(K$60,'[1]PNC 2020'!$A$3:$AA$3,0))),"")</f>
        <v/>
      </c>
      <c r="L284" s="87" t="str">
        <f>IFERROR(IF(INDEX('[1]PNC 2020'!$A$3:$AA$434,MATCH($A284,'[1]PNC 2020'!$A$7:$A$434,0)+4,MATCH(L$60,'[1]PNC 2020'!$A$3:$AA$3,0))=0,"",INDEX('[1]PNC 2020'!$A$3:$AA$434,MATCH($A284,'[1]PNC 2020'!$A$7:$A$434,0)+4,MATCH(L$60,'[1]PNC 2020'!$A$3:$AA$3,0))),"")</f>
        <v/>
      </c>
      <c r="M284" s="87">
        <f t="shared" si="103"/>
        <v>0</v>
      </c>
      <c r="N284" s="87" t="str">
        <f>IFERROR(IF(INDEX('[1]PNC 2020'!$A$3:$AA$434,MATCH($A284,'[1]PNC 2020'!$A$7:$A$434,0)+4,MATCH(N$60,'[1]PNC 2020'!$A$3:$AA$3,0))=0,"",INDEX('[1]PNC 2020'!$A$3:$AA$434,MATCH($A284,'[1]PNC 2020'!$A$7:$A$434,0)+4,MATCH(N$60,'[1]PNC 2020'!$A$3:$AA$3,0))),"")</f>
        <v/>
      </c>
      <c r="O284" s="87" t="str">
        <f>IFERROR(IF(INDEX('[1]PNC 2020'!$A$3:$AA$434,MATCH($A284,'[1]PNC 2020'!$A$7:$A$434,0)+4,MATCH(O$60,'[1]PNC 2020'!$A$3:$AA$3,0))=0,"",INDEX('[1]PNC 2020'!$A$3:$AA$434,MATCH($A284,'[1]PNC 2020'!$A$7:$A$434,0)+4,MATCH(O$60,'[1]PNC 2020'!$A$3:$AA$3,0))),"")</f>
        <v/>
      </c>
      <c r="P284" s="87">
        <f t="shared" si="104"/>
        <v>0</v>
      </c>
      <c r="Q284" s="87" t="str">
        <f>IFERROR(IF(INDEX('[1]PNC 2020'!$A$3:$AA$434,MATCH($A284,'[1]PNC 2020'!$A$7:$A$434,0)+4,MATCH(Q$60,'[1]PNC 2020'!$A$3:$AA$3,0))=0,"",INDEX('[1]PNC 2020'!$A$3:$AA$434,MATCH($A284,'[1]PNC 2020'!$A$7:$A$434,0)+4,MATCH(Q$60,'[1]PNC 2020'!$A$3:$AA$3,0))),"")</f>
        <v/>
      </c>
      <c r="R284" s="87" t="str">
        <f>IFERROR(IF(INDEX('[1]PNC 2020'!$A$3:$AA$434,MATCH($A284,'[1]PNC 2020'!$A$7:$A$434,0)+4,MATCH(R$60,'[1]PNC 2020'!$A$3:$AA$3,0))=0,"",INDEX('[1]PNC 2020'!$A$3:$AA$434,MATCH($A284,'[1]PNC 2020'!$A$7:$A$434,0)+4,MATCH(R$60,'[1]PNC 2020'!$A$3:$AA$3,0))),"")</f>
        <v/>
      </c>
      <c r="S284" s="87">
        <f t="shared" si="105"/>
        <v>0</v>
      </c>
      <c r="T284" s="87" t="str">
        <f>IFERROR(IF(INDEX('[1]PNC 2020'!$A$3:$AA$434,MATCH($A284,'[1]PNC 2020'!$A$7:$A$434,0)+4,MATCH(T$60,'[1]PNC 2020'!$A$3:$AA$3,0))=0,"",INDEX('[1]PNC 2020'!$A$3:$AA$434,MATCH($A284,'[1]PNC 2020'!$A$7:$A$434,0)+4,MATCH(T$60,'[1]PNC 2020'!$A$3:$AA$3,0))),"")</f>
        <v/>
      </c>
      <c r="U284" s="87" t="str">
        <f>IFERROR(IF(INDEX('[1]PNC 2020'!$A$3:$AA$434,MATCH($A284,'[1]PNC 2020'!$A$7:$A$434,0)+4,MATCH(U$60,'[1]PNC 2020'!$A$3:$AA$3,0))=0,"",INDEX('[1]PNC 2020'!$A$3:$AA$434,MATCH($A284,'[1]PNC 2020'!$A$7:$A$434,0)+4,MATCH(U$60,'[1]PNC 2020'!$A$3:$AA$3,0))),"")</f>
        <v/>
      </c>
      <c r="V284" s="87">
        <f t="shared" si="106"/>
        <v>0</v>
      </c>
      <c r="W284" s="87" t="str">
        <f>IFERROR(IF(INDEX('[1]PNC 2020'!$A$3:$AA$434,MATCH($A284,'[1]PNC 2020'!$A$7:$A$434,0)+4,MATCH(W$60,'[1]PNC 2020'!$A$3:$AA$3,0))=0,"",INDEX('[1]PNC 2020'!$A$3:$AA$434,MATCH($A284,'[1]PNC 2020'!$A$7:$A$434,0)+4,MATCH(W$60,'[1]PNC 2020'!$A$3:$AA$3,0))),"")</f>
        <v/>
      </c>
      <c r="X284" s="87" t="str">
        <f>IFERROR(IF(INDEX('[1]PNC 2020'!$A$3:$AA$434,MATCH($A284,'[1]PNC 2020'!$A$7:$A$434,0)+4,MATCH(X$60,'[1]PNC 2020'!$A$3:$AA$3,0))=0,"",INDEX('[1]PNC 2020'!$A$3:$AA$434,MATCH($A284,'[1]PNC 2020'!$A$7:$A$434,0)+4,MATCH(X$60,'[1]PNC 2020'!$A$3:$AA$3,0))),"")</f>
        <v/>
      </c>
      <c r="Y284" s="87">
        <f t="shared" si="107"/>
        <v>0</v>
      </c>
      <c r="Z284" s="87" t="str">
        <f>IFERROR(IF(INDEX('[1]PNC 2020'!$A$3:$AA$434,MATCH($A284,'[1]PNC 2020'!$A$7:$A$434,0)+4,MATCH(Z$60,'[1]PNC 2020'!$A$3:$AA$3,0))=0,"",INDEX('[1]PNC 2020'!$A$3:$AA$434,MATCH($A284,'[1]PNC 2020'!$A$7:$A$434,0)+4,MATCH(Z$60,'[1]PNC 2020'!$A$3:$AA$3,0))),"")</f>
        <v/>
      </c>
      <c r="AA284" s="87" t="str">
        <f>IFERROR(IF(INDEX('[1]PNC 2020'!$A$3:$AA$434,MATCH($A284,'[1]PNC 2020'!$A$7:$A$434,0)+4,MATCH(AA$60,'[1]PNC 2020'!$A$3:$AA$3,0))=0,"",INDEX('[1]PNC 2020'!$A$3:$AA$434,MATCH($A284,'[1]PNC 2020'!$A$7:$A$434,0)+4,MATCH(AA$60,'[1]PNC 2020'!$A$3:$AA$3,0))),"")</f>
        <v/>
      </c>
      <c r="AB284" s="87">
        <f t="shared" si="108"/>
        <v>0</v>
      </c>
      <c r="AC284" s="87" t="str">
        <f>IFERROR(IF(INDEX('[1]PNC 2020'!$A$3:$AA$434,MATCH($A284,'[1]PNC 2020'!$A$7:$A$434,0)+4,MATCH(AC$60,'[1]PNC 2020'!$A$3:$AA$3,0))=0,"",INDEX('[1]PNC 2020'!$A$3:$AA$434,MATCH($A284,'[1]PNC 2020'!$A$7:$A$434,0)+4,MATCH(AC$60,'[1]PNC 2020'!$A$3:$AA$3,0))),"")</f>
        <v/>
      </c>
      <c r="AD284" s="87" t="str">
        <f>IFERROR(IF(INDEX('[1]PNC 2020'!$A$3:$AA$434,MATCH($A284,'[1]PNC 2020'!$A$7:$A$434,0)+4,MATCH(AD$60,'[1]PNC 2020'!$A$3:$AA$3,0))=0,"",INDEX('[1]PNC 2020'!$A$3:$AA$434,MATCH($A284,'[1]PNC 2020'!$A$7:$A$434,0)+4,MATCH(AD$60,'[1]PNC 2020'!$A$3:$AA$3,0))),"")</f>
        <v/>
      </c>
      <c r="AE284" s="87">
        <f t="shared" si="109"/>
        <v>0</v>
      </c>
      <c r="AF284" s="87" t="str">
        <f>IFERROR(IF(INDEX('[1]PNC 2020'!$A$3:$AA$434,MATCH($A284,'[1]PNC 2020'!$A$7:$A$434,0)+4,MATCH(AF$60,'[1]PNC 2020'!$A$3:$AA$3,0))=0,"",INDEX('[1]PNC 2020'!$A$3:$AA$434,MATCH($A284,'[1]PNC 2020'!$A$7:$A$434,0)+4,MATCH(AF$60,'[1]PNC 2020'!$A$3:$AA$3,0))),"")</f>
        <v/>
      </c>
      <c r="AG284" s="87" t="str">
        <f>IFERROR(IF(INDEX('[1]PNC 2020'!$A$3:$AA$434,MATCH($A284,'[1]PNC 2020'!$A$7:$A$434,0)+4,MATCH(AG$60,'[1]PNC 2020'!$A$3:$AA$3,0))=0,"",INDEX('[1]PNC 2020'!$A$3:$AA$434,MATCH($A284,'[1]PNC 2020'!$A$7:$A$434,0)+4,MATCH(AG$60,'[1]PNC 2020'!$A$3:$AA$3,0))),"")</f>
        <v/>
      </c>
      <c r="AH284" s="87">
        <f t="shared" si="110"/>
        <v>0</v>
      </c>
      <c r="AI284" s="87" t="str">
        <f>IFERROR(IF(INDEX('[1]PNC 2020'!$A$3:$AA$434,MATCH($A284,'[1]PNC 2020'!$A$7:$A$434,0)+4,MATCH(AI$60,'[1]PNC 2020'!$A$3:$AA$3,0))=0,"",INDEX('[1]PNC 2020'!$A$3:$AA$434,MATCH($A284,'[1]PNC 2020'!$A$7:$A$434,0)+4,MATCH(AI$60,'[1]PNC 2020'!$A$3:$AA$3,0))),"")</f>
        <v/>
      </c>
      <c r="AJ284" s="87" t="str">
        <f>IFERROR(IF(INDEX('[1]PNC 2020'!$A$3:$AA$434,MATCH($A284,'[1]PNC 2020'!$A$7:$A$434,0)+4,MATCH(AJ$60,'[1]PNC 2020'!$A$3:$AA$3,0))=0,"",INDEX('[1]PNC 2020'!$A$3:$AA$434,MATCH($A284,'[1]PNC 2020'!$A$7:$A$434,0)+4,MATCH(AJ$60,'[1]PNC 2020'!$A$3:$AA$3,0))),"")</f>
        <v/>
      </c>
      <c r="AK284" s="87">
        <f t="shared" si="111"/>
        <v>0</v>
      </c>
      <c r="AM284" s="132" t="s">
        <v>4</v>
      </c>
    </row>
    <row r="285" spans="1:39" x14ac:dyDescent="0.2">
      <c r="A285" s="132" t="str">
        <f t="shared" si="97"/>
        <v>MayoWorldwide Seguros, S. A.</v>
      </c>
      <c r="B285" s="51" t="s">
        <v>114</v>
      </c>
      <c r="C285" s="88">
        <f t="shared" si="99"/>
        <v>0</v>
      </c>
      <c r="D285" s="88">
        <f t="shared" si="100"/>
        <v>0</v>
      </c>
      <c r="E285" s="87" t="str">
        <f>IFERROR(IF(INDEX('[1]PNC 2020'!$A$3:$AA$434,MATCH($A285,'[1]PNC 2020'!$A$7:$A$434,0)+4,MATCH(E$60,'[1]PNC 2020'!$A$3:$AA$3,0))=0,"",INDEX('[1]PNC 2020'!$A$3:$AA$434,MATCH($A285,'[1]PNC 2020'!$A$7:$A$434,0)+4,MATCH(E$60,'[1]PNC 2020'!$A$3:$AA$3,0))),"")</f>
        <v/>
      </c>
      <c r="F285" s="87" t="str">
        <f>IFERROR(IF(INDEX('[1]PNC 2020'!$A$3:$AA$434,MATCH($A285,'[1]PNC 2020'!$A$7:$A$434,0)+4,MATCH(F$60,'[1]PNC 2020'!$A$3:$AA$3,0))=0,"",INDEX('[1]PNC 2020'!$A$3:$AA$434,MATCH($A285,'[1]PNC 2020'!$A$7:$A$434,0)+4,MATCH(F$60,'[1]PNC 2020'!$A$3:$AA$3,0))),"")</f>
        <v/>
      </c>
      <c r="G285" s="87">
        <f t="shared" si="101"/>
        <v>0</v>
      </c>
      <c r="H285" s="87" t="str">
        <f>IFERROR(IF(INDEX('[1]PNC 2020'!$A$3:$AA$434,MATCH($A285,'[1]PNC 2020'!$A$7:$A$434,0)+4,MATCH(H$60,'[1]PNC 2020'!$A$3:$AA$3,0))=0,"",INDEX('[1]PNC 2020'!$A$3:$AA$434,MATCH($A285,'[1]PNC 2020'!$A$7:$A$434,0)+4,MATCH(H$60,'[1]PNC 2020'!$A$3:$AA$3,0))),"")</f>
        <v/>
      </c>
      <c r="I285" s="87" t="str">
        <f>IFERROR(IF(INDEX('[1]PNC 2020'!$A$3:$AA$434,MATCH($A285,'[1]PNC 2020'!$A$7:$A$434,0)+4,MATCH(I$60,'[1]PNC 2020'!$A$3:$AA$3,0))=0,"",INDEX('[1]PNC 2020'!$A$3:$AA$434,MATCH($A285,'[1]PNC 2020'!$A$7:$A$434,0)+4,MATCH(I$60,'[1]PNC 2020'!$A$3:$AA$3,0))),"")</f>
        <v/>
      </c>
      <c r="J285" s="87">
        <f t="shared" si="102"/>
        <v>0</v>
      </c>
      <c r="K285" s="87" t="str">
        <f>IFERROR(IF(INDEX('[1]PNC 2020'!$A$3:$AA$434,MATCH($A285,'[1]PNC 2020'!$A$7:$A$434,0)+4,MATCH(K$60,'[1]PNC 2020'!$A$3:$AA$3,0))=0,"",INDEX('[1]PNC 2020'!$A$3:$AA$434,MATCH($A285,'[1]PNC 2020'!$A$7:$A$434,0)+4,MATCH(K$60,'[1]PNC 2020'!$A$3:$AA$3,0))),"")</f>
        <v/>
      </c>
      <c r="L285" s="87" t="str">
        <f>IFERROR(IF(INDEX('[1]PNC 2020'!$A$3:$AA$434,MATCH($A285,'[1]PNC 2020'!$A$7:$A$434,0)+4,MATCH(L$60,'[1]PNC 2020'!$A$3:$AA$3,0))=0,"",INDEX('[1]PNC 2020'!$A$3:$AA$434,MATCH($A285,'[1]PNC 2020'!$A$7:$A$434,0)+4,MATCH(L$60,'[1]PNC 2020'!$A$3:$AA$3,0))),"")</f>
        <v/>
      </c>
      <c r="M285" s="87">
        <f t="shared" si="103"/>
        <v>0</v>
      </c>
      <c r="N285" s="87" t="str">
        <f>IFERROR(IF(INDEX('[1]PNC 2020'!$A$3:$AA$434,MATCH($A285,'[1]PNC 2020'!$A$7:$A$434,0)+4,MATCH(N$60,'[1]PNC 2020'!$A$3:$AA$3,0))=0,"",INDEX('[1]PNC 2020'!$A$3:$AA$434,MATCH($A285,'[1]PNC 2020'!$A$7:$A$434,0)+4,MATCH(N$60,'[1]PNC 2020'!$A$3:$AA$3,0))),"")</f>
        <v/>
      </c>
      <c r="O285" s="87" t="str">
        <f>IFERROR(IF(INDEX('[1]PNC 2020'!$A$3:$AA$434,MATCH($A285,'[1]PNC 2020'!$A$7:$A$434,0)+4,MATCH(O$60,'[1]PNC 2020'!$A$3:$AA$3,0))=0,"",INDEX('[1]PNC 2020'!$A$3:$AA$434,MATCH($A285,'[1]PNC 2020'!$A$7:$A$434,0)+4,MATCH(O$60,'[1]PNC 2020'!$A$3:$AA$3,0))),"")</f>
        <v/>
      </c>
      <c r="P285" s="87">
        <f t="shared" si="104"/>
        <v>0</v>
      </c>
      <c r="Q285" s="87" t="str">
        <f>IFERROR(IF(INDEX('[1]PNC 2020'!$A$3:$AA$434,MATCH($A285,'[1]PNC 2020'!$A$7:$A$434,0)+4,MATCH(Q$60,'[1]PNC 2020'!$A$3:$AA$3,0))=0,"",INDEX('[1]PNC 2020'!$A$3:$AA$434,MATCH($A285,'[1]PNC 2020'!$A$7:$A$434,0)+4,MATCH(Q$60,'[1]PNC 2020'!$A$3:$AA$3,0))),"")</f>
        <v/>
      </c>
      <c r="R285" s="87" t="str">
        <f>IFERROR(IF(INDEX('[1]PNC 2020'!$A$3:$AA$434,MATCH($A285,'[1]PNC 2020'!$A$7:$A$434,0)+4,MATCH(R$60,'[1]PNC 2020'!$A$3:$AA$3,0))=0,"",INDEX('[1]PNC 2020'!$A$3:$AA$434,MATCH($A285,'[1]PNC 2020'!$A$7:$A$434,0)+4,MATCH(R$60,'[1]PNC 2020'!$A$3:$AA$3,0))),"")</f>
        <v/>
      </c>
      <c r="S285" s="87">
        <f t="shared" si="105"/>
        <v>0</v>
      </c>
      <c r="T285" s="87" t="str">
        <f>IFERROR(IF(INDEX('[1]PNC 2020'!$A$3:$AA$434,MATCH($A285,'[1]PNC 2020'!$A$7:$A$434,0)+4,MATCH(T$60,'[1]PNC 2020'!$A$3:$AA$3,0))=0,"",INDEX('[1]PNC 2020'!$A$3:$AA$434,MATCH($A285,'[1]PNC 2020'!$A$7:$A$434,0)+4,MATCH(T$60,'[1]PNC 2020'!$A$3:$AA$3,0))),"")</f>
        <v/>
      </c>
      <c r="U285" s="87" t="str">
        <f>IFERROR(IF(INDEX('[1]PNC 2020'!$A$3:$AA$434,MATCH($A285,'[1]PNC 2020'!$A$7:$A$434,0)+4,MATCH(U$60,'[1]PNC 2020'!$A$3:$AA$3,0))=0,"",INDEX('[1]PNC 2020'!$A$3:$AA$434,MATCH($A285,'[1]PNC 2020'!$A$7:$A$434,0)+4,MATCH(U$60,'[1]PNC 2020'!$A$3:$AA$3,0))),"")</f>
        <v/>
      </c>
      <c r="V285" s="87">
        <f t="shared" si="106"/>
        <v>0</v>
      </c>
      <c r="W285" s="87" t="str">
        <f>IFERROR(IF(INDEX('[1]PNC 2020'!$A$3:$AA$434,MATCH($A285,'[1]PNC 2020'!$A$7:$A$434,0)+4,MATCH(W$60,'[1]PNC 2020'!$A$3:$AA$3,0))=0,"",INDEX('[1]PNC 2020'!$A$3:$AA$434,MATCH($A285,'[1]PNC 2020'!$A$7:$A$434,0)+4,MATCH(W$60,'[1]PNC 2020'!$A$3:$AA$3,0))),"")</f>
        <v/>
      </c>
      <c r="X285" s="87" t="str">
        <f>IFERROR(IF(INDEX('[1]PNC 2020'!$A$3:$AA$434,MATCH($A285,'[1]PNC 2020'!$A$7:$A$434,0)+4,MATCH(X$60,'[1]PNC 2020'!$A$3:$AA$3,0))=0,"",INDEX('[1]PNC 2020'!$A$3:$AA$434,MATCH($A285,'[1]PNC 2020'!$A$7:$A$434,0)+4,MATCH(X$60,'[1]PNC 2020'!$A$3:$AA$3,0))),"")</f>
        <v/>
      </c>
      <c r="Y285" s="87">
        <f t="shared" si="107"/>
        <v>0</v>
      </c>
      <c r="Z285" s="87" t="str">
        <f>IFERROR(IF(INDEX('[1]PNC 2020'!$A$3:$AA$434,MATCH($A285,'[1]PNC 2020'!$A$7:$A$434,0)+4,MATCH(Z$60,'[1]PNC 2020'!$A$3:$AA$3,0))=0,"",INDEX('[1]PNC 2020'!$A$3:$AA$434,MATCH($A285,'[1]PNC 2020'!$A$7:$A$434,0)+4,MATCH(Z$60,'[1]PNC 2020'!$A$3:$AA$3,0))),"")</f>
        <v/>
      </c>
      <c r="AA285" s="87" t="str">
        <f>IFERROR(IF(INDEX('[1]PNC 2020'!$A$3:$AA$434,MATCH($A285,'[1]PNC 2020'!$A$7:$A$434,0)+4,MATCH(AA$60,'[1]PNC 2020'!$A$3:$AA$3,0))=0,"",INDEX('[1]PNC 2020'!$A$3:$AA$434,MATCH($A285,'[1]PNC 2020'!$A$7:$A$434,0)+4,MATCH(AA$60,'[1]PNC 2020'!$A$3:$AA$3,0))),"")</f>
        <v/>
      </c>
      <c r="AB285" s="87">
        <f t="shared" si="108"/>
        <v>0</v>
      </c>
      <c r="AC285" s="87" t="str">
        <f>IFERROR(IF(INDEX('[1]PNC 2020'!$A$3:$AA$434,MATCH($A285,'[1]PNC 2020'!$A$7:$A$434,0)+4,MATCH(AC$60,'[1]PNC 2020'!$A$3:$AA$3,0))=0,"",INDEX('[1]PNC 2020'!$A$3:$AA$434,MATCH($A285,'[1]PNC 2020'!$A$7:$A$434,0)+4,MATCH(AC$60,'[1]PNC 2020'!$A$3:$AA$3,0))),"")</f>
        <v/>
      </c>
      <c r="AD285" s="87" t="str">
        <f>IFERROR(IF(INDEX('[1]PNC 2020'!$A$3:$AA$434,MATCH($A285,'[1]PNC 2020'!$A$7:$A$434,0)+4,MATCH(AD$60,'[1]PNC 2020'!$A$3:$AA$3,0))=0,"",INDEX('[1]PNC 2020'!$A$3:$AA$434,MATCH($A285,'[1]PNC 2020'!$A$7:$A$434,0)+4,MATCH(AD$60,'[1]PNC 2020'!$A$3:$AA$3,0))),"")</f>
        <v/>
      </c>
      <c r="AE285" s="87">
        <f t="shared" si="109"/>
        <v>0</v>
      </c>
      <c r="AF285" s="87" t="str">
        <f>IFERROR(IF(INDEX('[1]PNC 2020'!$A$3:$AA$434,MATCH($A285,'[1]PNC 2020'!$A$7:$A$434,0)+4,MATCH(AF$60,'[1]PNC 2020'!$A$3:$AA$3,0))=0,"",INDEX('[1]PNC 2020'!$A$3:$AA$434,MATCH($A285,'[1]PNC 2020'!$A$7:$A$434,0)+4,MATCH(AF$60,'[1]PNC 2020'!$A$3:$AA$3,0))),"")</f>
        <v/>
      </c>
      <c r="AG285" s="87" t="str">
        <f>IFERROR(IF(INDEX('[1]PNC 2020'!$A$3:$AA$434,MATCH($A285,'[1]PNC 2020'!$A$7:$A$434,0)+4,MATCH(AG$60,'[1]PNC 2020'!$A$3:$AA$3,0))=0,"",INDEX('[1]PNC 2020'!$A$3:$AA$434,MATCH($A285,'[1]PNC 2020'!$A$7:$A$434,0)+4,MATCH(AG$60,'[1]PNC 2020'!$A$3:$AA$3,0))),"")</f>
        <v/>
      </c>
      <c r="AH285" s="87">
        <f t="shared" si="110"/>
        <v>0</v>
      </c>
      <c r="AI285" s="87" t="str">
        <f>IFERROR(IF(INDEX('[1]PNC 2020'!$A$3:$AA$434,MATCH($A285,'[1]PNC 2020'!$A$7:$A$434,0)+4,MATCH(AI$60,'[1]PNC 2020'!$A$3:$AA$3,0))=0,"",INDEX('[1]PNC 2020'!$A$3:$AA$434,MATCH($A285,'[1]PNC 2020'!$A$7:$A$434,0)+4,MATCH(AI$60,'[1]PNC 2020'!$A$3:$AA$3,0))),"")</f>
        <v/>
      </c>
      <c r="AJ285" s="87" t="str">
        <f>IFERROR(IF(INDEX('[1]PNC 2020'!$A$3:$AA$434,MATCH($A285,'[1]PNC 2020'!$A$7:$A$434,0)+4,MATCH(AJ$60,'[1]PNC 2020'!$A$3:$AA$3,0))=0,"",INDEX('[1]PNC 2020'!$A$3:$AA$434,MATCH($A285,'[1]PNC 2020'!$A$7:$A$434,0)+4,MATCH(AJ$60,'[1]PNC 2020'!$A$3:$AA$3,0))),"")</f>
        <v/>
      </c>
      <c r="AK285" s="87">
        <f t="shared" si="111"/>
        <v>0</v>
      </c>
      <c r="AM285" s="132" t="s">
        <v>4</v>
      </c>
    </row>
    <row r="286" spans="1:39" x14ac:dyDescent="0.2">
      <c r="A286" s="132" t="str">
        <f t="shared" si="97"/>
        <v>MayoGeneral de Seguros, S. A.</v>
      </c>
      <c r="B286" s="51" t="s">
        <v>77</v>
      </c>
      <c r="C286" s="88">
        <f t="shared" si="99"/>
        <v>0</v>
      </c>
      <c r="D286" s="88">
        <f t="shared" si="100"/>
        <v>0</v>
      </c>
      <c r="E286" s="87" t="str">
        <f>IFERROR(IF(INDEX('[1]PNC 2020'!$A$3:$AA$434,MATCH($A286,'[1]PNC 2020'!$A$7:$A$434,0)+4,MATCH(E$60,'[1]PNC 2020'!$A$3:$AA$3,0))=0,"",INDEX('[1]PNC 2020'!$A$3:$AA$434,MATCH($A286,'[1]PNC 2020'!$A$7:$A$434,0)+4,MATCH(E$60,'[1]PNC 2020'!$A$3:$AA$3,0))),"")</f>
        <v/>
      </c>
      <c r="F286" s="87" t="str">
        <f>IFERROR(IF(INDEX('[1]PNC 2020'!$A$3:$AA$434,MATCH($A286,'[1]PNC 2020'!$A$7:$A$434,0)+4,MATCH(F$60,'[1]PNC 2020'!$A$3:$AA$3,0))=0,"",INDEX('[1]PNC 2020'!$A$3:$AA$434,MATCH($A286,'[1]PNC 2020'!$A$7:$A$434,0)+4,MATCH(F$60,'[1]PNC 2020'!$A$3:$AA$3,0))),"")</f>
        <v/>
      </c>
      <c r="G286" s="87">
        <f t="shared" si="101"/>
        <v>0</v>
      </c>
      <c r="H286" s="87" t="str">
        <f>IFERROR(IF(INDEX('[1]PNC 2020'!$A$3:$AA$434,MATCH($A286,'[1]PNC 2020'!$A$7:$A$434,0)+4,MATCH(H$60,'[1]PNC 2020'!$A$3:$AA$3,0))=0,"",INDEX('[1]PNC 2020'!$A$3:$AA$434,MATCH($A286,'[1]PNC 2020'!$A$7:$A$434,0)+4,MATCH(H$60,'[1]PNC 2020'!$A$3:$AA$3,0))),"")</f>
        <v/>
      </c>
      <c r="I286" s="87" t="str">
        <f>IFERROR(IF(INDEX('[1]PNC 2020'!$A$3:$AA$434,MATCH($A286,'[1]PNC 2020'!$A$7:$A$434,0)+4,MATCH(I$60,'[1]PNC 2020'!$A$3:$AA$3,0))=0,"",INDEX('[1]PNC 2020'!$A$3:$AA$434,MATCH($A286,'[1]PNC 2020'!$A$7:$A$434,0)+4,MATCH(I$60,'[1]PNC 2020'!$A$3:$AA$3,0))),"")</f>
        <v/>
      </c>
      <c r="J286" s="87">
        <f t="shared" si="102"/>
        <v>0</v>
      </c>
      <c r="K286" s="87" t="str">
        <f>IFERROR(IF(INDEX('[1]PNC 2020'!$A$3:$AA$434,MATCH($A286,'[1]PNC 2020'!$A$7:$A$434,0)+4,MATCH(K$60,'[1]PNC 2020'!$A$3:$AA$3,0))=0,"",INDEX('[1]PNC 2020'!$A$3:$AA$434,MATCH($A286,'[1]PNC 2020'!$A$7:$A$434,0)+4,MATCH(K$60,'[1]PNC 2020'!$A$3:$AA$3,0))),"")</f>
        <v/>
      </c>
      <c r="L286" s="87" t="str">
        <f>IFERROR(IF(INDEX('[1]PNC 2020'!$A$3:$AA$434,MATCH($A286,'[1]PNC 2020'!$A$7:$A$434,0)+4,MATCH(L$60,'[1]PNC 2020'!$A$3:$AA$3,0))=0,"",INDEX('[1]PNC 2020'!$A$3:$AA$434,MATCH($A286,'[1]PNC 2020'!$A$7:$A$434,0)+4,MATCH(L$60,'[1]PNC 2020'!$A$3:$AA$3,0))),"")</f>
        <v/>
      </c>
      <c r="M286" s="87">
        <f t="shared" si="103"/>
        <v>0</v>
      </c>
      <c r="N286" s="87" t="str">
        <f>IFERROR(IF(INDEX('[1]PNC 2020'!$A$3:$AA$434,MATCH($A286,'[1]PNC 2020'!$A$7:$A$434,0)+4,MATCH(N$60,'[1]PNC 2020'!$A$3:$AA$3,0))=0,"",INDEX('[1]PNC 2020'!$A$3:$AA$434,MATCH($A286,'[1]PNC 2020'!$A$7:$A$434,0)+4,MATCH(N$60,'[1]PNC 2020'!$A$3:$AA$3,0))),"")</f>
        <v/>
      </c>
      <c r="O286" s="87" t="str">
        <f>IFERROR(IF(INDEX('[1]PNC 2020'!$A$3:$AA$434,MATCH($A286,'[1]PNC 2020'!$A$7:$A$434,0)+4,MATCH(O$60,'[1]PNC 2020'!$A$3:$AA$3,0))=0,"",INDEX('[1]PNC 2020'!$A$3:$AA$434,MATCH($A286,'[1]PNC 2020'!$A$7:$A$434,0)+4,MATCH(O$60,'[1]PNC 2020'!$A$3:$AA$3,0))),"")</f>
        <v/>
      </c>
      <c r="P286" s="87">
        <f t="shared" si="104"/>
        <v>0</v>
      </c>
      <c r="Q286" s="87" t="str">
        <f>IFERROR(IF(INDEX('[1]PNC 2020'!$A$3:$AA$434,MATCH($A286,'[1]PNC 2020'!$A$7:$A$434,0)+4,MATCH(Q$60,'[1]PNC 2020'!$A$3:$AA$3,0))=0,"",INDEX('[1]PNC 2020'!$A$3:$AA$434,MATCH($A286,'[1]PNC 2020'!$A$7:$A$434,0)+4,MATCH(Q$60,'[1]PNC 2020'!$A$3:$AA$3,0))),"")</f>
        <v/>
      </c>
      <c r="R286" s="87" t="str">
        <f>IFERROR(IF(INDEX('[1]PNC 2020'!$A$3:$AA$434,MATCH($A286,'[1]PNC 2020'!$A$7:$A$434,0)+4,MATCH(R$60,'[1]PNC 2020'!$A$3:$AA$3,0))=0,"",INDEX('[1]PNC 2020'!$A$3:$AA$434,MATCH($A286,'[1]PNC 2020'!$A$7:$A$434,0)+4,MATCH(R$60,'[1]PNC 2020'!$A$3:$AA$3,0))),"")</f>
        <v/>
      </c>
      <c r="S286" s="87">
        <f t="shared" si="105"/>
        <v>0</v>
      </c>
      <c r="T286" s="87" t="str">
        <f>IFERROR(IF(INDEX('[1]PNC 2020'!$A$3:$AA$434,MATCH($A286,'[1]PNC 2020'!$A$7:$A$434,0)+4,MATCH(T$60,'[1]PNC 2020'!$A$3:$AA$3,0))=0,"",INDEX('[1]PNC 2020'!$A$3:$AA$434,MATCH($A286,'[1]PNC 2020'!$A$7:$A$434,0)+4,MATCH(T$60,'[1]PNC 2020'!$A$3:$AA$3,0))),"")</f>
        <v/>
      </c>
      <c r="U286" s="87" t="str">
        <f>IFERROR(IF(INDEX('[1]PNC 2020'!$A$3:$AA$434,MATCH($A286,'[1]PNC 2020'!$A$7:$A$434,0)+4,MATCH(U$60,'[1]PNC 2020'!$A$3:$AA$3,0))=0,"",INDEX('[1]PNC 2020'!$A$3:$AA$434,MATCH($A286,'[1]PNC 2020'!$A$7:$A$434,0)+4,MATCH(U$60,'[1]PNC 2020'!$A$3:$AA$3,0))),"")</f>
        <v/>
      </c>
      <c r="V286" s="87">
        <f t="shared" si="106"/>
        <v>0</v>
      </c>
      <c r="W286" s="87" t="str">
        <f>IFERROR(IF(INDEX('[1]PNC 2020'!$A$3:$AA$434,MATCH($A286,'[1]PNC 2020'!$A$7:$A$434,0)+4,MATCH(W$60,'[1]PNC 2020'!$A$3:$AA$3,0))=0,"",INDEX('[1]PNC 2020'!$A$3:$AA$434,MATCH($A286,'[1]PNC 2020'!$A$7:$A$434,0)+4,MATCH(W$60,'[1]PNC 2020'!$A$3:$AA$3,0))),"")</f>
        <v/>
      </c>
      <c r="X286" s="87" t="str">
        <f>IFERROR(IF(INDEX('[1]PNC 2020'!$A$3:$AA$434,MATCH($A286,'[1]PNC 2020'!$A$7:$A$434,0)+4,MATCH(X$60,'[1]PNC 2020'!$A$3:$AA$3,0))=0,"",INDEX('[1]PNC 2020'!$A$3:$AA$434,MATCH($A286,'[1]PNC 2020'!$A$7:$A$434,0)+4,MATCH(X$60,'[1]PNC 2020'!$A$3:$AA$3,0))),"")</f>
        <v/>
      </c>
      <c r="Y286" s="87">
        <f t="shared" si="107"/>
        <v>0</v>
      </c>
      <c r="Z286" s="87" t="str">
        <f>IFERROR(IF(INDEX('[1]PNC 2020'!$A$3:$AA$434,MATCH($A286,'[1]PNC 2020'!$A$7:$A$434,0)+4,MATCH(Z$60,'[1]PNC 2020'!$A$3:$AA$3,0))=0,"",INDEX('[1]PNC 2020'!$A$3:$AA$434,MATCH($A286,'[1]PNC 2020'!$A$7:$A$434,0)+4,MATCH(Z$60,'[1]PNC 2020'!$A$3:$AA$3,0))),"")</f>
        <v/>
      </c>
      <c r="AA286" s="87" t="str">
        <f>IFERROR(IF(INDEX('[1]PNC 2020'!$A$3:$AA$434,MATCH($A286,'[1]PNC 2020'!$A$7:$A$434,0)+4,MATCH(AA$60,'[1]PNC 2020'!$A$3:$AA$3,0))=0,"",INDEX('[1]PNC 2020'!$A$3:$AA$434,MATCH($A286,'[1]PNC 2020'!$A$7:$A$434,0)+4,MATCH(AA$60,'[1]PNC 2020'!$A$3:$AA$3,0))),"")</f>
        <v/>
      </c>
      <c r="AB286" s="87">
        <f t="shared" si="108"/>
        <v>0</v>
      </c>
      <c r="AC286" s="87" t="str">
        <f>IFERROR(IF(INDEX('[1]PNC 2020'!$A$3:$AA$434,MATCH($A286,'[1]PNC 2020'!$A$7:$A$434,0)+4,MATCH(AC$60,'[1]PNC 2020'!$A$3:$AA$3,0))=0,"",INDEX('[1]PNC 2020'!$A$3:$AA$434,MATCH($A286,'[1]PNC 2020'!$A$7:$A$434,0)+4,MATCH(AC$60,'[1]PNC 2020'!$A$3:$AA$3,0))),"")</f>
        <v/>
      </c>
      <c r="AD286" s="87" t="str">
        <f>IFERROR(IF(INDEX('[1]PNC 2020'!$A$3:$AA$434,MATCH($A286,'[1]PNC 2020'!$A$7:$A$434,0)+4,MATCH(AD$60,'[1]PNC 2020'!$A$3:$AA$3,0))=0,"",INDEX('[1]PNC 2020'!$A$3:$AA$434,MATCH($A286,'[1]PNC 2020'!$A$7:$A$434,0)+4,MATCH(AD$60,'[1]PNC 2020'!$A$3:$AA$3,0))),"")</f>
        <v/>
      </c>
      <c r="AE286" s="87">
        <f t="shared" si="109"/>
        <v>0</v>
      </c>
      <c r="AF286" s="87" t="str">
        <f>IFERROR(IF(INDEX('[1]PNC 2020'!$A$3:$AA$434,MATCH($A286,'[1]PNC 2020'!$A$7:$A$434,0)+4,MATCH(AF$60,'[1]PNC 2020'!$A$3:$AA$3,0))=0,"",INDEX('[1]PNC 2020'!$A$3:$AA$434,MATCH($A286,'[1]PNC 2020'!$A$7:$A$434,0)+4,MATCH(AF$60,'[1]PNC 2020'!$A$3:$AA$3,0))),"")</f>
        <v/>
      </c>
      <c r="AG286" s="87" t="str">
        <f>IFERROR(IF(INDEX('[1]PNC 2020'!$A$3:$AA$434,MATCH($A286,'[1]PNC 2020'!$A$7:$A$434,0)+4,MATCH(AG$60,'[1]PNC 2020'!$A$3:$AA$3,0))=0,"",INDEX('[1]PNC 2020'!$A$3:$AA$434,MATCH($A286,'[1]PNC 2020'!$A$7:$A$434,0)+4,MATCH(AG$60,'[1]PNC 2020'!$A$3:$AA$3,0))),"")</f>
        <v/>
      </c>
      <c r="AH286" s="87">
        <f t="shared" si="110"/>
        <v>0</v>
      </c>
      <c r="AI286" s="87" t="str">
        <f>IFERROR(IF(INDEX('[1]PNC 2020'!$A$3:$AA$434,MATCH($A286,'[1]PNC 2020'!$A$7:$A$434,0)+4,MATCH(AI$60,'[1]PNC 2020'!$A$3:$AA$3,0))=0,"",INDEX('[1]PNC 2020'!$A$3:$AA$434,MATCH($A286,'[1]PNC 2020'!$A$7:$A$434,0)+4,MATCH(AI$60,'[1]PNC 2020'!$A$3:$AA$3,0))),"")</f>
        <v/>
      </c>
      <c r="AJ286" s="87" t="str">
        <f>IFERROR(IF(INDEX('[1]PNC 2020'!$A$3:$AA$434,MATCH($A286,'[1]PNC 2020'!$A$7:$A$434,0)+4,MATCH(AJ$60,'[1]PNC 2020'!$A$3:$AA$3,0))=0,"",INDEX('[1]PNC 2020'!$A$3:$AA$434,MATCH($A286,'[1]PNC 2020'!$A$7:$A$434,0)+4,MATCH(AJ$60,'[1]PNC 2020'!$A$3:$AA$3,0))),"")</f>
        <v/>
      </c>
      <c r="AK286" s="87">
        <f t="shared" si="111"/>
        <v>0</v>
      </c>
      <c r="AM286" s="132" t="s">
        <v>4</v>
      </c>
    </row>
    <row r="287" spans="1:39" x14ac:dyDescent="0.2">
      <c r="A287" s="132" t="str">
        <f t="shared" si="97"/>
        <v>MayoSeguros Pepín, S. A.</v>
      </c>
      <c r="B287" s="51" t="s">
        <v>115</v>
      </c>
      <c r="C287" s="88">
        <f t="shared" si="99"/>
        <v>0</v>
      </c>
      <c r="D287" s="88">
        <f t="shared" si="100"/>
        <v>0</v>
      </c>
      <c r="E287" s="87" t="str">
        <f>IFERROR(IF(INDEX('[1]PNC 2020'!$A$3:$AA$434,MATCH($A287,'[1]PNC 2020'!$A$7:$A$434,0)+4,MATCH(E$60,'[1]PNC 2020'!$A$3:$AA$3,0))=0,"",INDEX('[1]PNC 2020'!$A$3:$AA$434,MATCH($A287,'[1]PNC 2020'!$A$7:$A$434,0)+4,MATCH(E$60,'[1]PNC 2020'!$A$3:$AA$3,0))),"")</f>
        <v/>
      </c>
      <c r="F287" s="87" t="str">
        <f>IFERROR(IF(INDEX('[1]PNC 2020'!$A$3:$AA$434,MATCH($A287,'[1]PNC 2020'!$A$7:$A$434,0)+4,MATCH(F$60,'[1]PNC 2020'!$A$3:$AA$3,0))=0,"",INDEX('[1]PNC 2020'!$A$3:$AA$434,MATCH($A287,'[1]PNC 2020'!$A$7:$A$434,0)+4,MATCH(F$60,'[1]PNC 2020'!$A$3:$AA$3,0))),"")</f>
        <v/>
      </c>
      <c r="G287" s="87">
        <f t="shared" si="101"/>
        <v>0</v>
      </c>
      <c r="H287" s="87" t="str">
        <f>IFERROR(IF(INDEX('[1]PNC 2020'!$A$3:$AA$434,MATCH($A287,'[1]PNC 2020'!$A$7:$A$434,0)+4,MATCH(H$60,'[1]PNC 2020'!$A$3:$AA$3,0))=0,"",INDEX('[1]PNC 2020'!$A$3:$AA$434,MATCH($A287,'[1]PNC 2020'!$A$7:$A$434,0)+4,MATCH(H$60,'[1]PNC 2020'!$A$3:$AA$3,0))),"")</f>
        <v/>
      </c>
      <c r="I287" s="87" t="str">
        <f>IFERROR(IF(INDEX('[1]PNC 2020'!$A$3:$AA$434,MATCH($A287,'[1]PNC 2020'!$A$7:$A$434,0)+4,MATCH(I$60,'[1]PNC 2020'!$A$3:$AA$3,0))=0,"",INDEX('[1]PNC 2020'!$A$3:$AA$434,MATCH($A287,'[1]PNC 2020'!$A$7:$A$434,0)+4,MATCH(I$60,'[1]PNC 2020'!$A$3:$AA$3,0))),"")</f>
        <v/>
      </c>
      <c r="J287" s="87">
        <f t="shared" si="102"/>
        <v>0</v>
      </c>
      <c r="K287" s="87" t="str">
        <f>IFERROR(IF(INDEX('[1]PNC 2020'!$A$3:$AA$434,MATCH($A287,'[1]PNC 2020'!$A$7:$A$434,0)+4,MATCH(K$60,'[1]PNC 2020'!$A$3:$AA$3,0))=0,"",INDEX('[1]PNC 2020'!$A$3:$AA$434,MATCH($A287,'[1]PNC 2020'!$A$7:$A$434,0)+4,MATCH(K$60,'[1]PNC 2020'!$A$3:$AA$3,0))),"")</f>
        <v/>
      </c>
      <c r="L287" s="87" t="str">
        <f>IFERROR(IF(INDEX('[1]PNC 2020'!$A$3:$AA$434,MATCH($A287,'[1]PNC 2020'!$A$7:$A$434,0)+4,MATCH(L$60,'[1]PNC 2020'!$A$3:$AA$3,0))=0,"",INDEX('[1]PNC 2020'!$A$3:$AA$434,MATCH($A287,'[1]PNC 2020'!$A$7:$A$434,0)+4,MATCH(L$60,'[1]PNC 2020'!$A$3:$AA$3,0))),"")</f>
        <v/>
      </c>
      <c r="M287" s="87">
        <f t="shared" si="103"/>
        <v>0</v>
      </c>
      <c r="N287" s="87" t="str">
        <f>IFERROR(IF(INDEX('[1]PNC 2020'!$A$3:$AA$434,MATCH($A287,'[1]PNC 2020'!$A$7:$A$434,0)+4,MATCH(N$60,'[1]PNC 2020'!$A$3:$AA$3,0))=0,"",INDEX('[1]PNC 2020'!$A$3:$AA$434,MATCH($A287,'[1]PNC 2020'!$A$7:$A$434,0)+4,MATCH(N$60,'[1]PNC 2020'!$A$3:$AA$3,0))),"")</f>
        <v/>
      </c>
      <c r="O287" s="87" t="str">
        <f>IFERROR(IF(INDEX('[1]PNC 2020'!$A$3:$AA$434,MATCH($A287,'[1]PNC 2020'!$A$7:$A$434,0)+4,MATCH(O$60,'[1]PNC 2020'!$A$3:$AA$3,0))=0,"",INDEX('[1]PNC 2020'!$A$3:$AA$434,MATCH($A287,'[1]PNC 2020'!$A$7:$A$434,0)+4,MATCH(O$60,'[1]PNC 2020'!$A$3:$AA$3,0))),"")</f>
        <v/>
      </c>
      <c r="P287" s="87">
        <f t="shared" si="104"/>
        <v>0</v>
      </c>
      <c r="Q287" s="87" t="str">
        <f>IFERROR(IF(INDEX('[1]PNC 2020'!$A$3:$AA$434,MATCH($A287,'[1]PNC 2020'!$A$7:$A$434,0)+4,MATCH(Q$60,'[1]PNC 2020'!$A$3:$AA$3,0))=0,"",INDEX('[1]PNC 2020'!$A$3:$AA$434,MATCH($A287,'[1]PNC 2020'!$A$7:$A$434,0)+4,MATCH(Q$60,'[1]PNC 2020'!$A$3:$AA$3,0))),"")</f>
        <v/>
      </c>
      <c r="R287" s="87" t="str">
        <f>IFERROR(IF(INDEX('[1]PNC 2020'!$A$3:$AA$434,MATCH($A287,'[1]PNC 2020'!$A$7:$A$434,0)+4,MATCH(R$60,'[1]PNC 2020'!$A$3:$AA$3,0))=0,"",INDEX('[1]PNC 2020'!$A$3:$AA$434,MATCH($A287,'[1]PNC 2020'!$A$7:$A$434,0)+4,MATCH(R$60,'[1]PNC 2020'!$A$3:$AA$3,0))),"")</f>
        <v/>
      </c>
      <c r="S287" s="87">
        <f t="shared" si="105"/>
        <v>0</v>
      </c>
      <c r="T287" s="87" t="str">
        <f>IFERROR(IF(INDEX('[1]PNC 2020'!$A$3:$AA$434,MATCH($A287,'[1]PNC 2020'!$A$7:$A$434,0)+4,MATCH(T$60,'[1]PNC 2020'!$A$3:$AA$3,0))=0,"",INDEX('[1]PNC 2020'!$A$3:$AA$434,MATCH($A287,'[1]PNC 2020'!$A$7:$A$434,0)+4,MATCH(T$60,'[1]PNC 2020'!$A$3:$AA$3,0))),"")</f>
        <v/>
      </c>
      <c r="U287" s="87" t="str">
        <f>IFERROR(IF(INDEX('[1]PNC 2020'!$A$3:$AA$434,MATCH($A287,'[1]PNC 2020'!$A$7:$A$434,0)+4,MATCH(U$60,'[1]PNC 2020'!$A$3:$AA$3,0))=0,"",INDEX('[1]PNC 2020'!$A$3:$AA$434,MATCH($A287,'[1]PNC 2020'!$A$7:$A$434,0)+4,MATCH(U$60,'[1]PNC 2020'!$A$3:$AA$3,0))),"")</f>
        <v/>
      </c>
      <c r="V287" s="87">
        <f t="shared" si="106"/>
        <v>0</v>
      </c>
      <c r="W287" s="87" t="str">
        <f>IFERROR(IF(INDEX('[1]PNC 2020'!$A$3:$AA$434,MATCH($A287,'[1]PNC 2020'!$A$7:$A$434,0)+4,MATCH(W$60,'[1]PNC 2020'!$A$3:$AA$3,0))=0,"",INDEX('[1]PNC 2020'!$A$3:$AA$434,MATCH($A287,'[1]PNC 2020'!$A$7:$A$434,0)+4,MATCH(W$60,'[1]PNC 2020'!$A$3:$AA$3,0))),"")</f>
        <v/>
      </c>
      <c r="X287" s="87" t="str">
        <f>IFERROR(IF(INDEX('[1]PNC 2020'!$A$3:$AA$434,MATCH($A287,'[1]PNC 2020'!$A$7:$A$434,0)+4,MATCH(X$60,'[1]PNC 2020'!$A$3:$AA$3,0))=0,"",INDEX('[1]PNC 2020'!$A$3:$AA$434,MATCH($A287,'[1]PNC 2020'!$A$7:$A$434,0)+4,MATCH(X$60,'[1]PNC 2020'!$A$3:$AA$3,0))),"")</f>
        <v/>
      </c>
      <c r="Y287" s="87">
        <f t="shared" si="107"/>
        <v>0</v>
      </c>
      <c r="Z287" s="87" t="str">
        <f>IFERROR(IF(INDEX('[1]PNC 2020'!$A$3:$AA$434,MATCH($A287,'[1]PNC 2020'!$A$7:$A$434,0)+4,MATCH(Z$60,'[1]PNC 2020'!$A$3:$AA$3,0))=0,"",INDEX('[1]PNC 2020'!$A$3:$AA$434,MATCH($A287,'[1]PNC 2020'!$A$7:$A$434,0)+4,MATCH(Z$60,'[1]PNC 2020'!$A$3:$AA$3,0))),"")</f>
        <v/>
      </c>
      <c r="AA287" s="87" t="str">
        <f>IFERROR(IF(INDEX('[1]PNC 2020'!$A$3:$AA$434,MATCH($A287,'[1]PNC 2020'!$A$7:$A$434,0)+4,MATCH(AA$60,'[1]PNC 2020'!$A$3:$AA$3,0))=0,"",INDEX('[1]PNC 2020'!$A$3:$AA$434,MATCH($A287,'[1]PNC 2020'!$A$7:$A$434,0)+4,MATCH(AA$60,'[1]PNC 2020'!$A$3:$AA$3,0))),"")</f>
        <v/>
      </c>
      <c r="AB287" s="87">
        <f t="shared" si="108"/>
        <v>0</v>
      </c>
      <c r="AC287" s="87" t="str">
        <f>IFERROR(IF(INDEX('[1]PNC 2020'!$A$3:$AA$434,MATCH($A287,'[1]PNC 2020'!$A$7:$A$434,0)+4,MATCH(AC$60,'[1]PNC 2020'!$A$3:$AA$3,0))=0,"",INDEX('[1]PNC 2020'!$A$3:$AA$434,MATCH($A287,'[1]PNC 2020'!$A$7:$A$434,0)+4,MATCH(AC$60,'[1]PNC 2020'!$A$3:$AA$3,0))),"")</f>
        <v/>
      </c>
      <c r="AD287" s="87" t="str">
        <f>IFERROR(IF(INDEX('[1]PNC 2020'!$A$3:$AA$434,MATCH($A287,'[1]PNC 2020'!$A$7:$A$434,0)+4,MATCH(AD$60,'[1]PNC 2020'!$A$3:$AA$3,0))=0,"",INDEX('[1]PNC 2020'!$A$3:$AA$434,MATCH($A287,'[1]PNC 2020'!$A$7:$A$434,0)+4,MATCH(AD$60,'[1]PNC 2020'!$A$3:$AA$3,0))),"")</f>
        <v/>
      </c>
      <c r="AE287" s="87">
        <f t="shared" si="109"/>
        <v>0</v>
      </c>
      <c r="AF287" s="87" t="str">
        <f>IFERROR(IF(INDEX('[1]PNC 2020'!$A$3:$AA$434,MATCH($A287,'[1]PNC 2020'!$A$7:$A$434,0)+4,MATCH(AF$60,'[1]PNC 2020'!$A$3:$AA$3,0))=0,"",INDEX('[1]PNC 2020'!$A$3:$AA$434,MATCH($A287,'[1]PNC 2020'!$A$7:$A$434,0)+4,MATCH(AF$60,'[1]PNC 2020'!$A$3:$AA$3,0))),"")</f>
        <v/>
      </c>
      <c r="AG287" s="87" t="str">
        <f>IFERROR(IF(INDEX('[1]PNC 2020'!$A$3:$AA$434,MATCH($A287,'[1]PNC 2020'!$A$7:$A$434,0)+4,MATCH(AG$60,'[1]PNC 2020'!$A$3:$AA$3,0))=0,"",INDEX('[1]PNC 2020'!$A$3:$AA$434,MATCH($A287,'[1]PNC 2020'!$A$7:$A$434,0)+4,MATCH(AG$60,'[1]PNC 2020'!$A$3:$AA$3,0))),"")</f>
        <v/>
      </c>
      <c r="AH287" s="87">
        <f t="shared" si="110"/>
        <v>0</v>
      </c>
      <c r="AI287" s="87" t="str">
        <f>IFERROR(IF(INDEX('[1]PNC 2020'!$A$3:$AA$434,MATCH($A287,'[1]PNC 2020'!$A$7:$A$434,0)+4,MATCH(AI$60,'[1]PNC 2020'!$A$3:$AA$3,0))=0,"",INDEX('[1]PNC 2020'!$A$3:$AA$434,MATCH($A287,'[1]PNC 2020'!$A$7:$A$434,0)+4,MATCH(AI$60,'[1]PNC 2020'!$A$3:$AA$3,0))),"")</f>
        <v/>
      </c>
      <c r="AJ287" s="87" t="str">
        <f>IFERROR(IF(INDEX('[1]PNC 2020'!$A$3:$AA$434,MATCH($A287,'[1]PNC 2020'!$A$7:$A$434,0)+4,MATCH(AJ$60,'[1]PNC 2020'!$A$3:$AA$3,0))=0,"",INDEX('[1]PNC 2020'!$A$3:$AA$434,MATCH($A287,'[1]PNC 2020'!$A$7:$A$434,0)+4,MATCH(AJ$60,'[1]PNC 2020'!$A$3:$AA$3,0))),"")</f>
        <v/>
      </c>
      <c r="AK287" s="87">
        <f t="shared" si="111"/>
        <v>0</v>
      </c>
      <c r="AM287" s="132" t="s">
        <v>4</v>
      </c>
    </row>
    <row r="288" spans="1:39" x14ac:dyDescent="0.2">
      <c r="A288" s="132" t="str">
        <f t="shared" si="97"/>
        <v>MayoLa Monumental de Seguros, S. A.</v>
      </c>
      <c r="B288" s="51" t="s">
        <v>85</v>
      </c>
      <c r="C288" s="88">
        <f t="shared" si="99"/>
        <v>0</v>
      </c>
      <c r="D288" s="88">
        <f t="shared" si="100"/>
        <v>0</v>
      </c>
      <c r="E288" s="87" t="str">
        <f>IFERROR(IF(INDEX('[1]PNC 2020'!$A$3:$AA$434,MATCH($A288,'[1]PNC 2020'!$A$7:$A$434,0)+4,MATCH(E$60,'[1]PNC 2020'!$A$3:$AA$3,0))=0,"",INDEX('[1]PNC 2020'!$A$3:$AA$434,MATCH($A288,'[1]PNC 2020'!$A$7:$A$434,0)+4,MATCH(E$60,'[1]PNC 2020'!$A$3:$AA$3,0))),"")</f>
        <v/>
      </c>
      <c r="F288" s="87" t="str">
        <f>IFERROR(IF(INDEX('[1]PNC 2020'!$A$3:$AA$434,MATCH($A288,'[1]PNC 2020'!$A$7:$A$434,0)+4,MATCH(F$60,'[1]PNC 2020'!$A$3:$AA$3,0))=0,"",INDEX('[1]PNC 2020'!$A$3:$AA$434,MATCH($A288,'[1]PNC 2020'!$A$7:$A$434,0)+4,MATCH(F$60,'[1]PNC 2020'!$A$3:$AA$3,0))),"")</f>
        <v/>
      </c>
      <c r="G288" s="87">
        <f t="shared" si="101"/>
        <v>0</v>
      </c>
      <c r="H288" s="87" t="str">
        <f>IFERROR(IF(INDEX('[1]PNC 2020'!$A$3:$AA$434,MATCH($A288,'[1]PNC 2020'!$A$7:$A$434,0)+4,MATCH(H$60,'[1]PNC 2020'!$A$3:$AA$3,0))=0,"",INDEX('[1]PNC 2020'!$A$3:$AA$434,MATCH($A288,'[1]PNC 2020'!$A$7:$A$434,0)+4,MATCH(H$60,'[1]PNC 2020'!$A$3:$AA$3,0))),"")</f>
        <v/>
      </c>
      <c r="I288" s="87" t="str">
        <f>IFERROR(IF(INDEX('[1]PNC 2020'!$A$3:$AA$434,MATCH($A288,'[1]PNC 2020'!$A$7:$A$434,0)+4,MATCH(I$60,'[1]PNC 2020'!$A$3:$AA$3,0))=0,"",INDEX('[1]PNC 2020'!$A$3:$AA$434,MATCH($A288,'[1]PNC 2020'!$A$7:$A$434,0)+4,MATCH(I$60,'[1]PNC 2020'!$A$3:$AA$3,0))),"")</f>
        <v/>
      </c>
      <c r="J288" s="87">
        <f t="shared" si="102"/>
        <v>0</v>
      </c>
      <c r="K288" s="87" t="str">
        <f>IFERROR(IF(INDEX('[1]PNC 2020'!$A$3:$AA$434,MATCH($A288,'[1]PNC 2020'!$A$7:$A$434,0)+4,MATCH(K$60,'[1]PNC 2020'!$A$3:$AA$3,0))=0,"",INDEX('[1]PNC 2020'!$A$3:$AA$434,MATCH($A288,'[1]PNC 2020'!$A$7:$A$434,0)+4,MATCH(K$60,'[1]PNC 2020'!$A$3:$AA$3,0))),"")</f>
        <v/>
      </c>
      <c r="L288" s="87" t="str">
        <f>IFERROR(IF(INDEX('[1]PNC 2020'!$A$3:$AA$434,MATCH($A288,'[1]PNC 2020'!$A$7:$A$434,0)+4,MATCH(L$60,'[1]PNC 2020'!$A$3:$AA$3,0))=0,"",INDEX('[1]PNC 2020'!$A$3:$AA$434,MATCH($A288,'[1]PNC 2020'!$A$7:$A$434,0)+4,MATCH(L$60,'[1]PNC 2020'!$A$3:$AA$3,0))),"")</f>
        <v/>
      </c>
      <c r="M288" s="87">
        <f t="shared" si="103"/>
        <v>0</v>
      </c>
      <c r="N288" s="87" t="str">
        <f>IFERROR(IF(INDEX('[1]PNC 2020'!$A$3:$AA$434,MATCH($A288,'[1]PNC 2020'!$A$7:$A$434,0)+4,MATCH(N$60,'[1]PNC 2020'!$A$3:$AA$3,0))=0,"",INDEX('[1]PNC 2020'!$A$3:$AA$434,MATCH($A288,'[1]PNC 2020'!$A$7:$A$434,0)+4,MATCH(N$60,'[1]PNC 2020'!$A$3:$AA$3,0))),"")</f>
        <v/>
      </c>
      <c r="O288" s="87" t="str">
        <f>IFERROR(IF(INDEX('[1]PNC 2020'!$A$3:$AA$434,MATCH($A288,'[1]PNC 2020'!$A$7:$A$434,0)+4,MATCH(O$60,'[1]PNC 2020'!$A$3:$AA$3,0))=0,"",INDEX('[1]PNC 2020'!$A$3:$AA$434,MATCH($A288,'[1]PNC 2020'!$A$7:$A$434,0)+4,MATCH(O$60,'[1]PNC 2020'!$A$3:$AA$3,0))),"")</f>
        <v/>
      </c>
      <c r="P288" s="87">
        <f t="shared" si="104"/>
        <v>0</v>
      </c>
      <c r="Q288" s="87" t="str">
        <f>IFERROR(IF(INDEX('[1]PNC 2020'!$A$3:$AA$434,MATCH($A288,'[1]PNC 2020'!$A$7:$A$434,0)+4,MATCH(Q$60,'[1]PNC 2020'!$A$3:$AA$3,0))=0,"",INDEX('[1]PNC 2020'!$A$3:$AA$434,MATCH($A288,'[1]PNC 2020'!$A$7:$A$434,0)+4,MATCH(Q$60,'[1]PNC 2020'!$A$3:$AA$3,0))),"")</f>
        <v/>
      </c>
      <c r="R288" s="87" t="str">
        <f>IFERROR(IF(INDEX('[1]PNC 2020'!$A$3:$AA$434,MATCH($A288,'[1]PNC 2020'!$A$7:$A$434,0)+4,MATCH(R$60,'[1]PNC 2020'!$A$3:$AA$3,0))=0,"",INDEX('[1]PNC 2020'!$A$3:$AA$434,MATCH($A288,'[1]PNC 2020'!$A$7:$A$434,0)+4,MATCH(R$60,'[1]PNC 2020'!$A$3:$AA$3,0))),"")</f>
        <v/>
      </c>
      <c r="S288" s="87">
        <f t="shared" si="105"/>
        <v>0</v>
      </c>
      <c r="T288" s="87" t="str">
        <f>IFERROR(IF(INDEX('[1]PNC 2020'!$A$3:$AA$434,MATCH($A288,'[1]PNC 2020'!$A$7:$A$434,0)+4,MATCH(T$60,'[1]PNC 2020'!$A$3:$AA$3,0))=0,"",INDEX('[1]PNC 2020'!$A$3:$AA$434,MATCH($A288,'[1]PNC 2020'!$A$7:$A$434,0)+4,MATCH(T$60,'[1]PNC 2020'!$A$3:$AA$3,0))),"")</f>
        <v/>
      </c>
      <c r="U288" s="87" t="str">
        <f>IFERROR(IF(INDEX('[1]PNC 2020'!$A$3:$AA$434,MATCH($A288,'[1]PNC 2020'!$A$7:$A$434,0)+4,MATCH(U$60,'[1]PNC 2020'!$A$3:$AA$3,0))=0,"",INDEX('[1]PNC 2020'!$A$3:$AA$434,MATCH($A288,'[1]PNC 2020'!$A$7:$A$434,0)+4,MATCH(U$60,'[1]PNC 2020'!$A$3:$AA$3,0))),"")</f>
        <v/>
      </c>
      <c r="V288" s="87">
        <f t="shared" si="106"/>
        <v>0</v>
      </c>
      <c r="W288" s="87" t="str">
        <f>IFERROR(IF(INDEX('[1]PNC 2020'!$A$3:$AA$434,MATCH($A288,'[1]PNC 2020'!$A$7:$A$434,0)+4,MATCH(W$60,'[1]PNC 2020'!$A$3:$AA$3,0))=0,"",INDEX('[1]PNC 2020'!$A$3:$AA$434,MATCH($A288,'[1]PNC 2020'!$A$7:$A$434,0)+4,MATCH(W$60,'[1]PNC 2020'!$A$3:$AA$3,0))),"")</f>
        <v/>
      </c>
      <c r="X288" s="87" t="str">
        <f>IFERROR(IF(INDEX('[1]PNC 2020'!$A$3:$AA$434,MATCH($A288,'[1]PNC 2020'!$A$7:$A$434,0)+4,MATCH(X$60,'[1]PNC 2020'!$A$3:$AA$3,0))=0,"",INDEX('[1]PNC 2020'!$A$3:$AA$434,MATCH($A288,'[1]PNC 2020'!$A$7:$A$434,0)+4,MATCH(X$60,'[1]PNC 2020'!$A$3:$AA$3,0))),"")</f>
        <v/>
      </c>
      <c r="Y288" s="87">
        <f t="shared" si="107"/>
        <v>0</v>
      </c>
      <c r="Z288" s="87" t="str">
        <f>IFERROR(IF(INDEX('[1]PNC 2020'!$A$3:$AA$434,MATCH($A288,'[1]PNC 2020'!$A$7:$A$434,0)+4,MATCH(Z$60,'[1]PNC 2020'!$A$3:$AA$3,0))=0,"",INDEX('[1]PNC 2020'!$A$3:$AA$434,MATCH($A288,'[1]PNC 2020'!$A$7:$A$434,0)+4,MATCH(Z$60,'[1]PNC 2020'!$A$3:$AA$3,0))),"")</f>
        <v/>
      </c>
      <c r="AA288" s="87" t="str">
        <f>IFERROR(IF(INDEX('[1]PNC 2020'!$A$3:$AA$434,MATCH($A288,'[1]PNC 2020'!$A$7:$A$434,0)+4,MATCH(AA$60,'[1]PNC 2020'!$A$3:$AA$3,0))=0,"",INDEX('[1]PNC 2020'!$A$3:$AA$434,MATCH($A288,'[1]PNC 2020'!$A$7:$A$434,0)+4,MATCH(AA$60,'[1]PNC 2020'!$A$3:$AA$3,0))),"")</f>
        <v/>
      </c>
      <c r="AB288" s="87">
        <f t="shared" si="108"/>
        <v>0</v>
      </c>
      <c r="AC288" s="87" t="str">
        <f>IFERROR(IF(INDEX('[1]PNC 2020'!$A$3:$AA$434,MATCH($A288,'[1]PNC 2020'!$A$7:$A$434,0)+4,MATCH(AC$60,'[1]PNC 2020'!$A$3:$AA$3,0))=0,"",INDEX('[1]PNC 2020'!$A$3:$AA$434,MATCH($A288,'[1]PNC 2020'!$A$7:$A$434,0)+4,MATCH(AC$60,'[1]PNC 2020'!$A$3:$AA$3,0))),"")</f>
        <v/>
      </c>
      <c r="AD288" s="87" t="str">
        <f>IFERROR(IF(INDEX('[1]PNC 2020'!$A$3:$AA$434,MATCH($A288,'[1]PNC 2020'!$A$7:$A$434,0)+4,MATCH(AD$60,'[1]PNC 2020'!$A$3:$AA$3,0))=0,"",INDEX('[1]PNC 2020'!$A$3:$AA$434,MATCH($A288,'[1]PNC 2020'!$A$7:$A$434,0)+4,MATCH(AD$60,'[1]PNC 2020'!$A$3:$AA$3,0))),"")</f>
        <v/>
      </c>
      <c r="AE288" s="87">
        <f t="shared" si="109"/>
        <v>0</v>
      </c>
      <c r="AF288" s="87" t="str">
        <f>IFERROR(IF(INDEX('[1]PNC 2020'!$A$3:$AA$434,MATCH($A288,'[1]PNC 2020'!$A$7:$A$434,0)+4,MATCH(AF$60,'[1]PNC 2020'!$A$3:$AA$3,0))=0,"",INDEX('[1]PNC 2020'!$A$3:$AA$434,MATCH($A288,'[1]PNC 2020'!$A$7:$A$434,0)+4,MATCH(AF$60,'[1]PNC 2020'!$A$3:$AA$3,0))),"")</f>
        <v/>
      </c>
      <c r="AG288" s="87" t="str">
        <f>IFERROR(IF(INDEX('[1]PNC 2020'!$A$3:$AA$434,MATCH($A288,'[1]PNC 2020'!$A$7:$A$434,0)+4,MATCH(AG$60,'[1]PNC 2020'!$A$3:$AA$3,0))=0,"",INDEX('[1]PNC 2020'!$A$3:$AA$434,MATCH($A288,'[1]PNC 2020'!$A$7:$A$434,0)+4,MATCH(AG$60,'[1]PNC 2020'!$A$3:$AA$3,0))),"")</f>
        <v/>
      </c>
      <c r="AH288" s="87">
        <f t="shared" si="110"/>
        <v>0</v>
      </c>
      <c r="AI288" s="87" t="str">
        <f>IFERROR(IF(INDEX('[1]PNC 2020'!$A$3:$AA$434,MATCH($A288,'[1]PNC 2020'!$A$7:$A$434,0)+4,MATCH(AI$60,'[1]PNC 2020'!$A$3:$AA$3,0))=0,"",INDEX('[1]PNC 2020'!$A$3:$AA$434,MATCH($A288,'[1]PNC 2020'!$A$7:$A$434,0)+4,MATCH(AI$60,'[1]PNC 2020'!$A$3:$AA$3,0))),"")</f>
        <v/>
      </c>
      <c r="AJ288" s="87" t="str">
        <f>IFERROR(IF(INDEX('[1]PNC 2020'!$A$3:$AA$434,MATCH($A288,'[1]PNC 2020'!$A$7:$A$434,0)+4,MATCH(AJ$60,'[1]PNC 2020'!$A$3:$AA$3,0))=0,"",INDEX('[1]PNC 2020'!$A$3:$AA$434,MATCH($A288,'[1]PNC 2020'!$A$7:$A$434,0)+4,MATCH(AJ$60,'[1]PNC 2020'!$A$3:$AA$3,0))),"")</f>
        <v/>
      </c>
      <c r="AK288" s="87">
        <f t="shared" si="111"/>
        <v>0</v>
      </c>
      <c r="AM288" s="132" t="s">
        <v>4</v>
      </c>
    </row>
    <row r="289" spans="1:39" x14ac:dyDescent="0.2">
      <c r="A289" s="132" t="str">
        <f t="shared" si="97"/>
        <v>MayoCompañía Dominicana de Seguros, C. por A.</v>
      </c>
      <c r="B289" s="51" t="s">
        <v>116</v>
      </c>
      <c r="C289" s="88">
        <f t="shared" si="99"/>
        <v>0</v>
      </c>
      <c r="D289" s="88">
        <f t="shared" si="100"/>
        <v>0</v>
      </c>
      <c r="E289" s="87" t="str">
        <f>IFERROR(IF(INDEX('[1]PNC 2020'!$A$3:$AA$434,MATCH($A289,'[1]PNC 2020'!$A$7:$A$434,0)+4,MATCH(E$60,'[1]PNC 2020'!$A$3:$AA$3,0))=0,"",INDEX('[1]PNC 2020'!$A$3:$AA$434,MATCH($A289,'[1]PNC 2020'!$A$7:$A$434,0)+4,MATCH(E$60,'[1]PNC 2020'!$A$3:$AA$3,0))),"")</f>
        <v/>
      </c>
      <c r="F289" s="87" t="str">
        <f>IFERROR(IF(INDEX('[1]PNC 2020'!$A$3:$AA$434,MATCH($A289,'[1]PNC 2020'!$A$7:$A$434,0)+4,MATCH(F$60,'[1]PNC 2020'!$A$3:$AA$3,0))=0,"",INDEX('[1]PNC 2020'!$A$3:$AA$434,MATCH($A289,'[1]PNC 2020'!$A$7:$A$434,0)+4,MATCH(F$60,'[1]PNC 2020'!$A$3:$AA$3,0))),"")</f>
        <v/>
      </c>
      <c r="G289" s="87">
        <f t="shared" si="101"/>
        <v>0</v>
      </c>
      <c r="H289" s="87" t="str">
        <f>IFERROR(IF(INDEX('[1]PNC 2020'!$A$3:$AA$434,MATCH($A289,'[1]PNC 2020'!$A$7:$A$434,0)+4,MATCH(H$60,'[1]PNC 2020'!$A$3:$AA$3,0))=0,"",INDEX('[1]PNC 2020'!$A$3:$AA$434,MATCH($A289,'[1]PNC 2020'!$A$7:$A$434,0)+4,MATCH(H$60,'[1]PNC 2020'!$A$3:$AA$3,0))),"")</f>
        <v/>
      </c>
      <c r="I289" s="87" t="str">
        <f>IFERROR(IF(INDEX('[1]PNC 2020'!$A$3:$AA$434,MATCH($A289,'[1]PNC 2020'!$A$7:$A$434,0)+4,MATCH(I$60,'[1]PNC 2020'!$A$3:$AA$3,0))=0,"",INDEX('[1]PNC 2020'!$A$3:$AA$434,MATCH($A289,'[1]PNC 2020'!$A$7:$A$434,0)+4,MATCH(I$60,'[1]PNC 2020'!$A$3:$AA$3,0))),"")</f>
        <v/>
      </c>
      <c r="J289" s="87">
        <f t="shared" si="102"/>
        <v>0</v>
      </c>
      <c r="K289" s="87" t="str">
        <f>IFERROR(IF(INDEX('[1]PNC 2020'!$A$3:$AA$434,MATCH($A289,'[1]PNC 2020'!$A$7:$A$434,0)+4,MATCH(K$60,'[1]PNC 2020'!$A$3:$AA$3,0))=0,"",INDEX('[1]PNC 2020'!$A$3:$AA$434,MATCH($A289,'[1]PNC 2020'!$A$7:$A$434,0)+4,MATCH(K$60,'[1]PNC 2020'!$A$3:$AA$3,0))),"")</f>
        <v/>
      </c>
      <c r="L289" s="87" t="str">
        <f>IFERROR(IF(INDEX('[1]PNC 2020'!$A$3:$AA$434,MATCH($A289,'[1]PNC 2020'!$A$7:$A$434,0)+4,MATCH(L$60,'[1]PNC 2020'!$A$3:$AA$3,0))=0,"",INDEX('[1]PNC 2020'!$A$3:$AA$434,MATCH($A289,'[1]PNC 2020'!$A$7:$A$434,0)+4,MATCH(L$60,'[1]PNC 2020'!$A$3:$AA$3,0))),"")</f>
        <v/>
      </c>
      <c r="M289" s="87">
        <f t="shared" si="103"/>
        <v>0</v>
      </c>
      <c r="N289" s="87" t="str">
        <f>IFERROR(IF(INDEX('[1]PNC 2020'!$A$3:$AA$434,MATCH($A289,'[1]PNC 2020'!$A$7:$A$434,0)+4,MATCH(N$60,'[1]PNC 2020'!$A$3:$AA$3,0))=0,"",INDEX('[1]PNC 2020'!$A$3:$AA$434,MATCH($A289,'[1]PNC 2020'!$A$7:$A$434,0)+4,MATCH(N$60,'[1]PNC 2020'!$A$3:$AA$3,0))),"")</f>
        <v/>
      </c>
      <c r="O289" s="87" t="str">
        <f>IFERROR(IF(INDEX('[1]PNC 2020'!$A$3:$AA$434,MATCH($A289,'[1]PNC 2020'!$A$7:$A$434,0)+4,MATCH(O$60,'[1]PNC 2020'!$A$3:$AA$3,0))=0,"",INDEX('[1]PNC 2020'!$A$3:$AA$434,MATCH($A289,'[1]PNC 2020'!$A$7:$A$434,0)+4,MATCH(O$60,'[1]PNC 2020'!$A$3:$AA$3,0))),"")</f>
        <v/>
      </c>
      <c r="P289" s="87">
        <f t="shared" si="104"/>
        <v>0</v>
      </c>
      <c r="Q289" s="87" t="str">
        <f>IFERROR(IF(INDEX('[1]PNC 2020'!$A$3:$AA$434,MATCH($A289,'[1]PNC 2020'!$A$7:$A$434,0)+4,MATCH(Q$60,'[1]PNC 2020'!$A$3:$AA$3,0))=0,"",INDEX('[1]PNC 2020'!$A$3:$AA$434,MATCH($A289,'[1]PNC 2020'!$A$7:$A$434,0)+4,MATCH(Q$60,'[1]PNC 2020'!$A$3:$AA$3,0))),"")</f>
        <v/>
      </c>
      <c r="R289" s="87" t="str">
        <f>IFERROR(IF(INDEX('[1]PNC 2020'!$A$3:$AA$434,MATCH($A289,'[1]PNC 2020'!$A$7:$A$434,0)+4,MATCH(R$60,'[1]PNC 2020'!$A$3:$AA$3,0))=0,"",INDEX('[1]PNC 2020'!$A$3:$AA$434,MATCH($A289,'[1]PNC 2020'!$A$7:$A$434,0)+4,MATCH(R$60,'[1]PNC 2020'!$A$3:$AA$3,0))),"")</f>
        <v/>
      </c>
      <c r="S289" s="87">
        <f t="shared" si="105"/>
        <v>0</v>
      </c>
      <c r="T289" s="87" t="str">
        <f>IFERROR(IF(INDEX('[1]PNC 2020'!$A$3:$AA$434,MATCH($A289,'[1]PNC 2020'!$A$7:$A$434,0)+4,MATCH(T$60,'[1]PNC 2020'!$A$3:$AA$3,0))=0,"",INDEX('[1]PNC 2020'!$A$3:$AA$434,MATCH($A289,'[1]PNC 2020'!$A$7:$A$434,0)+4,MATCH(T$60,'[1]PNC 2020'!$A$3:$AA$3,0))),"")</f>
        <v/>
      </c>
      <c r="U289" s="87" t="str">
        <f>IFERROR(IF(INDEX('[1]PNC 2020'!$A$3:$AA$434,MATCH($A289,'[1]PNC 2020'!$A$7:$A$434,0)+4,MATCH(U$60,'[1]PNC 2020'!$A$3:$AA$3,0))=0,"",INDEX('[1]PNC 2020'!$A$3:$AA$434,MATCH($A289,'[1]PNC 2020'!$A$7:$A$434,0)+4,MATCH(U$60,'[1]PNC 2020'!$A$3:$AA$3,0))),"")</f>
        <v/>
      </c>
      <c r="V289" s="87">
        <f t="shared" si="106"/>
        <v>0</v>
      </c>
      <c r="W289" s="87" t="str">
        <f>IFERROR(IF(INDEX('[1]PNC 2020'!$A$3:$AA$434,MATCH($A289,'[1]PNC 2020'!$A$7:$A$434,0)+4,MATCH(W$60,'[1]PNC 2020'!$A$3:$AA$3,0))=0,"",INDEX('[1]PNC 2020'!$A$3:$AA$434,MATCH($A289,'[1]PNC 2020'!$A$7:$A$434,0)+4,MATCH(W$60,'[1]PNC 2020'!$A$3:$AA$3,0))),"")</f>
        <v/>
      </c>
      <c r="X289" s="87" t="str">
        <f>IFERROR(IF(INDEX('[1]PNC 2020'!$A$3:$AA$434,MATCH($A289,'[1]PNC 2020'!$A$7:$A$434,0)+4,MATCH(X$60,'[1]PNC 2020'!$A$3:$AA$3,0))=0,"",INDEX('[1]PNC 2020'!$A$3:$AA$434,MATCH($A289,'[1]PNC 2020'!$A$7:$A$434,0)+4,MATCH(X$60,'[1]PNC 2020'!$A$3:$AA$3,0))),"")</f>
        <v/>
      </c>
      <c r="Y289" s="87">
        <f t="shared" si="107"/>
        <v>0</v>
      </c>
      <c r="Z289" s="87" t="str">
        <f>IFERROR(IF(INDEX('[1]PNC 2020'!$A$3:$AA$434,MATCH($A289,'[1]PNC 2020'!$A$7:$A$434,0)+4,MATCH(Z$60,'[1]PNC 2020'!$A$3:$AA$3,0))=0,"",INDEX('[1]PNC 2020'!$A$3:$AA$434,MATCH($A289,'[1]PNC 2020'!$A$7:$A$434,0)+4,MATCH(Z$60,'[1]PNC 2020'!$A$3:$AA$3,0))),"")</f>
        <v/>
      </c>
      <c r="AA289" s="87" t="str">
        <f>IFERROR(IF(INDEX('[1]PNC 2020'!$A$3:$AA$434,MATCH($A289,'[1]PNC 2020'!$A$7:$A$434,0)+4,MATCH(AA$60,'[1]PNC 2020'!$A$3:$AA$3,0))=0,"",INDEX('[1]PNC 2020'!$A$3:$AA$434,MATCH($A289,'[1]PNC 2020'!$A$7:$A$434,0)+4,MATCH(AA$60,'[1]PNC 2020'!$A$3:$AA$3,0))),"")</f>
        <v/>
      </c>
      <c r="AB289" s="87">
        <f t="shared" si="108"/>
        <v>0</v>
      </c>
      <c r="AC289" s="87" t="str">
        <f>IFERROR(IF(INDEX('[1]PNC 2020'!$A$3:$AA$434,MATCH($A289,'[1]PNC 2020'!$A$7:$A$434,0)+4,MATCH(AC$60,'[1]PNC 2020'!$A$3:$AA$3,0))=0,"",INDEX('[1]PNC 2020'!$A$3:$AA$434,MATCH($A289,'[1]PNC 2020'!$A$7:$A$434,0)+4,MATCH(AC$60,'[1]PNC 2020'!$A$3:$AA$3,0))),"")</f>
        <v/>
      </c>
      <c r="AD289" s="87" t="str">
        <f>IFERROR(IF(INDEX('[1]PNC 2020'!$A$3:$AA$434,MATCH($A289,'[1]PNC 2020'!$A$7:$A$434,0)+4,MATCH(AD$60,'[1]PNC 2020'!$A$3:$AA$3,0))=0,"",INDEX('[1]PNC 2020'!$A$3:$AA$434,MATCH($A289,'[1]PNC 2020'!$A$7:$A$434,0)+4,MATCH(AD$60,'[1]PNC 2020'!$A$3:$AA$3,0))),"")</f>
        <v/>
      </c>
      <c r="AE289" s="87">
        <f t="shared" si="109"/>
        <v>0</v>
      </c>
      <c r="AF289" s="87" t="str">
        <f>IFERROR(IF(INDEX('[1]PNC 2020'!$A$3:$AA$434,MATCH($A289,'[1]PNC 2020'!$A$7:$A$434,0)+4,MATCH(AF$60,'[1]PNC 2020'!$A$3:$AA$3,0))=0,"",INDEX('[1]PNC 2020'!$A$3:$AA$434,MATCH($A289,'[1]PNC 2020'!$A$7:$A$434,0)+4,MATCH(AF$60,'[1]PNC 2020'!$A$3:$AA$3,0))),"")</f>
        <v/>
      </c>
      <c r="AG289" s="87" t="str">
        <f>IFERROR(IF(INDEX('[1]PNC 2020'!$A$3:$AA$434,MATCH($A289,'[1]PNC 2020'!$A$7:$A$434,0)+4,MATCH(AG$60,'[1]PNC 2020'!$A$3:$AA$3,0))=0,"",INDEX('[1]PNC 2020'!$A$3:$AA$434,MATCH($A289,'[1]PNC 2020'!$A$7:$A$434,0)+4,MATCH(AG$60,'[1]PNC 2020'!$A$3:$AA$3,0))),"")</f>
        <v/>
      </c>
      <c r="AH289" s="87">
        <f t="shared" si="110"/>
        <v>0</v>
      </c>
      <c r="AI289" s="87" t="str">
        <f>IFERROR(IF(INDEX('[1]PNC 2020'!$A$3:$AA$434,MATCH($A289,'[1]PNC 2020'!$A$7:$A$434,0)+4,MATCH(AI$60,'[1]PNC 2020'!$A$3:$AA$3,0))=0,"",INDEX('[1]PNC 2020'!$A$3:$AA$434,MATCH($A289,'[1]PNC 2020'!$A$7:$A$434,0)+4,MATCH(AI$60,'[1]PNC 2020'!$A$3:$AA$3,0))),"")</f>
        <v/>
      </c>
      <c r="AJ289" s="87" t="str">
        <f>IFERROR(IF(INDEX('[1]PNC 2020'!$A$3:$AA$434,MATCH($A289,'[1]PNC 2020'!$A$7:$A$434,0)+4,MATCH(AJ$60,'[1]PNC 2020'!$A$3:$AA$3,0))=0,"",INDEX('[1]PNC 2020'!$A$3:$AA$434,MATCH($A289,'[1]PNC 2020'!$A$7:$A$434,0)+4,MATCH(AJ$60,'[1]PNC 2020'!$A$3:$AA$3,0))),"")</f>
        <v/>
      </c>
      <c r="AK289" s="87">
        <f t="shared" si="111"/>
        <v>0</v>
      </c>
      <c r="AM289" s="132" t="s">
        <v>4</v>
      </c>
    </row>
    <row r="290" spans="1:39" x14ac:dyDescent="0.2">
      <c r="A290" s="132" t="str">
        <f t="shared" si="97"/>
        <v>MayoPatria, S. A., Compañía de Seguros</v>
      </c>
      <c r="B290" s="51" t="s">
        <v>117</v>
      </c>
      <c r="C290" s="88">
        <f t="shared" si="99"/>
        <v>0</v>
      </c>
      <c r="D290" s="88">
        <f t="shared" si="100"/>
        <v>0</v>
      </c>
      <c r="E290" s="87" t="str">
        <f>IFERROR(IF(INDEX('[1]PNC 2020'!$A$3:$AA$434,MATCH($A290,'[1]PNC 2020'!$A$7:$A$434,0)+4,MATCH(E$60,'[1]PNC 2020'!$A$3:$AA$3,0))=0,"",INDEX('[1]PNC 2020'!$A$3:$AA$434,MATCH($A290,'[1]PNC 2020'!$A$7:$A$434,0)+4,MATCH(E$60,'[1]PNC 2020'!$A$3:$AA$3,0))),"")</f>
        <v/>
      </c>
      <c r="F290" s="87" t="str">
        <f>IFERROR(IF(INDEX('[1]PNC 2020'!$A$3:$AA$434,MATCH($A290,'[1]PNC 2020'!$A$7:$A$434,0)+4,MATCH(F$60,'[1]PNC 2020'!$A$3:$AA$3,0))=0,"",INDEX('[1]PNC 2020'!$A$3:$AA$434,MATCH($A290,'[1]PNC 2020'!$A$7:$A$434,0)+4,MATCH(F$60,'[1]PNC 2020'!$A$3:$AA$3,0))),"")</f>
        <v/>
      </c>
      <c r="G290" s="87">
        <f t="shared" si="101"/>
        <v>0</v>
      </c>
      <c r="H290" s="87" t="str">
        <f>IFERROR(IF(INDEX('[1]PNC 2020'!$A$3:$AA$434,MATCH($A290,'[1]PNC 2020'!$A$7:$A$434,0)+4,MATCH(H$60,'[1]PNC 2020'!$A$3:$AA$3,0))=0,"",INDEX('[1]PNC 2020'!$A$3:$AA$434,MATCH($A290,'[1]PNC 2020'!$A$7:$A$434,0)+4,MATCH(H$60,'[1]PNC 2020'!$A$3:$AA$3,0))),"")</f>
        <v/>
      </c>
      <c r="I290" s="87" t="str">
        <f>IFERROR(IF(INDEX('[1]PNC 2020'!$A$3:$AA$434,MATCH($A290,'[1]PNC 2020'!$A$7:$A$434,0)+4,MATCH(I$60,'[1]PNC 2020'!$A$3:$AA$3,0))=0,"",INDEX('[1]PNC 2020'!$A$3:$AA$434,MATCH($A290,'[1]PNC 2020'!$A$7:$A$434,0)+4,MATCH(I$60,'[1]PNC 2020'!$A$3:$AA$3,0))),"")</f>
        <v/>
      </c>
      <c r="J290" s="87">
        <f t="shared" si="102"/>
        <v>0</v>
      </c>
      <c r="K290" s="87" t="str">
        <f>IFERROR(IF(INDEX('[1]PNC 2020'!$A$3:$AA$434,MATCH($A290,'[1]PNC 2020'!$A$7:$A$434,0)+4,MATCH(K$60,'[1]PNC 2020'!$A$3:$AA$3,0))=0,"",INDEX('[1]PNC 2020'!$A$3:$AA$434,MATCH($A290,'[1]PNC 2020'!$A$7:$A$434,0)+4,MATCH(K$60,'[1]PNC 2020'!$A$3:$AA$3,0))),"")</f>
        <v/>
      </c>
      <c r="L290" s="87" t="str">
        <f>IFERROR(IF(INDEX('[1]PNC 2020'!$A$3:$AA$434,MATCH($A290,'[1]PNC 2020'!$A$7:$A$434,0)+4,MATCH(L$60,'[1]PNC 2020'!$A$3:$AA$3,0))=0,"",INDEX('[1]PNC 2020'!$A$3:$AA$434,MATCH($A290,'[1]PNC 2020'!$A$7:$A$434,0)+4,MATCH(L$60,'[1]PNC 2020'!$A$3:$AA$3,0))),"")</f>
        <v/>
      </c>
      <c r="M290" s="87">
        <f t="shared" si="103"/>
        <v>0</v>
      </c>
      <c r="N290" s="87" t="str">
        <f>IFERROR(IF(INDEX('[1]PNC 2020'!$A$3:$AA$434,MATCH($A290,'[1]PNC 2020'!$A$7:$A$434,0)+4,MATCH(N$60,'[1]PNC 2020'!$A$3:$AA$3,0))=0,"",INDEX('[1]PNC 2020'!$A$3:$AA$434,MATCH($A290,'[1]PNC 2020'!$A$7:$A$434,0)+4,MATCH(N$60,'[1]PNC 2020'!$A$3:$AA$3,0))),"")</f>
        <v/>
      </c>
      <c r="O290" s="87" t="str">
        <f>IFERROR(IF(INDEX('[1]PNC 2020'!$A$3:$AA$434,MATCH($A290,'[1]PNC 2020'!$A$7:$A$434,0)+4,MATCH(O$60,'[1]PNC 2020'!$A$3:$AA$3,0))=0,"",INDEX('[1]PNC 2020'!$A$3:$AA$434,MATCH($A290,'[1]PNC 2020'!$A$7:$A$434,0)+4,MATCH(O$60,'[1]PNC 2020'!$A$3:$AA$3,0))),"")</f>
        <v/>
      </c>
      <c r="P290" s="87">
        <f t="shared" si="104"/>
        <v>0</v>
      </c>
      <c r="Q290" s="87" t="str">
        <f>IFERROR(IF(INDEX('[1]PNC 2020'!$A$3:$AA$434,MATCH($A290,'[1]PNC 2020'!$A$7:$A$434,0)+4,MATCH(Q$60,'[1]PNC 2020'!$A$3:$AA$3,0))=0,"",INDEX('[1]PNC 2020'!$A$3:$AA$434,MATCH($A290,'[1]PNC 2020'!$A$7:$A$434,0)+4,MATCH(Q$60,'[1]PNC 2020'!$A$3:$AA$3,0))),"")</f>
        <v/>
      </c>
      <c r="R290" s="87" t="str">
        <f>IFERROR(IF(INDEX('[1]PNC 2020'!$A$3:$AA$434,MATCH($A290,'[1]PNC 2020'!$A$7:$A$434,0)+4,MATCH(R$60,'[1]PNC 2020'!$A$3:$AA$3,0))=0,"",INDEX('[1]PNC 2020'!$A$3:$AA$434,MATCH($A290,'[1]PNC 2020'!$A$7:$A$434,0)+4,MATCH(R$60,'[1]PNC 2020'!$A$3:$AA$3,0))),"")</f>
        <v/>
      </c>
      <c r="S290" s="87">
        <f t="shared" si="105"/>
        <v>0</v>
      </c>
      <c r="T290" s="87" t="str">
        <f>IFERROR(IF(INDEX('[1]PNC 2020'!$A$3:$AA$434,MATCH($A290,'[1]PNC 2020'!$A$7:$A$434,0)+4,MATCH(T$60,'[1]PNC 2020'!$A$3:$AA$3,0))=0,"",INDEX('[1]PNC 2020'!$A$3:$AA$434,MATCH($A290,'[1]PNC 2020'!$A$7:$A$434,0)+4,MATCH(T$60,'[1]PNC 2020'!$A$3:$AA$3,0))),"")</f>
        <v/>
      </c>
      <c r="U290" s="87" t="str">
        <f>IFERROR(IF(INDEX('[1]PNC 2020'!$A$3:$AA$434,MATCH($A290,'[1]PNC 2020'!$A$7:$A$434,0)+4,MATCH(U$60,'[1]PNC 2020'!$A$3:$AA$3,0))=0,"",INDEX('[1]PNC 2020'!$A$3:$AA$434,MATCH($A290,'[1]PNC 2020'!$A$7:$A$434,0)+4,MATCH(U$60,'[1]PNC 2020'!$A$3:$AA$3,0))),"")</f>
        <v/>
      </c>
      <c r="V290" s="87">
        <f t="shared" si="106"/>
        <v>0</v>
      </c>
      <c r="W290" s="87" t="str">
        <f>IFERROR(IF(INDEX('[1]PNC 2020'!$A$3:$AA$434,MATCH($A290,'[1]PNC 2020'!$A$7:$A$434,0)+4,MATCH(W$60,'[1]PNC 2020'!$A$3:$AA$3,0))=0,"",INDEX('[1]PNC 2020'!$A$3:$AA$434,MATCH($A290,'[1]PNC 2020'!$A$7:$A$434,0)+4,MATCH(W$60,'[1]PNC 2020'!$A$3:$AA$3,0))),"")</f>
        <v/>
      </c>
      <c r="X290" s="87" t="str">
        <f>IFERROR(IF(INDEX('[1]PNC 2020'!$A$3:$AA$434,MATCH($A290,'[1]PNC 2020'!$A$7:$A$434,0)+4,MATCH(X$60,'[1]PNC 2020'!$A$3:$AA$3,0))=0,"",INDEX('[1]PNC 2020'!$A$3:$AA$434,MATCH($A290,'[1]PNC 2020'!$A$7:$A$434,0)+4,MATCH(X$60,'[1]PNC 2020'!$A$3:$AA$3,0))),"")</f>
        <v/>
      </c>
      <c r="Y290" s="87">
        <f t="shared" si="107"/>
        <v>0</v>
      </c>
      <c r="Z290" s="87" t="str">
        <f>IFERROR(IF(INDEX('[1]PNC 2020'!$A$3:$AA$434,MATCH($A290,'[1]PNC 2020'!$A$7:$A$434,0)+4,MATCH(Z$60,'[1]PNC 2020'!$A$3:$AA$3,0))=0,"",INDEX('[1]PNC 2020'!$A$3:$AA$434,MATCH($A290,'[1]PNC 2020'!$A$7:$A$434,0)+4,MATCH(Z$60,'[1]PNC 2020'!$A$3:$AA$3,0))),"")</f>
        <v/>
      </c>
      <c r="AA290" s="87" t="str">
        <f>IFERROR(IF(INDEX('[1]PNC 2020'!$A$3:$AA$434,MATCH($A290,'[1]PNC 2020'!$A$7:$A$434,0)+4,MATCH(AA$60,'[1]PNC 2020'!$A$3:$AA$3,0))=0,"",INDEX('[1]PNC 2020'!$A$3:$AA$434,MATCH($A290,'[1]PNC 2020'!$A$7:$A$434,0)+4,MATCH(AA$60,'[1]PNC 2020'!$A$3:$AA$3,0))),"")</f>
        <v/>
      </c>
      <c r="AB290" s="87">
        <f t="shared" si="108"/>
        <v>0</v>
      </c>
      <c r="AC290" s="87" t="str">
        <f>IFERROR(IF(INDEX('[1]PNC 2020'!$A$3:$AA$434,MATCH($A290,'[1]PNC 2020'!$A$7:$A$434,0)+4,MATCH(AC$60,'[1]PNC 2020'!$A$3:$AA$3,0))=0,"",INDEX('[1]PNC 2020'!$A$3:$AA$434,MATCH($A290,'[1]PNC 2020'!$A$7:$A$434,0)+4,MATCH(AC$60,'[1]PNC 2020'!$A$3:$AA$3,0))),"")</f>
        <v/>
      </c>
      <c r="AD290" s="87" t="str">
        <f>IFERROR(IF(INDEX('[1]PNC 2020'!$A$3:$AA$434,MATCH($A290,'[1]PNC 2020'!$A$7:$A$434,0)+4,MATCH(AD$60,'[1]PNC 2020'!$A$3:$AA$3,0))=0,"",INDEX('[1]PNC 2020'!$A$3:$AA$434,MATCH($A290,'[1]PNC 2020'!$A$7:$A$434,0)+4,MATCH(AD$60,'[1]PNC 2020'!$A$3:$AA$3,0))),"")</f>
        <v/>
      </c>
      <c r="AE290" s="87">
        <f t="shared" si="109"/>
        <v>0</v>
      </c>
      <c r="AF290" s="87" t="str">
        <f>IFERROR(IF(INDEX('[1]PNC 2020'!$A$3:$AA$434,MATCH($A290,'[1]PNC 2020'!$A$7:$A$434,0)+4,MATCH(AF$60,'[1]PNC 2020'!$A$3:$AA$3,0))=0,"",INDEX('[1]PNC 2020'!$A$3:$AA$434,MATCH($A290,'[1]PNC 2020'!$A$7:$A$434,0)+4,MATCH(AF$60,'[1]PNC 2020'!$A$3:$AA$3,0))),"")</f>
        <v/>
      </c>
      <c r="AG290" s="87" t="str">
        <f>IFERROR(IF(INDEX('[1]PNC 2020'!$A$3:$AA$434,MATCH($A290,'[1]PNC 2020'!$A$7:$A$434,0)+4,MATCH(AG$60,'[1]PNC 2020'!$A$3:$AA$3,0))=0,"",INDEX('[1]PNC 2020'!$A$3:$AA$434,MATCH($A290,'[1]PNC 2020'!$A$7:$A$434,0)+4,MATCH(AG$60,'[1]PNC 2020'!$A$3:$AA$3,0))),"")</f>
        <v/>
      </c>
      <c r="AH290" s="87">
        <f t="shared" si="110"/>
        <v>0</v>
      </c>
      <c r="AI290" s="87" t="str">
        <f>IFERROR(IF(INDEX('[1]PNC 2020'!$A$3:$AA$434,MATCH($A290,'[1]PNC 2020'!$A$7:$A$434,0)+4,MATCH(AI$60,'[1]PNC 2020'!$A$3:$AA$3,0))=0,"",INDEX('[1]PNC 2020'!$A$3:$AA$434,MATCH($A290,'[1]PNC 2020'!$A$7:$A$434,0)+4,MATCH(AI$60,'[1]PNC 2020'!$A$3:$AA$3,0))),"")</f>
        <v/>
      </c>
      <c r="AJ290" s="87" t="str">
        <f>IFERROR(IF(INDEX('[1]PNC 2020'!$A$3:$AA$434,MATCH($A290,'[1]PNC 2020'!$A$7:$A$434,0)+4,MATCH(AJ$60,'[1]PNC 2020'!$A$3:$AA$3,0))=0,"",INDEX('[1]PNC 2020'!$A$3:$AA$434,MATCH($A290,'[1]PNC 2020'!$A$7:$A$434,0)+4,MATCH(AJ$60,'[1]PNC 2020'!$A$3:$AA$3,0))),"")</f>
        <v/>
      </c>
      <c r="AK290" s="87">
        <f t="shared" si="111"/>
        <v>0</v>
      </c>
      <c r="AM290" s="132" t="s">
        <v>4</v>
      </c>
    </row>
    <row r="291" spans="1:39" x14ac:dyDescent="0.2">
      <c r="A291" s="132" t="str">
        <f t="shared" si="97"/>
        <v>MayoAseguradora Agropecuaria Dominicana, S. A.</v>
      </c>
      <c r="B291" s="51" t="s">
        <v>118</v>
      </c>
      <c r="C291" s="88">
        <f t="shared" si="99"/>
        <v>0</v>
      </c>
      <c r="D291" s="88">
        <f t="shared" si="100"/>
        <v>0</v>
      </c>
      <c r="E291" s="87" t="str">
        <f>IFERROR(IF(INDEX('[1]PNC 2020'!$A$3:$AA$434,MATCH($A291,'[1]PNC 2020'!$A$7:$A$434,0)+4,MATCH(E$60,'[1]PNC 2020'!$A$3:$AA$3,0))=0,"",INDEX('[1]PNC 2020'!$A$3:$AA$434,MATCH($A291,'[1]PNC 2020'!$A$7:$A$434,0)+4,MATCH(E$60,'[1]PNC 2020'!$A$3:$AA$3,0))),"")</f>
        <v/>
      </c>
      <c r="F291" s="87" t="str">
        <f>IFERROR(IF(INDEX('[1]PNC 2020'!$A$3:$AA$434,MATCH($A291,'[1]PNC 2020'!$A$7:$A$434,0)+4,MATCH(F$60,'[1]PNC 2020'!$A$3:$AA$3,0))=0,"",INDEX('[1]PNC 2020'!$A$3:$AA$434,MATCH($A291,'[1]PNC 2020'!$A$7:$A$434,0)+4,MATCH(F$60,'[1]PNC 2020'!$A$3:$AA$3,0))),"")</f>
        <v/>
      </c>
      <c r="G291" s="87">
        <f t="shared" si="101"/>
        <v>0</v>
      </c>
      <c r="H291" s="87" t="str">
        <f>IFERROR(IF(INDEX('[1]PNC 2020'!$A$3:$AA$434,MATCH($A291,'[1]PNC 2020'!$A$7:$A$434,0)+4,MATCH(H$60,'[1]PNC 2020'!$A$3:$AA$3,0))=0,"",INDEX('[1]PNC 2020'!$A$3:$AA$434,MATCH($A291,'[1]PNC 2020'!$A$7:$A$434,0)+4,MATCH(H$60,'[1]PNC 2020'!$A$3:$AA$3,0))),"")</f>
        <v/>
      </c>
      <c r="I291" s="87" t="str">
        <f>IFERROR(IF(INDEX('[1]PNC 2020'!$A$3:$AA$434,MATCH($A291,'[1]PNC 2020'!$A$7:$A$434,0)+4,MATCH(I$60,'[1]PNC 2020'!$A$3:$AA$3,0))=0,"",INDEX('[1]PNC 2020'!$A$3:$AA$434,MATCH($A291,'[1]PNC 2020'!$A$7:$A$434,0)+4,MATCH(I$60,'[1]PNC 2020'!$A$3:$AA$3,0))),"")</f>
        <v/>
      </c>
      <c r="J291" s="87">
        <f t="shared" si="102"/>
        <v>0</v>
      </c>
      <c r="K291" s="87" t="str">
        <f>IFERROR(IF(INDEX('[1]PNC 2020'!$A$3:$AA$434,MATCH($A291,'[1]PNC 2020'!$A$7:$A$434,0)+4,MATCH(K$60,'[1]PNC 2020'!$A$3:$AA$3,0))=0,"",INDEX('[1]PNC 2020'!$A$3:$AA$434,MATCH($A291,'[1]PNC 2020'!$A$7:$A$434,0)+4,MATCH(K$60,'[1]PNC 2020'!$A$3:$AA$3,0))),"")</f>
        <v/>
      </c>
      <c r="L291" s="87" t="str">
        <f>IFERROR(IF(INDEX('[1]PNC 2020'!$A$3:$AA$434,MATCH($A291,'[1]PNC 2020'!$A$7:$A$434,0)+4,MATCH(L$60,'[1]PNC 2020'!$A$3:$AA$3,0))=0,"",INDEX('[1]PNC 2020'!$A$3:$AA$434,MATCH($A291,'[1]PNC 2020'!$A$7:$A$434,0)+4,MATCH(L$60,'[1]PNC 2020'!$A$3:$AA$3,0))),"")</f>
        <v/>
      </c>
      <c r="M291" s="87">
        <f t="shared" si="103"/>
        <v>0</v>
      </c>
      <c r="N291" s="87" t="str">
        <f>IFERROR(IF(INDEX('[1]PNC 2020'!$A$3:$AA$434,MATCH($A291,'[1]PNC 2020'!$A$7:$A$434,0)+4,MATCH(N$60,'[1]PNC 2020'!$A$3:$AA$3,0))=0,"",INDEX('[1]PNC 2020'!$A$3:$AA$434,MATCH($A291,'[1]PNC 2020'!$A$7:$A$434,0)+4,MATCH(N$60,'[1]PNC 2020'!$A$3:$AA$3,0))),"")</f>
        <v/>
      </c>
      <c r="O291" s="87" t="str">
        <f>IFERROR(IF(INDEX('[1]PNC 2020'!$A$3:$AA$434,MATCH($A291,'[1]PNC 2020'!$A$7:$A$434,0)+4,MATCH(O$60,'[1]PNC 2020'!$A$3:$AA$3,0))=0,"",INDEX('[1]PNC 2020'!$A$3:$AA$434,MATCH($A291,'[1]PNC 2020'!$A$7:$A$434,0)+4,MATCH(O$60,'[1]PNC 2020'!$A$3:$AA$3,0))),"")</f>
        <v/>
      </c>
      <c r="P291" s="87">
        <f t="shared" si="104"/>
        <v>0</v>
      </c>
      <c r="Q291" s="87" t="str">
        <f>IFERROR(IF(INDEX('[1]PNC 2020'!$A$3:$AA$434,MATCH($A291,'[1]PNC 2020'!$A$7:$A$434,0)+4,MATCH(Q$60,'[1]PNC 2020'!$A$3:$AA$3,0))=0,"",INDEX('[1]PNC 2020'!$A$3:$AA$434,MATCH($A291,'[1]PNC 2020'!$A$7:$A$434,0)+4,MATCH(Q$60,'[1]PNC 2020'!$A$3:$AA$3,0))),"")</f>
        <v/>
      </c>
      <c r="R291" s="87" t="str">
        <f>IFERROR(IF(INDEX('[1]PNC 2020'!$A$3:$AA$434,MATCH($A291,'[1]PNC 2020'!$A$7:$A$434,0)+4,MATCH(R$60,'[1]PNC 2020'!$A$3:$AA$3,0))=0,"",INDEX('[1]PNC 2020'!$A$3:$AA$434,MATCH($A291,'[1]PNC 2020'!$A$7:$A$434,0)+4,MATCH(R$60,'[1]PNC 2020'!$A$3:$AA$3,0))),"")</f>
        <v/>
      </c>
      <c r="S291" s="87">
        <f t="shared" si="105"/>
        <v>0</v>
      </c>
      <c r="T291" s="87" t="str">
        <f>IFERROR(IF(INDEX('[1]PNC 2020'!$A$3:$AA$434,MATCH($A291,'[1]PNC 2020'!$A$7:$A$434,0)+4,MATCH(T$60,'[1]PNC 2020'!$A$3:$AA$3,0))=0,"",INDEX('[1]PNC 2020'!$A$3:$AA$434,MATCH($A291,'[1]PNC 2020'!$A$7:$A$434,0)+4,MATCH(T$60,'[1]PNC 2020'!$A$3:$AA$3,0))),"")</f>
        <v/>
      </c>
      <c r="U291" s="87" t="str">
        <f>IFERROR(IF(INDEX('[1]PNC 2020'!$A$3:$AA$434,MATCH($A291,'[1]PNC 2020'!$A$7:$A$434,0)+4,MATCH(U$60,'[1]PNC 2020'!$A$3:$AA$3,0))=0,"",INDEX('[1]PNC 2020'!$A$3:$AA$434,MATCH($A291,'[1]PNC 2020'!$A$7:$A$434,0)+4,MATCH(U$60,'[1]PNC 2020'!$A$3:$AA$3,0))),"")</f>
        <v/>
      </c>
      <c r="V291" s="87">
        <f t="shared" si="106"/>
        <v>0</v>
      </c>
      <c r="W291" s="87" t="str">
        <f>IFERROR(IF(INDEX('[1]PNC 2020'!$A$3:$AA$434,MATCH($A291,'[1]PNC 2020'!$A$7:$A$434,0)+4,MATCH(W$60,'[1]PNC 2020'!$A$3:$AA$3,0))=0,"",INDEX('[1]PNC 2020'!$A$3:$AA$434,MATCH($A291,'[1]PNC 2020'!$A$7:$A$434,0)+4,MATCH(W$60,'[1]PNC 2020'!$A$3:$AA$3,0))),"")</f>
        <v/>
      </c>
      <c r="X291" s="87" t="str">
        <f>IFERROR(IF(INDEX('[1]PNC 2020'!$A$3:$AA$434,MATCH($A291,'[1]PNC 2020'!$A$7:$A$434,0)+4,MATCH(X$60,'[1]PNC 2020'!$A$3:$AA$3,0))=0,"",INDEX('[1]PNC 2020'!$A$3:$AA$434,MATCH($A291,'[1]PNC 2020'!$A$7:$A$434,0)+4,MATCH(X$60,'[1]PNC 2020'!$A$3:$AA$3,0))),"")</f>
        <v/>
      </c>
      <c r="Y291" s="87">
        <f t="shared" si="107"/>
        <v>0</v>
      </c>
      <c r="Z291" s="87" t="str">
        <f>IFERROR(IF(INDEX('[1]PNC 2020'!$A$3:$AA$434,MATCH($A291,'[1]PNC 2020'!$A$7:$A$434,0)+4,MATCH(Z$60,'[1]PNC 2020'!$A$3:$AA$3,0))=0,"",INDEX('[1]PNC 2020'!$A$3:$AA$434,MATCH($A291,'[1]PNC 2020'!$A$7:$A$434,0)+4,MATCH(Z$60,'[1]PNC 2020'!$A$3:$AA$3,0))),"")</f>
        <v/>
      </c>
      <c r="AA291" s="87" t="str">
        <f>IFERROR(IF(INDEX('[1]PNC 2020'!$A$3:$AA$434,MATCH($A291,'[1]PNC 2020'!$A$7:$A$434,0)+4,MATCH(AA$60,'[1]PNC 2020'!$A$3:$AA$3,0))=0,"",INDEX('[1]PNC 2020'!$A$3:$AA$434,MATCH($A291,'[1]PNC 2020'!$A$7:$A$434,0)+4,MATCH(AA$60,'[1]PNC 2020'!$A$3:$AA$3,0))),"")</f>
        <v/>
      </c>
      <c r="AB291" s="87">
        <f t="shared" si="108"/>
        <v>0</v>
      </c>
      <c r="AC291" s="87" t="str">
        <f>IFERROR(IF(INDEX('[1]PNC 2020'!$A$3:$AA$434,MATCH($A291,'[1]PNC 2020'!$A$7:$A$434,0)+4,MATCH(AC$60,'[1]PNC 2020'!$A$3:$AA$3,0))=0,"",INDEX('[1]PNC 2020'!$A$3:$AA$434,MATCH($A291,'[1]PNC 2020'!$A$7:$A$434,0)+4,MATCH(AC$60,'[1]PNC 2020'!$A$3:$AA$3,0))),"")</f>
        <v/>
      </c>
      <c r="AD291" s="87" t="str">
        <f>IFERROR(IF(INDEX('[1]PNC 2020'!$A$3:$AA$434,MATCH($A291,'[1]PNC 2020'!$A$7:$A$434,0)+4,MATCH(AD$60,'[1]PNC 2020'!$A$3:$AA$3,0))=0,"",INDEX('[1]PNC 2020'!$A$3:$AA$434,MATCH($A291,'[1]PNC 2020'!$A$7:$A$434,0)+4,MATCH(AD$60,'[1]PNC 2020'!$A$3:$AA$3,0))),"")</f>
        <v/>
      </c>
      <c r="AE291" s="87">
        <f t="shared" si="109"/>
        <v>0</v>
      </c>
      <c r="AF291" s="87" t="str">
        <f>IFERROR(IF(INDEX('[1]PNC 2020'!$A$3:$AA$434,MATCH($A291,'[1]PNC 2020'!$A$7:$A$434,0)+4,MATCH(AF$60,'[1]PNC 2020'!$A$3:$AA$3,0))=0,"",INDEX('[1]PNC 2020'!$A$3:$AA$434,MATCH($A291,'[1]PNC 2020'!$A$7:$A$434,0)+4,MATCH(AF$60,'[1]PNC 2020'!$A$3:$AA$3,0))),"")</f>
        <v/>
      </c>
      <c r="AG291" s="87" t="str">
        <f>IFERROR(IF(INDEX('[1]PNC 2020'!$A$3:$AA$434,MATCH($A291,'[1]PNC 2020'!$A$7:$A$434,0)+4,MATCH(AG$60,'[1]PNC 2020'!$A$3:$AA$3,0))=0,"",INDEX('[1]PNC 2020'!$A$3:$AA$434,MATCH($A291,'[1]PNC 2020'!$A$7:$A$434,0)+4,MATCH(AG$60,'[1]PNC 2020'!$A$3:$AA$3,0))),"")</f>
        <v/>
      </c>
      <c r="AH291" s="87">
        <f t="shared" si="110"/>
        <v>0</v>
      </c>
      <c r="AI291" s="87" t="str">
        <f>IFERROR(IF(INDEX('[1]PNC 2020'!$A$3:$AA$434,MATCH($A291,'[1]PNC 2020'!$A$7:$A$434,0)+4,MATCH(AI$60,'[1]PNC 2020'!$A$3:$AA$3,0))=0,"",INDEX('[1]PNC 2020'!$A$3:$AA$434,MATCH($A291,'[1]PNC 2020'!$A$7:$A$434,0)+4,MATCH(AI$60,'[1]PNC 2020'!$A$3:$AA$3,0))),"")</f>
        <v/>
      </c>
      <c r="AJ291" s="87" t="str">
        <f>IFERROR(IF(INDEX('[1]PNC 2020'!$A$3:$AA$434,MATCH($A291,'[1]PNC 2020'!$A$7:$A$434,0)+4,MATCH(AJ$60,'[1]PNC 2020'!$A$3:$AA$3,0))=0,"",INDEX('[1]PNC 2020'!$A$3:$AA$434,MATCH($A291,'[1]PNC 2020'!$A$7:$A$434,0)+4,MATCH(AJ$60,'[1]PNC 2020'!$A$3:$AA$3,0))),"")</f>
        <v/>
      </c>
      <c r="AK291" s="87">
        <f t="shared" si="111"/>
        <v>0</v>
      </c>
      <c r="AM291" s="132" t="s">
        <v>4</v>
      </c>
    </row>
    <row r="292" spans="1:39" x14ac:dyDescent="0.2">
      <c r="A292" s="132" t="str">
        <f t="shared" si="97"/>
        <v>MayoBanesco Seguros</v>
      </c>
      <c r="B292" s="51" t="s">
        <v>119</v>
      </c>
      <c r="C292" s="88">
        <f t="shared" si="99"/>
        <v>0</v>
      </c>
      <c r="D292" s="88">
        <f t="shared" si="100"/>
        <v>0</v>
      </c>
      <c r="E292" s="87" t="str">
        <f>IFERROR(IF(INDEX('[1]PNC 2020'!$A$3:$AA$434,MATCH($A292,'[1]PNC 2020'!$A$7:$A$434,0)+4,MATCH(E$60,'[1]PNC 2020'!$A$3:$AA$3,0))=0,"",INDEX('[1]PNC 2020'!$A$3:$AA$434,MATCH($A292,'[1]PNC 2020'!$A$7:$A$434,0)+4,MATCH(E$60,'[1]PNC 2020'!$A$3:$AA$3,0))),"")</f>
        <v/>
      </c>
      <c r="F292" s="87" t="str">
        <f>IFERROR(IF(INDEX('[1]PNC 2020'!$A$3:$AA$434,MATCH($A292,'[1]PNC 2020'!$A$7:$A$434,0)+4,MATCH(F$60,'[1]PNC 2020'!$A$3:$AA$3,0))=0,"",INDEX('[1]PNC 2020'!$A$3:$AA$434,MATCH($A292,'[1]PNC 2020'!$A$7:$A$434,0)+4,MATCH(F$60,'[1]PNC 2020'!$A$3:$AA$3,0))),"")</f>
        <v/>
      </c>
      <c r="G292" s="87">
        <f t="shared" si="101"/>
        <v>0</v>
      </c>
      <c r="H292" s="87" t="str">
        <f>IFERROR(IF(INDEX('[1]PNC 2020'!$A$3:$AA$434,MATCH($A292,'[1]PNC 2020'!$A$7:$A$434,0)+4,MATCH(H$60,'[1]PNC 2020'!$A$3:$AA$3,0))=0,"",INDEX('[1]PNC 2020'!$A$3:$AA$434,MATCH($A292,'[1]PNC 2020'!$A$7:$A$434,0)+4,MATCH(H$60,'[1]PNC 2020'!$A$3:$AA$3,0))),"")</f>
        <v/>
      </c>
      <c r="I292" s="87" t="str">
        <f>IFERROR(IF(INDEX('[1]PNC 2020'!$A$3:$AA$434,MATCH($A292,'[1]PNC 2020'!$A$7:$A$434,0)+4,MATCH(I$60,'[1]PNC 2020'!$A$3:$AA$3,0))=0,"",INDEX('[1]PNC 2020'!$A$3:$AA$434,MATCH($A292,'[1]PNC 2020'!$A$7:$A$434,0)+4,MATCH(I$60,'[1]PNC 2020'!$A$3:$AA$3,0))),"")</f>
        <v/>
      </c>
      <c r="J292" s="87">
        <f t="shared" si="102"/>
        <v>0</v>
      </c>
      <c r="K292" s="87" t="str">
        <f>IFERROR(IF(INDEX('[1]PNC 2020'!$A$3:$AA$434,MATCH($A292,'[1]PNC 2020'!$A$7:$A$434,0)+4,MATCH(K$60,'[1]PNC 2020'!$A$3:$AA$3,0))=0,"",INDEX('[1]PNC 2020'!$A$3:$AA$434,MATCH($A292,'[1]PNC 2020'!$A$7:$A$434,0)+4,MATCH(K$60,'[1]PNC 2020'!$A$3:$AA$3,0))),"")</f>
        <v/>
      </c>
      <c r="L292" s="87" t="str">
        <f>IFERROR(IF(INDEX('[1]PNC 2020'!$A$3:$AA$434,MATCH($A292,'[1]PNC 2020'!$A$7:$A$434,0)+4,MATCH(L$60,'[1]PNC 2020'!$A$3:$AA$3,0))=0,"",INDEX('[1]PNC 2020'!$A$3:$AA$434,MATCH($A292,'[1]PNC 2020'!$A$7:$A$434,0)+4,MATCH(L$60,'[1]PNC 2020'!$A$3:$AA$3,0))),"")</f>
        <v/>
      </c>
      <c r="M292" s="87">
        <f t="shared" si="103"/>
        <v>0</v>
      </c>
      <c r="N292" s="87" t="str">
        <f>IFERROR(IF(INDEX('[1]PNC 2020'!$A$3:$AA$434,MATCH($A292,'[1]PNC 2020'!$A$7:$A$434,0)+4,MATCH(N$60,'[1]PNC 2020'!$A$3:$AA$3,0))=0,"",INDEX('[1]PNC 2020'!$A$3:$AA$434,MATCH($A292,'[1]PNC 2020'!$A$7:$A$434,0)+4,MATCH(N$60,'[1]PNC 2020'!$A$3:$AA$3,0))),"")</f>
        <v/>
      </c>
      <c r="O292" s="87" t="str">
        <f>IFERROR(IF(INDEX('[1]PNC 2020'!$A$3:$AA$434,MATCH($A292,'[1]PNC 2020'!$A$7:$A$434,0)+4,MATCH(O$60,'[1]PNC 2020'!$A$3:$AA$3,0))=0,"",INDEX('[1]PNC 2020'!$A$3:$AA$434,MATCH($A292,'[1]PNC 2020'!$A$7:$A$434,0)+4,MATCH(O$60,'[1]PNC 2020'!$A$3:$AA$3,0))),"")</f>
        <v/>
      </c>
      <c r="P292" s="87">
        <f t="shared" si="104"/>
        <v>0</v>
      </c>
      <c r="Q292" s="87" t="str">
        <f>IFERROR(IF(INDEX('[1]PNC 2020'!$A$3:$AA$434,MATCH($A292,'[1]PNC 2020'!$A$7:$A$434,0)+4,MATCH(Q$60,'[1]PNC 2020'!$A$3:$AA$3,0))=0,"",INDEX('[1]PNC 2020'!$A$3:$AA$434,MATCH($A292,'[1]PNC 2020'!$A$7:$A$434,0)+4,MATCH(Q$60,'[1]PNC 2020'!$A$3:$AA$3,0))),"")</f>
        <v/>
      </c>
      <c r="R292" s="87" t="str">
        <f>IFERROR(IF(INDEX('[1]PNC 2020'!$A$3:$AA$434,MATCH($A292,'[1]PNC 2020'!$A$7:$A$434,0)+4,MATCH(R$60,'[1]PNC 2020'!$A$3:$AA$3,0))=0,"",INDEX('[1]PNC 2020'!$A$3:$AA$434,MATCH($A292,'[1]PNC 2020'!$A$7:$A$434,0)+4,MATCH(R$60,'[1]PNC 2020'!$A$3:$AA$3,0))),"")</f>
        <v/>
      </c>
      <c r="S292" s="87">
        <f t="shared" si="105"/>
        <v>0</v>
      </c>
      <c r="T292" s="87" t="str">
        <f>IFERROR(IF(INDEX('[1]PNC 2020'!$A$3:$AA$434,MATCH($A292,'[1]PNC 2020'!$A$7:$A$434,0)+4,MATCH(T$60,'[1]PNC 2020'!$A$3:$AA$3,0))=0,"",INDEX('[1]PNC 2020'!$A$3:$AA$434,MATCH($A292,'[1]PNC 2020'!$A$7:$A$434,0)+4,MATCH(T$60,'[1]PNC 2020'!$A$3:$AA$3,0))),"")</f>
        <v/>
      </c>
      <c r="U292" s="87" t="str">
        <f>IFERROR(IF(INDEX('[1]PNC 2020'!$A$3:$AA$434,MATCH($A292,'[1]PNC 2020'!$A$7:$A$434,0)+4,MATCH(U$60,'[1]PNC 2020'!$A$3:$AA$3,0))=0,"",INDEX('[1]PNC 2020'!$A$3:$AA$434,MATCH($A292,'[1]PNC 2020'!$A$7:$A$434,0)+4,MATCH(U$60,'[1]PNC 2020'!$A$3:$AA$3,0))),"")</f>
        <v/>
      </c>
      <c r="V292" s="87">
        <f t="shared" si="106"/>
        <v>0</v>
      </c>
      <c r="W292" s="87" t="str">
        <f>IFERROR(IF(INDEX('[1]PNC 2020'!$A$3:$AA$434,MATCH($A292,'[1]PNC 2020'!$A$7:$A$434,0)+4,MATCH(W$60,'[1]PNC 2020'!$A$3:$AA$3,0))=0,"",INDEX('[1]PNC 2020'!$A$3:$AA$434,MATCH($A292,'[1]PNC 2020'!$A$7:$A$434,0)+4,MATCH(W$60,'[1]PNC 2020'!$A$3:$AA$3,0))),"")</f>
        <v/>
      </c>
      <c r="X292" s="87" t="str">
        <f>IFERROR(IF(INDEX('[1]PNC 2020'!$A$3:$AA$434,MATCH($A292,'[1]PNC 2020'!$A$7:$A$434,0)+4,MATCH(X$60,'[1]PNC 2020'!$A$3:$AA$3,0))=0,"",INDEX('[1]PNC 2020'!$A$3:$AA$434,MATCH($A292,'[1]PNC 2020'!$A$7:$A$434,0)+4,MATCH(X$60,'[1]PNC 2020'!$A$3:$AA$3,0))),"")</f>
        <v/>
      </c>
      <c r="Y292" s="87">
        <f t="shared" si="107"/>
        <v>0</v>
      </c>
      <c r="Z292" s="87" t="str">
        <f>IFERROR(IF(INDEX('[1]PNC 2020'!$A$3:$AA$434,MATCH($A292,'[1]PNC 2020'!$A$7:$A$434,0)+4,MATCH(Z$60,'[1]PNC 2020'!$A$3:$AA$3,0))=0,"",INDEX('[1]PNC 2020'!$A$3:$AA$434,MATCH($A292,'[1]PNC 2020'!$A$7:$A$434,0)+4,MATCH(Z$60,'[1]PNC 2020'!$A$3:$AA$3,0))),"")</f>
        <v/>
      </c>
      <c r="AA292" s="87" t="str">
        <f>IFERROR(IF(INDEX('[1]PNC 2020'!$A$3:$AA$434,MATCH($A292,'[1]PNC 2020'!$A$7:$A$434,0)+4,MATCH(AA$60,'[1]PNC 2020'!$A$3:$AA$3,0))=0,"",INDEX('[1]PNC 2020'!$A$3:$AA$434,MATCH($A292,'[1]PNC 2020'!$A$7:$A$434,0)+4,MATCH(AA$60,'[1]PNC 2020'!$A$3:$AA$3,0))),"")</f>
        <v/>
      </c>
      <c r="AB292" s="87">
        <f t="shared" si="108"/>
        <v>0</v>
      </c>
      <c r="AC292" s="87" t="str">
        <f>IFERROR(IF(INDEX('[1]PNC 2020'!$A$3:$AA$434,MATCH($A292,'[1]PNC 2020'!$A$7:$A$434,0)+4,MATCH(AC$60,'[1]PNC 2020'!$A$3:$AA$3,0))=0,"",INDEX('[1]PNC 2020'!$A$3:$AA$434,MATCH($A292,'[1]PNC 2020'!$A$7:$A$434,0)+4,MATCH(AC$60,'[1]PNC 2020'!$A$3:$AA$3,0))),"")</f>
        <v/>
      </c>
      <c r="AD292" s="87" t="str">
        <f>IFERROR(IF(INDEX('[1]PNC 2020'!$A$3:$AA$434,MATCH($A292,'[1]PNC 2020'!$A$7:$A$434,0)+4,MATCH(AD$60,'[1]PNC 2020'!$A$3:$AA$3,0))=0,"",INDEX('[1]PNC 2020'!$A$3:$AA$434,MATCH($A292,'[1]PNC 2020'!$A$7:$A$434,0)+4,MATCH(AD$60,'[1]PNC 2020'!$A$3:$AA$3,0))),"")</f>
        <v/>
      </c>
      <c r="AE292" s="87">
        <f t="shared" si="109"/>
        <v>0</v>
      </c>
      <c r="AF292" s="87" t="str">
        <f>IFERROR(IF(INDEX('[1]PNC 2020'!$A$3:$AA$434,MATCH($A292,'[1]PNC 2020'!$A$7:$A$434,0)+4,MATCH(AF$60,'[1]PNC 2020'!$A$3:$AA$3,0))=0,"",INDEX('[1]PNC 2020'!$A$3:$AA$434,MATCH($A292,'[1]PNC 2020'!$A$7:$A$434,0)+4,MATCH(AF$60,'[1]PNC 2020'!$A$3:$AA$3,0))),"")</f>
        <v/>
      </c>
      <c r="AG292" s="87" t="str">
        <f>IFERROR(IF(INDEX('[1]PNC 2020'!$A$3:$AA$434,MATCH($A292,'[1]PNC 2020'!$A$7:$A$434,0)+4,MATCH(AG$60,'[1]PNC 2020'!$A$3:$AA$3,0))=0,"",INDEX('[1]PNC 2020'!$A$3:$AA$434,MATCH($A292,'[1]PNC 2020'!$A$7:$A$434,0)+4,MATCH(AG$60,'[1]PNC 2020'!$A$3:$AA$3,0))),"")</f>
        <v/>
      </c>
      <c r="AH292" s="87">
        <f t="shared" si="110"/>
        <v>0</v>
      </c>
      <c r="AI292" s="87" t="str">
        <f>IFERROR(IF(INDEX('[1]PNC 2020'!$A$3:$AA$434,MATCH($A292,'[1]PNC 2020'!$A$7:$A$434,0)+4,MATCH(AI$60,'[1]PNC 2020'!$A$3:$AA$3,0))=0,"",INDEX('[1]PNC 2020'!$A$3:$AA$434,MATCH($A292,'[1]PNC 2020'!$A$7:$A$434,0)+4,MATCH(AI$60,'[1]PNC 2020'!$A$3:$AA$3,0))),"")</f>
        <v/>
      </c>
      <c r="AJ292" s="87" t="str">
        <f>IFERROR(IF(INDEX('[1]PNC 2020'!$A$3:$AA$434,MATCH($A292,'[1]PNC 2020'!$A$7:$A$434,0)+4,MATCH(AJ$60,'[1]PNC 2020'!$A$3:$AA$3,0))=0,"",INDEX('[1]PNC 2020'!$A$3:$AA$434,MATCH($A292,'[1]PNC 2020'!$A$7:$A$434,0)+4,MATCH(AJ$60,'[1]PNC 2020'!$A$3:$AA$3,0))),"")</f>
        <v/>
      </c>
      <c r="AK292" s="87">
        <f t="shared" si="111"/>
        <v>0</v>
      </c>
      <c r="AM292" s="132" t="s">
        <v>4</v>
      </c>
    </row>
    <row r="293" spans="1:39" x14ac:dyDescent="0.2">
      <c r="A293" s="132" t="str">
        <f t="shared" si="97"/>
        <v>MayoAtlántica Seguros, S. A.</v>
      </c>
      <c r="B293" s="51" t="s">
        <v>120</v>
      </c>
      <c r="C293" s="88">
        <f t="shared" si="99"/>
        <v>0</v>
      </c>
      <c r="D293" s="88">
        <f t="shared" si="100"/>
        <v>0</v>
      </c>
      <c r="E293" s="87" t="str">
        <f>IFERROR(IF(INDEX('[1]PNC 2020'!$A$3:$AA$434,MATCH($A293,'[1]PNC 2020'!$A$7:$A$434,0)+4,MATCH(E$60,'[1]PNC 2020'!$A$3:$AA$3,0))=0,"",INDEX('[1]PNC 2020'!$A$3:$AA$434,MATCH($A293,'[1]PNC 2020'!$A$7:$A$434,0)+4,MATCH(E$60,'[1]PNC 2020'!$A$3:$AA$3,0))),"")</f>
        <v/>
      </c>
      <c r="F293" s="87" t="str">
        <f>IFERROR(IF(INDEX('[1]PNC 2020'!$A$3:$AA$434,MATCH($A293,'[1]PNC 2020'!$A$7:$A$434,0)+4,MATCH(F$60,'[1]PNC 2020'!$A$3:$AA$3,0))=0,"",INDEX('[1]PNC 2020'!$A$3:$AA$434,MATCH($A293,'[1]PNC 2020'!$A$7:$A$434,0)+4,MATCH(F$60,'[1]PNC 2020'!$A$3:$AA$3,0))),"")</f>
        <v/>
      </c>
      <c r="G293" s="87">
        <f t="shared" si="101"/>
        <v>0</v>
      </c>
      <c r="H293" s="87" t="str">
        <f>IFERROR(IF(INDEX('[1]PNC 2020'!$A$3:$AA$434,MATCH($A293,'[1]PNC 2020'!$A$7:$A$434,0)+4,MATCH(H$60,'[1]PNC 2020'!$A$3:$AA$3,0))=0,"",INDEX('[1]PNC 2020'!$A$3:$AA$434,MATCH($A293,'[1]PNC 2020'!$A$7:$A$434,0)+4,MATCH(H$60,'[1]PNC 2020'!$A$3:$AA$3,0))),"")</f>
        <v/>
      </c>
      <c r="I293" s="87" t="str">
        <f>IFERROR(IF(INDEX('[1]PNC 2020'!$A$3:$AA$434,MATCH($A293,'[1]PNC 2020'!$A$7:$A$434,0)+4,MATCH(I$60,'[1]PNC 2020'!$A$3:$AA$3,0))=0,"",INDEX('[1]PNC 2020'!$A$3:$AA$434,MATCH($A293,'[1]PNC 2020'!$A$7:$A$434,0)+4,MATCH(I$60,'[1]PNC 2020'!$A$3:$AA$3,0))),"")</f>
        <v/>
      </c>
      <c r="J293" s="87">
        <f t="shared" si="102"/>
        <v>0</v>
      </c>
      <c r="K293" s="87" t="str">
        <f>IFERROR(IF(INDEX('[1]PNC 2020'!$A$3:$AA$434,MATCH($A293,'[1]PNC 2020'!$A$7:$A$434,0)+4,MATCH(K$60,'[1]PNC 2020'!$A$3:$AA$3,0))=0,"",INDEX('[1]PNC 2020'!$A$3:$AA$434,MATCH($A293,'[1]PNC 2020'!$A$7:$A$434,0)+4,MATCH(K$60,'[1]PNC 2020'!$A$3:$AA$3,0))),"")</f>
        <v/>
      </c>
      <c r="L293" s="87" t="str">
        <f>IFERROR(IF(INDEX('[1]PNC 2020'!$A$3:$AA$434,MATCH($A293,'[1]PNC 2020'!$A$7:$A$434,0)+4,MATCH(L$60,'[1]PNC 2020'!$A$3:$AA$3,0))=0,"",INDEX('[1]PNC 2020'!$A$3:$AA$434,MATCH($A293,'[1]PNC 2020'!$A$7:$A$434,0)+4,MATCH(L$60,'[1]PNC 2020'!$A$3:$AA$3,0))),"")</f>
        <v/>
      </c>
      <c r="M293" s="87">
        <f t="shared" si="103"/>
        <v>0</v>
      </c>
      <c r="N293" s="87" t="str">
        <f>IFERROR(IF(INDEX('[1]PNC 2020'!$A$3:$AA$434,MATCH($A293,'[1]PNC 2020'!$A$7:$A$434,0)+4,MATCH(N$60,'[1]PNC 2020'!$A$3:$AA$3,0))=0,"",INDEX('[1]PNC 2020'!$A$3:$AA$434,MATCH($A293,'[1]PNC 2020'!$A$7:$A$434,0)+4,MATCH(N$60,'[1]PNC 2020'!$A$3:$AA$3,0))),"")</f>
        <v/>
      </c>
      <c r="O293" s="87" t="str">
        <f>IFERROR(IF(INDEX('[1]PNC 2020'!$A$3:$AA$434,MATCH($A293,'[1]PNC 2020'!$A$7:$A$434,0)+4,MATCH(O$60,'[1]PNC 2020'!$A$3:$AA$3,0))=0,"",INDEX('[1]PNC 2020'!$A$3:$AA$434,MATCH($A293,'[1]PNC 2020'!$A$7:$A$434,0)+4,MATCH(O$60,'[1]PNC 2020'!$A$3:$AA$3,0))),"")</f>
        <v/>
      </c>
      <c r="P293" s="87">
        <f t="shared" si="104"/>
        <v>0</v>
      </c>
      <c r="Q293" s="87" t="str">
        <f>IFERROR(IF(INDEX('[1]PNC 2020'!$A$3:$AA$434,MATCH($A293,'[1]PNC 2020'!$A$7:$A$434,0)+4,MATCH(Q$60,'[1]PNC 2020'!$A$3:$AA$3,0))=0,"",INDEX('[1]PNC 2020'!$A$3:$AA$434,MATCH($A293,'[1]PNC 2020'!$A$7:$A$434,0)+4,MATCH(Q$60,'[1]PNC 2020'!$A$3:$AA$3,0))),"")</f>
        <v/>
      </c>
      <c r="R293" s="87" t="str">
        <f>IFERROR(IF(INDEX('[1]PNC 2020'!$A$3:$AA$434,MATCH($A293,'[1]PNC 2020'!$A$7:$A$434,0)+4,MATCH(R$60,'[1]PNC 2020'!$A$3:$AA$3,0))=0,"",INDEX('[1]PNC 2020'!$A$3:$AA$434,MATCH($A293,'[1]PNC 2020'!$A$7:$A$434,0)+4,MATCH(R$60,'[1]PNC 2020'!$A$3:$AA$3,0))),"")</f>
        <v/>
      </c>
      <c r="S293" s="87">
        <f t="shared" si="105"/>
        <v>0</v>
      </c>
      <c r="T293" s="87" t="str">
        <f>IFERROR(IF(INDEX('[1]PNC 2020'!$A$3:$AA$434,MATCH($A293,'[1]PNC 2020'!$A$7:$A$434,0)+4,MATCH(T$60,'[1]PNC 2020'!$A$3:$AA$3,0))=0,"",INDEX('[1]PNC 2020'!$A$3:$AA$434,MATCH($A293,'[1]PNC 2020'!$A$7:$A$434,0)+4,MATCH(T$60,'[1]PNC 2020'!$A$3:$AA$3,0))),"")</f>
        <v/>
      </c>
      <c r="U293" s="87" t="str">
        <f>IFERROR(IF(INDEX('[1]PNC 2020'!$A$3:$AA$434,MATCH($A293,'[1]PNC 2020'!$A$7:$A$434,0)+4,MATCH(U$60,'[1]PNC 2020'!$A$3:$AA$3,0))=0,"",INDEX('[1]PNC 2020'!$A$3:$AA$434,MATCH($A293,'[1]PNC 2020'!$A$7:$A$434,0)+4,MATCH(U$60,'[1]PNC 2020'!$A$3:$AA$3,0))),"")</f>
        <v/>
      </c>
      <c r="V293" s="87">
        <f t="shared" si="106"/>
        <v>0</v>
      </c>
      <c r="W293" s="87" t="str">
        <f>IFERROR(IF(INDEX('[1]PNC 2020'!$A$3:$AA$434,MATCH($A293,'[1]PNC 2020'!$A$7:$A$434,0)+4,MATCH(W$60,'[1]PNC 2020'!$A$3:$AA$3,0))=0,"",INDEX('[1]PNC 2020'!$A$3:$AA$434,MATCH($A293,'[1]PNC 2020'!$A$7:$A$434,0)+4,MATCH(W$60,'[1]PNC 2020'!$A$3:$AA$3,0))),"")</f>
        <v/>
      </c>
      <c r="X293" s="87" t="str">
        <f>IFERROR(IF(INDEX('[1]PNC 2020'!$A$3:$AA$434,MATCH($A293,'[1]PNC 2020'!$A$7:$A$434,0)+4,MATCH(X$60,'[1]PNC 2020'!$A$3:$AA$3,0))=0,"",INDEX('[1]PNC 2020'!$A$3:$AA$434,MATCH($A293,'[1]PNC 2020'!$A$7:$A$434,0)+4,MATCH(X$60,'[1]PNC 2020'!$A$3:$AA$3,0))),"")</f>
        <v/>
      </c>
      <c r="Y293" s="87">
        <f t="shared" si="107"/>
        <v>0</v>
      </c>
      <c r="Z293" s="87" t="str">
        <f>IFERROR(IF(INDEX('[1]PNC 2020'!$A$3:$AA$434,MATCH($A293,'[1]PNC 2020'!$A$7:$A$434,0)+4,MATCH(Z$60,'[1]PNC 2020'!$A$3:$AA$3,0))=0,"",INDEX('[1]PNC 2020'!$A$3:$AA$434,MATCH($A293,'[1]PNC 2020'!$A$7:$A$434,0)+4,MATCH(Z$60,'[1]PNC 2020'!$A$3:$AA$3,0))),"")</f>
        <v/>
      </c>
      <c r="AA293" s="87" t="str">
        <f>IFERROR(IF(INDEX('[1]PNC 2020'!$A$3:$AA$434,MATCH($A293,'[1]PNC 2020'!$A$7:$A$434,0)+4,MATCH(AA$60,'[1]PNC 2020'!$A$3:$AA$3,0))=0,"",INDEX('[1]PNC 2020'!$A$3:$AA$434,MATCH($A293,'[1]PNC 2020'!$A$7:$A$434,0)+4,MATCH(AA$60,'[1]PNC 2020'!$A$3:$AA$3,0))),"")</f>
        <v/>
      </c>
      <c r="AB293" s="87">
        <f t="shared" si="108"/>
        <v>0</v>
      </c>
      <c r="AC293" s="87" t="str">
        <f>IFERROR(IF(INDEX('[1]PNC 2020'!$A$3:$AA$434,MATCH($A293,'[1]PNC 2020'!$A$7:$A$434,0)+4,MATCH(AC$60,'[1]PNC 2020'!$A$3:$AA$3,0))=0,"",INDEX('[1]PNC 2020'!$A$3:$AA$434,MATCH($A293,'[1]PNC 2020'!$A$7:$A$434,0)+4,MATCH(AC$60,'[1]PNC 2020'!$A$3:$AA$3,0))),"")</f>
        <v/>
      </c>
      <c r="AD293" s="87" t="str">
        <f>IFERROR(IF(INDEX('[1]PNC 2020'!$A$3:$AA$434,MATCH($A293,'[1]PNC 2020'!$A$7:$A$434,0)+4,MATCH(AD$60,'[1]PNC 2020'!$A$3:$AA$3,0))=0,"",INDEX('[1]PNC 2020'!$A$3:$AA$434,MATCH($A293,'[1]PNC 2020'!$A$7:$A$434,0)+4,MATCH(AD$60,'[1]PNC 2020'!$A$3:$AA$3,0))),"")</f>
        <v/>
      </c>
      <c r="AE293" s="87">
        <f t="shared" si="109"/>
        <v>0</v>
      </c>
      <c r="AF293" s="87" t="str">
        <f>IFERROR(IF(INDEX('[1]PNC 2020'!$A$3:$AA$434,MATCH($A293,'[1]PNC 2020'!$A$7:$A$434,0)+4,MATCH(AF$60,'[1]PNC 2020'!$A$3:$AA$3,0))=0,"",INDEX('[1]PNC 2020'!$A$3:$AA$434,MATCH($A293,'[1]PNC 2020'!$A$7:$A$434,0)+4,MATCH(AF$60,'[1]PNC 2020'!$A$3:$AA$3,0))),"")</f>
        <v/>
      </c>
      <c r="AG293" s="87" t="str">
        <f>IFERROR(IF(INDEX('[1]PNC 2020'!$A$3:$AA$434,MATCH($A293,'[1]PNC 2020'!$A$7:$A$434,0)+4,MATCH(AG$60,'[1]PNC 2020'!$A$3:$AA$3,0))=0,"",INDEX('[1]PNC 2020'!$A$3:$AA$434,MATCH($A293,'[1]PNC 2020'!$A$7:$A$434,0)+4,MATCH(AG$60,'[1]PNC 2020'!$A$3:$AA$3,0))),"")</f>
        <v/>
      </c>
      <c r="AH293" s="87">
        <f t="shared" si="110"/>
        <v>0</v>
      </c>
      <c r="AI293" s="87" t="str">
        <f>IFERROR(IF(INDEX('[1]PNC 2020'!$A$3:$AA$434,MATCH($A293,'[1]PNC 2020'!$A$7:$A$434,0)+4,MATCH(AI$60,'[1]PNC 2020'!$A$3:$AA$3,0))=0,"",INDEX('[1]PNC 2020'!$A$3:$AA$434,MATCH($A293,'[1]PNC 2020'!$A$7:$A$434,0)+4,MATCH(AI$60,'[1]PNC 2020'!$A$3:$AA$3,0))),"")</f>
        <v/>
      </c>
      <c r="AJ293" s="87" t="str">
        <f>IFERROR(IF(INDEX('[1]PNC 2020'!$A$3:$AA$434,MATCH($A293,'[1]PNC 2020'!$A$7:$A$434,0)+4,MATCH(AJ$60,'[1]PNC 2020'!$A$3:$AA$3,0))=0,"",INDEX('[1]PNC 2020'!$A$3:$AA$434,MATCH($A293,'[1]PNC 2020'!$A$7:$A$434,0)+4,MATCH(AJ$60,'[1]PNC 2020'!$A$3:$AA$3,0))),"")</f>
        <v/>
      </c>
      <c r="AK293" s="87">
        <f t="shared" si="111"/>
        <v>0</v>
      </c>
      <c r="AM293" s="132" t="s">
        <v>4</v>
      </c>
    </row>
    <row r="294" spans="1:39" x14ac:dyDescent="0.2">
      <c r="A294" s="132" t="str">
        <f t="shared" si="97"/>
        <v>MayoSeguros La Internacional, S. A.</v>
      </c>
      <c r="B294" s="51" t="s">
        <v>80</v>
      </c>
      <c r="C294" s="88">
        <f t="shared" si="99"/>
        <v>0</v>
      </c>
      <c r="D294" s="88">
        <f t="shared" si="100"/>
        <v>0</v>
      </c>
      <c r="E294" s="87" t="str">
        <f>IFERROR(IF(INDEX('[1]PNC 2020'!$A$3:$AA$434,MATCH($A294,'[1]PNC 2020'!$A$7:$A$434,0)+4,MATCH(E$60,'[1]PNC 2020'!$A$3:$AA$3,0))=0,"",INDEX('[1]PNC 2020'!$A$3:$AA$434,MATCH($A294,'[1]PNC 2020'!$A$7:$A$434,0)+4,MATCH(E$60,'[1]PNC 2020'!$A$3:$AA$3,0))),"")</f>
        <v/>
      </c>
      <c r="F294" s="87" t="str">
        <f>IFERROR(IF(INDEX('[1]PNC 2020'!$A$3:$AA$434,MATCH($A294,'[1]PNC 2020'!$A$7:$A$434,0)+4,MATCH(F$60,'[1]PNC 2020'!$A$3:$AA$3,0))=0,"",INDEX('[1]PNC 2020'!$A$3:$AA$434,MATCH($A294,'[1]PNC 2020'!$A$7:$A$434,0)+4,MATCH(F$60,'[1]PNC 2020'!$A$3:$AA$3,0))),"")</f>
        <v/>
      </c>
      <c r="G294" s="87">
        <f t="shared" si="101"/>
        <v>0</v>
      </c>
      <c r="H294" s="87" t="str">
        <f>IFERROR(IF(INDEX('[1]PNC 2020'!$A$3:$AA$434,MATCH($A294,'[1]PNC 2020'!$A$7:$A$434,0)+4,MATCH(H$60,'[1]PNC 2020'!$A$3:$AA$3,0))=0,"",INDEX('[1]PNC 2020'!$A$3:$AA$434,MATCH($A294,'[1]PNC 2020'!$A$7:$A$434,0)+4,MATCH(H$60,'[1]PNC 2020'!$A$3:$AA$3,0))),"")</f>
        <v/>
      </c>
      <c r="I294" s="87" t="str">
        <f>IFERROR(IF(INDEX('[1]PNC 2020'!$A$3:$AA$434,MATCH($A294,'[1]PNC 2020'!$A$7:$A$434,0)+4,MATCH(I$60,'[1]PNC 2020'!$A$3:$AA$3,0))=0,"",INDEX('[1]PNC 2020'!$A$3:$AA$434,MATCH($A294,'[1]PNC 2020'!$A$7:$A$434,0)+4,MATCH(I$60,'[1]PNC 2020'!$A$3:$AA$3,0))),"")</f>
        <v/>
      </c>
      <c r="J294" s="87">
        <f t="shared" si="102"/>
        <v>0</v>
      </c>
      <c r="K294" s="87" t="str">
        <f>IFERROR(IF(INDEX('[1]PNC 2020'!$A$3:$AA$434,MATCH($A294,'[1]PNC 2020'!$A$7:$A$434,0)+4,MATCH(K$60,'[1]PNC 2020'!$A$3:$AA$3,0))=0,"",INDEX('[1]PNC 2020'!$A$3:$AA$434,MATCH($A294,'[1]PNC 2020'!$A$7:$A$434,0)+4,MATCH(K$60,'[1]PNC 2020'!$A$3:$AA$3,0))),"")</f>
        <v/>
      </c>
      <c r="L294" s="87" t="str">
        <f>IFERROR(IF(INDEX('[1]PNC 2020'!$A$3:$AA$434,MATCH($A294,'[1]PNC 2020'!$A$7:$A$434,0)+4,MATCH(L$60,'[1]PNC 2020'!$A$3:$AA$3,0))=0,"",INDEX('[1]PNC 2020'!$A$3:$AA$434,MATCH($A294,'[1]PNC 2020'!$A$7:$A$434,0)+4,MATCH(L$60,'[1]PNC 2020'!$A$3:$AA$3,0))),"")</f>
        <v/>
      </c>
      <c r="M294" s="87">
        <f t="shared" si="103"/>
        <v>0</v>
      </c>
      <c r="N294" s="87" t="str">
        <f>IFERROR(IF(INDEX('[1]PNC 2020'!$A$3:$AA$434,MATCH($A294,'[1]PNC 2020'!$A$7:$A$434,0)+4,MATCH(N$60,'[1]PNC 2020'!$A$3:$AA$3,0))=0,"",INDEX('[1]PNC 2020'!$A$3:$AA$434,MATCH($A294,'[1]PNC 2020'!$A$7:$A$434,0)+4,MATCH(N$60,'[1]PNC 2020'!$A$3:$AA$3,0))),"")</f>
        <v/>
      </c>
      <c r="O294" s="87" t="str">
        <f>IFERROR(IF(INDEX('[1]PNC 2020'!$A$3:$AA$434,MATCH($A294,'[1]PNC 2020'!$A$7:$A$434,0)+4,MATCH(O$60,'[1]PNC 2020'!$A$3:$AA$3,0))=0,"",INDEX('[1]PNC 2020'!$A$3:$AA$434,MATCH($A294,'[1]PNC 2020'!$A$7:$A$434,0)+4,MATCH(O$60,'[1]PNC 2020'!$A$3:$AA$3,0))),"")</f>
        <v/>
      </c>
      <c r="P294" s="87">
        <f t="shared" si="104"/>
        <v>0</v>
      </c>
      <c r="Q294" s="87" t="str">
        <f>IFERROR(IF(INDEX('[1]PNC 2020'!$A$3:$AA$434,MATCH($A294,'[1]PNC 2020'!$A$7:$A$434,0)+4,MATCH(Q$60,'[1]PNC 2020'!$A$3:$AA$3,0))=0,"",INDEX('[1]PNC 2020'!$A$3:$AA$434,MATCH($A294,'[1]PNC 2020'!$A$7:$A$434,0)+4,MATCH(Q$60,'[1]PNC 2020'!$A$3:$AA$3,0))),"")</f>
        <v/>
      </c>
      <c r="R294" s="87" t="str">
        <f>IFERROR(IF(INDEX('[1]PNC 2020'!$A$3:$AA$434,MATCH($A294,'[1]PNC 2020'!$A$7:$A$434,0)+4,MATCH(R$60,'[1]PNC 2020'!$A$3:$AA$3,0))=0,"",INDEX('[1]PNC 2020'!$A$3:$AA$434,MATCH($A294,'[1]PNC 2020'!$A$7:$A$434,0)+4,MATCH(R$60,'[1]PNC 2020'!$A$3:$AA$3,0))),"")</f>
        <v/>
      </c>
      <c r="S294" s="87">
        <f t="shared" si="105"/>
        <v>0</v>
      </c>
      <c r="T294" s="87" t="str">
        <f>IFERROR(IF(INDEX('[1]PNC 2020'!$A$3:$AA$434,MATCH($A294,'[1]PNC 2020'!$A$7:$A$434,0)+4,MATCH(T$60,'[1]PNC 2020'!$A$3:$AA$3,0))=0,"",INDEX('[1]PNC 2020'!$A$3:$AA$434,MATCH($A294,'[1]PNC 2020'!$A$7:$A$434,0)+4,MATCH(T$60,'[1]PNC 2020'!$A$3:$AA$3,0))),"")</f>
        <v/>
      </c>
      <c r="U294" s="87" t="str">
        <f>IFERROR(IF(INDEX('[1]PNC 2020'!$A$3:$AA$434,MATCH($A294,'[1]PNC 2020'!$A$7:$A$434,0)+4,MATCH(U$60,'[1]PNC 2020'!$A$3:$AA$3,0))=0,"",INDEX('[1]PNC 2020'!$A$3:$AA$434,MATCH($A294,'[1]PNC 2020'!$A$7:$A$434,0)+4,MATCH(U$60,'[1]PNC 2020'!$A$3:$AA$3,0))),"")</f>
        <v/>
      </c>
      <c r="V294" s="87">
        <f t="shared" si="106"/>
        <v>0</v>
      </c>
      <c r="W294" s="87" t="str">
        <f>IFERROR(IF(INDEX('[1]PNC 2020'!$A$3:$AA$434,MATCH($A294,'[1]PNC 2020'!$A$7:$A$434,0)+4,MATCH(W$60,'[1]PNC 2020'!$A$3:$AA$3,0))=0,"",INDEX('[1]PNC 2020'!$A$3:$AA$434,MATCH($A294,'[1]PNC 2020'!$A$7:$A$434,0)+4,MATCH(W$60,'[1]PNC 2020'!$A$3:$AA$3,0))),"")</f>
        <v/>
      </c>
      <c r="X294" s="87" t="str">
        <f>IFERROR(IF(INDEX('[1]PNC 2020'!$A$3:$AA$434,MATCH($A294,'[1]PNC 2020'!$A$7:$A$434,0)+4,MATCH(X$60,'[1]PNC 2020'!$A$3:$AA$3,0))=0,"",INDEX('[1]PNC 2020'!$A$3:$AA$434,MATCH($A294,'[1]PNC 2020'!$A$7:$A$434,0)+4,MATCH(X$60,'[1]PNC 2020'!$A$3:$AA$3,0))),"")</f>
        <v/>
      </c>
      <c r="Y294" s="87">
        <f t="shared" si="107"/>
        <v>0</v>
      </c>
      <c r="Z294" s="87" t="str">
        <f>IFERROR(IF(INDEX('[1]PNC 2020'!$A$3:$AA$434,MATCH($A294,'[1]PNC 2020'!$A$7:$A$434,0)+4,MATCH(Z$60,'[1]PNC 2020'!$A$3:$AA$3,0))=0,"",INDEX('[1]PNC 2020'!$A$3:$AA$434,MATCH($A294,'[1]PNC 2020'!$A$7:$A$434,0)+4,MATCH(Z$60,'[1]PNC 2020'!$A$3:$AA$3,0))),"")</f>
        <v/>
      </c>
      <c r="AA294" s="87" t="str">
        <f>IFERROR(IF(INDEX('[1]PNC 2020'!$A$3:$AA$434,MATCH($A294,'[1]PNC 2020'!$A$7:$A$434,0)+4,MATCH(AA$60,'[1]PNC 2020'!$A$3:$AA$3,0))=0,"",INDEX('[1]PNC 2020'!$A$3:$AA$434,MATCH($A294,'[1]PNC 2020'!$A$7:$A$434,0)+4,MATCH(AA$60,'[1]PNC 2020'!$A$3:$AA$3,0))),"")</f>
        <v/>
      </c>
      <c r="AB294" s="87">
        <f t="shared" si="108"/>
        <v>0</v>
      </c>
      <c r="AC294" s="87" t="str">
        <f>IFERROR(IF(INDEX('[1]PNC 2020'!$A$3:$AA$434,MATCH($A294,'[1]PNC 2020'!$A$7:$A$434,0)+4,MATCH(AC$60,'[1]PNC 2020'!$A$3:$AA$3,0))=0,"",INDEX('[1]PNC 2020'!$A$3:$AA$434,MATCH($A294,'[1]PNC 2020'!$A$7:$A$434,0)+4,MATCH(AC$60,'[1]PNC 2020'!$A$3:$AA$3,0))),"")</f>
        <v/>
      </c>
      <c r="AD294" s="87" t="str">
        <f>IFERROR(IF(INDEX('[1]PNC 2020'!$A$3:$AA$434,MATCH($A294,'[1]PNC 2020'!$A$7:$A$434,0)+4,MATCH(AD$60,'[1]PNC 2020'!$A$3:$AA$3,0))=0,"",INDEX('[1]PNC 2020'!$A$3:$AA$434,MATCH($A294,'[1]PNC 2020'!$A$7:$A$434,0)+4,MATCH(AD$60,'[1]PNC 2020'!$A$3:$AA$3,0))),"")</f>
        <v/>
      </c>
      <c r="AE294" s="87">
        <f t="shared" si="109"/>
        <v>0</v>
      </c>
      <c r="AF294" s="87" t="str">
        <f>IFERROR(IF(INDEX('[1]PNC 2020'!$A$3:$AA$434,MATCH($A294,'[1]PNC 2020'!$A$7:$A$434,0)+4,MATCH(AF$60,'[1]PNC 2020'!$A$3:$AA$3,0))=0,"",INDEX('[1]PNC 2020'!$A$3:$AA$434,MATCH($A294,'[1]PNC 2020'!$A$7:$A$434,0)+4,MATCH(AF$60,'[1]PNC 2020'!$A$3:$AA$3,0))),"")</f>
        <v/>
      </c>
      <c r="AG294" s="87" t="str">
        <f>IFERROR(IF(INDEX('[1]PNC 2020'!$A$3:$AA$434,MATCH($A294,'[1]PNC 2020'!$A$7:$A$434,0)+4,MATCH(AG$60,'[1]PNC 2020'!$A$3:$AA$3,0))=0,"",INDEX('[1]PNC 2020'!$A$3:$AA$434,MATCH($A294,'[1]PNC 2020'!$A$7:$A$434,0)+4,MATCH(AG$60,'[1]PNC 2020'!$A$3:$AA$3,0))),"")</f>
        <v/>
      </c>
      <c r="AH294" s="87">
        <f t="shared" si="110"/>
        <v>0</v>
      </c>
      <c r="AI294" s="87" t="str">
        <f>IFERROR(IF(INDEX('[1]PNC 2020'!$A$3:$AA$434,MATCH($A294,'[1]PNC 2020'!$A$7:$A$434,0)+4,MATCH(AI$60,'[1]PNC 2020'!$A$3:$AA$3,0))=0,"",INDEX('[1]PNC 2020'!$A$3:$AA$434,MATCH($A294,'[1]PNC 2020'!$A$7:$A$434,0)+4,MATCH(AI$60,'[1]PNC 2020'!$A$3:$AA$3,0))),"")</f>
        <v/>
      </c>
      <c r="AJ294" s="87" t="str">
        <f>IFERROR(IF(INDEX('[1]PNC 2020'!$A$3:$AA$434,MATCH($A294,'[1]PNC 2020'!$A$7:$A$434,0)+4,MATCH(AJ$60,'[1]PNC 2020'!$A$3:$AA$3,0))=0,"",INDEX('[1]PNC 2020'!$A$3:$AA$434,MATCH($A294,'[1]PNC 2020'!$A$7:$A$434,0)+4,MATCH(AJ$60,'[1]PNC 2020'!$A$3:$AA$3,0))),"")</f>
        <v/>
      </c>
      <c r="AK294" s="87">
        <f t="shared" si="111"/>
        <v>0</v>
      </c>
      <c r="AM294" s="132" t="s">
        <v>4</v>
      </c>
    </row>
    <row r="295" spans="1:39" x14ac:dyDescent="0.2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0</v>
      </c>
      <c r="D295" s="88">
        <f t="shared" si="100"/>
        <v>0</v>
      </c>
      <c r="E295" s="87" t="str">
        <f>IFERROR(IF(INDEX('[1]PNC 2020'!$A$3:$AA$434,MATCH($A295,'[1]PNC 2020'!$A$7:$A$434,0)+4,MATCH(E$60,'[1]PNC 2020'!$A$3:$AA$3,0))=0,"",INDEX('[1]PNC 2020'!$A$3:$AA$434,MATCH($A295,'[1]PNC 2020'!$A$7:$A$434,0)+4,MATCH(E$60,'[1]PNC 2020'!$A$3:$AA$3,0))),"")</f>
        <v/>
      </c>
      <c r="F295" s="87" t="str">
        <f>IFERROR(IF(INDEX('[1]PNC 2020'!$A$3:$AA$434,MATCH($A295,'[1]PNC 2020'!$A$7:$A$434,0)+4,MATCH(F$60,'[1]PNC 2020'!$A$3:$AA$3,0))=0,"",INDEX('[1]PNC 2020'!$A$3:$AA$434,MATCH($A295,'[1]PNC 2020'!$A$7:$A$434,0)+4,MATCH(F$60,'[1]PNC 2020'!$A$3:$AA$3,0))),"")</f>
        <v/>
      </c>
      <c r="G295" s="87">
        <f t="shared" si="101"/>
        <v>0</v>
      </c>
      <c r="H295" s="87" t="str">
        <f>IFERROR(IF(INDEX('[1]PNC 2020'!$A$3:$AA$434,MATCH($A295,'[1]PNC 2020'!$A$7:$A$434,0)+4,MATCH(H$60,'[1]PNC 2020'!$A$3:$AA$3,0))=0,"",INDEX('[1]PNC 2020'!$A$3:$AA$434,MATCH($A295,'[1]PNC 2020'!$A$7:$A$434,0)+4,MATCH(H$60,'[1]PNC 2020'!$A$3:$AA$3,0))),"")</f>
        <v/>
      </c>
      <c r="I295" s="87" t="str">
        <f>IFERROR(IF(INDEX('[1]PNC 2020'!$A$3:$AA$434,MATCH($A295,'[1]PNC 2020'!$A$7:$A$434,0)+4,MATCH(I$60,'[1]PNC 2020'!$A$3:$AA$3,0))=0,"",INDEX('[1]PNC 2020'!$A$3:$AA$434,MATCH($A295,'[1]PNC 2020'!$A$7:$A$434,0)+4,MATCH(I$60,'[1]PNC 2020'!$A$3:$AA$3,0))),"")</f>
        <v/>
      </c>
      <c r="J295" s="87">
        <f t="shared" si="102"/>
        <v>0</v>
      </c>
      <c r="K295" s="87" t="str">
        <f>IFERROR(IF(INDEX('[1]PNC 2020'!$A$3:$AA$434,MATCH($A295,'[1]PNC 2020'!$A$7:$A$434,0)+4,MATCH(K$60,'[1]PNC 2020'!$A$3:$AA$3,0))=0,"",INDEX('[1]PNC 2020'!$A$3:$AA$434,MATCH($A295,'[1]PNC 2020'!$A$7:$A$434,0)+4,MATCH(K$60,'[1]PNC 2020'!$A$3:$AA$3,0))),"")</f>
        <v/>
      </c>
      <c r="L295" s="87" t="str">
        <f>IFERROR(IF(INDEX('[1]PNC 2020'!$A$3:$AA$434,MATCH($A295,'[1]PNC 2020'!$A$7:$A$434,0)+4,MATCH(L$60,'[1]PNC 2020'!$A$3:$AA$3,0))=0,"",INDEX('[1]PNC 2020'!$A$3:$AA$434,MATCH($A295,'[1]PNC 2020'!$A$7:$A$434,0)+4,MATCH(L$60,'[1]PNC 2020'!$A$3:$AA$3,0))),"")</f>
        <v/>
      </c>
      <c r="M295" s="87">
        <f t="shared" si="103"/>
        <v>0</v>
      </c>
      <c r="N295" s="87" t="str">
        <f>IFERROR(IF(INDEX('[1]PNC 2020'!$A$3:$AA$434,MATCH($A295,'[1]PNC 2020'!$A$7:$A$434,0)+4,MATCH(N$60,'[1]PNC 2020'!$A$3:$AA$3,0))=0,"",INDEX('[1]PNC 2020'!$A$3:$AA$434,MATCH($A295,'[1]PNC 2020'!$A$7:$A$434,0)+4,MATCH(N$60,'[1]PNC 2020'!$A$3:$AA$3,0))),"")</f>
        <v/>
      </c>
      <c r="O295" s="87" t="str">
        <f>IFERROR(IF(INDEX('[1]PNC 2020'!$A$3:$AA$434,MATCH($A295,'[1]PNC 2020'!$A$7:$A$434,0)+4,MATCH(O$60,'[1]PNC 2020'!$A$3:$AA$3,0))=0,"",INDEX('[1]PNC 2020'!$A$3:$AA$434,MATCH($A295,'[1]PNC 2020'!$A$7:$A$434,0)+4,MATCH(O$60,'[1]PNC 2020'!$A$3:$AA$3,0))),"")</f>
        <v/>
      </c>
      <c r="P295" s="87">
        <f t="shared" si="104"/>
        <v>0</v>
      </c>
      <c r="Q295" s="87" t="str">
        <f>IFERROR(IF(INDEX('[1]PNC 2020'!$A$3:$AA$434,MATCH($A295,'[1]PNC 2020'!$A$7:$A$434,0)+4,MATCH(Q$60,'[1]PNC 2020'!$A$3:$AA$3,0))=0,"",INDEX('[1]PNC 2020'!$A$3:$AA$434,MATCH($A295,'[1]PNC 2020'!$A$7:$A$434,0)+4,MATCH(Q$60,'[1]PNC 2020'!$A$3:$AA$3,0))),"")</f>
        <v/>
      </c>
      <c r="R295" s="87" t="str">
        <f>IFERROR(IF(INDEX('[1]PNC 2020'!$A$3:$AA$434,MATCH($A295,'[1]PNC 2020'!$A$7:$A$434,0)+4,MATCH(R$60,'[1]PNC 2020'!$A$3:$AA$3,0))=0,"",INDEX('[1]PNC 2020'!$A$3:$AA$434,MATCH($A295,'[1]PNC 2020'!$A$7:$A$434,0)+4,MATCH(R$60,'[1]PNC 2020'!$A$3:$AA$3,0))),"")</f>
        <v/>
      </c>
      <c r="S295" s="87">
        <f t="shared" si="105"/>
        <v>0</v>
      </c>
      <c r="T295" s="87" t="str">
        <f>IFERROR(IF(INDEX('[1]PNC 2020'!$A$3:$AA$434,MATCH($A295,'[1]PNC 2020'!$A$7:$A$434,0)+4,MATCH(T$60,'[1]PNC 2020'!$A$3:$AA$3,0))=0,"",INDEX('[1]PNC 2020'!$A$3:$AA$434,MATCH($A295,'[1]PNC 2020'!$A$7:$A$434,0)+4,MATCH(T$60,'[1]PNC 2020'!$A$3:$AA$3,0))),"")</f>
        <v/>
      </c>
      <c r="U295" s="87" t="str">
        <f>IFERROR(IF(INDEX('[1]PNC 2020'!$A$3:$AA$434,MATCH($A295,'[1]PNC 2020'!$A$7:$A$434,0)+4,MATCH(U$60,'[1]PNC 2020'!$A$3:$AA$3,0))=0,"",INDEX('[1]PNC 2020'!$A$3:$AA$434,MATCH($A295,'[1]PNC 2020'!$A$7:$A$434,0)+4,MATCH(U$60,'[1]PNC 2020'!$A$3:$AA$3,0))),"")</f>
        <v/>
      </c>
      <c r="V295" s="87">
        <f t="shared" si="106"/>
        <v>0</v>
      </c>
      <c r="W295" s="87" t="str">
        <f>IFERROR(IF(INDEX('[1]PNC 2020'!$A$3:$AA$434,MATCH($A295,'[1]PNC 2020'!$A$7:$A$434,0)+4,MATCH(W$60,'[1]PNC 2020'!$A$3:$AA$3,0))=0,"",INDEX('[1]PNC 2020'!$A$3:$AA$434,MATCH($A295,'[1]PNC 2020'!$A$7:$A$434,0)+4,MATCH(W$60,'[1]PNC 2020'!$A$3:$AA$3,0))),"")</f>
        <v/>
      </c>
      <c r="X295" s="87" t="str">
        <f>IFERROR(IF(INDEX('[1]PNC 2020'!$A$3:$AA$434,MATCH($A295,'[1]PNC 2020'!$A$7:$A$434,0)+4,MATCH(X$60,'[1]PNC 2020'!$A$3:$AA$3,0))=0,"",INDEX('[1]PNC 2020'!$A$3:$AA$434,MATCH($A295,'[1]PNC 2020'!$A$7:$A$434,0)+4,MATCH(X$60,'[1]PNC 2020'!$A$3:$AA$3,0))),"")</f>
        <v/>
      </c>
      <c r="Y295" s="87">
        <f t="shared" si="107"/>
        <v>0</v>
      </c>
      <c r="Z295" s="87" t="str">
        <f>IFERROR(IF(INDEX('[1]PNC 2020'!$A$3:$AA$434,MATCH($A295,'[1]PNC 2020'!$A$7:$A$434,0)+4,MATCH(Z$60,'[1]PNC 2020'!$A$3:$AA$3,0))=0,"",INDEX('[1]PNC 2020'!$A$3:$AA$434,MATCH($A295,'[1]PNC 2020'!$A$7:$A$434,0)+4,MATCH(Z$60,'[1]PNC 2020'!$A$3:$AA$3,0))),"")</f>
        <v/>
      </c>
      <c r="AA295" s="87" t="str">
        <f>IFERROR(IF(INDEX('[1]PNC 2020'!$A$3:$AA$434,MATCH($A295,'[1]PNC 2020'!$A$7:$A$434,0)+4,MATCH(AA$60,'[1]PNC 2020'!$A$3:$AA$3,0))=0,"",INDEX('[1]PNC 2020'!$A$3:$AA$434,MATCH($A295,'[1]PNC 2020'!$A$7:$A$434,0)+4,MATCH(AA$60,'[1]PNC 2020'!$A$3:$AA$3,0))),"")</f>
        <v/>
      </c>
      <c r="AB295" s="87">
        <f t="shared" si="108"/>
        <v>0</v>
      </c>
      <c r="AC295" s="87" t="str">
        <f>IFERROR(IF(INDEX('[1]PNC 2020'!$A$3:$AA$434,MATCH($A295,'[1]PNC 2020'!$A$7:$A$434,0)+4,MATCH(AC$60,'[1]PNC 2020'!$A$3:$AA$3,0))=0,"",INDEX('[1]PNC 2020'!$A$3:$AA$434,MATCH($A295,'[1]PNC 2020'!$A$7:$A$434,0)+4,MATCH(AC$60,'[1]PNC 2020'!$A$3:$AA$3,0))),"")</f>
        <v/>
      </c>
      <c r="AD295" s="87" t="str">
        <f>IFERROR(IF(INDEX('[1]PNC 2020'!$A$3:$AA$434,MATCH($A295,'[1]PNC 2020'!$A$7:$A$434,0)+4,MATCH(AD$60,'[1]PNC 2020'!$A$3:$AA$3,0))=0,"",INDEX('[1]PNC 2020'!$A$3:$AA$434,MATCH($A295,'[1]PNC 2020'!$A$7:$A$434,0)+4,MATCH(AD$60,'[1]PNC 2020'!$A$3:$AA$3,0))),"")</f>
        <v/>
      </c>
      <c r="AE295" s="87">
        <f t="shared" si="109"/>
        <v>0</v>
      </c>
      <c r="AF295" s="87" t="str">
        <f>IFERROR(IF(INDEX('[1]PNC 2020'!$A$3:$AA$434,MATCH($A295,'[1]PNC 2020'!$A$7:$A$434,0)+4,MATCH(AF$60,'[1]PNC 2020'!$A$3:$AA$3,0))=0,"",INDEX('[1]PNC 2020'!$A$3:$AA$434,MATCH($A295,'[1]PNC 2020'!$A$7:$A$434,0)+4,MATCH(AF$60,'[1]PNC 2020'!$A$3:$AA$3,0))),"")</f>
        <v/>
      </c>
      <c r="AG295" s="87" t="str">
        <f>IFERROR(IF(INDEX('[1]PNC 2020'!$A$3:$AA$434,MATCH($A295,'[1]PNC 2020'!$A$7:$A$434,0)+4,MATCH(AG$60,'[1]PNC 2020'!$A$3:$AA$3,0))=0,"",INDEX('[1]PNC 2020'!$A$3:$AA$434,MATCH($A295,'[1]PNC 2020'!$A$7:$A$434,0)+4,MATCH(AG$60,'[1]PNC 2020'!$A$3:$AA$3,0))),"")</f>
        <v/>
      </c>
      <c r="AH295" s="87">
        <f t="shared" si="110"/>
        <v>0</v>
      </c>
      <c r="AI295" s="87" t="str">
        <f>IFERROR(IF(INDEX('[1]PNC 2020'!$A$3:$AA$434,MATCH($A295,'[1]PNC 2020'!$A$7:$A$434,0)+4,MATCH(AI$60,'[1]PNC 2020'!$A$3:$AA$3,0))=0,"",INDEX('[1]PNC 2020'!$A$3:$AA$434,MATCH($A295,'[1]PNC 2020'!$A$7:$A$434,0)+4,MATCH(AI$60,'[1]PNC 2020'!$A$3:$AA$3,0))),"")</f>
        <v/>
      </c>
      <c r="AJ295" s="87" t="str">
        <f>IFERROR(IF(INDEX('[1]PNC 2020'!$A$3:$AA$434,MATCH($A295,'[1]PNC 2020'!$A$7:$A$434,0)+4,MATCH(AJ$60,'[1]PNC 2020'!$A$3:$AA$3,0))=0,"",INDEX('[1]PNC 2020'!$A$3:$AA$434,MATCH($A295,'[1]PNC 2020'!$A$7:$A$434,0)+4,MATCH(AJ$60,'[1]PNC 2020'!$A$3:$AA$3,0))),"")</f>
        <v/>
      </c>
      <c r="AK295" s="87">
        <f t="shared" si="111"/>
        <v>0</v>
      </c>
      <c r="AM295" s="132" t="s">
        <v>4</v>
      </c>
    </row>
    <row r="296" spans="1:39" x14ac:dyDescent="0.2">
      <c r="A296" s="132" t="str">
        <f t="shared" si="97"/>
        <v>MayoAngloamericana de Seguros, S. A.</v>
      </c>
      <c r="B296" s="51" t="s">
        <v>78</v>
      </c>
      <c r="C296" s="88">
        <f t="shared" si="99"/>
        <v>0</v>
      </c>
      <c r="D296" s="88">
        <f t="shared" si="100"/>
        <v>0</v>
      </c>
      <c r="E296" s="87" t="str">
        <f>IFERROR(IF(INDEX('[1]PNC 2020'!$A$3:$AA$434,MATCH($A296,'[1]PNC 2020'!$A$7:$A$434,0)+4,MATCH(E$60,'[1]PNC 2020'!$A$3:$AA$3,0))=0,"",INDEX('[1]PNC 2020'!$A$3:$AA$434,MATCH($A296,'[1]PNC 2020'!$A$7:$A$434,0)+4,MATCH(E$60,'[1]PNC 2020'!$A$3:$AA$3,0))),"")</f>
        <v/>
      </c>
      <c r="F296" s="87" t="str">
        <f>IFERROR(IF(INDEX('[1]PNC 2020'!$A$3:$AA$434,MATCH($A296,'[1]PNC 2020'!$A$7:$A$434,0)+4,MATCH(F$60,'[1]PNC 2020'!$A$3:$AA$3,0))=0,"",INDEX('[1]PNC 2020'!$A$3:$AA$434,MATCH($A296,'[1]PNC 2020'!$A$7:$A$434,0)+4,MATCH(F$60,'[1]PNC 2020'!$A$3:$AA$3,0))),"")</f>
        <v/>
      </c>
      <c r="G296" s="87">
        <f t="shared" si="101"/>
        <v>0</v>
      </c>
      <c r="H296" s="87" t="str">
        <f>IFERROR(IF(INDEX('[1]PNC 2020'!$A$3:$AA$434,MATCH($A296,'[1]PNC 2020'!$A$7:$A$434,0)+4,MATCH(H$60,'[1]PNC 2020'!$A$3:$AA$3,0))=0,"",INDEX('[1]PNC 2020'!$A$3:$AA$434,MATCH($A296,'[1]PNC 2020'!$A$7:$A$434,0)+4,MATCH(H$60,'[1]PNC 2020'!$A$3:$AA$3,0))),"")</f>
        <v/>
      </c>
      <c r="I296" s="87" t="str">
        <f>IFERROR(IF(INDEX('[1]PNC 2020'!$A$3:$AA$434,MATCH($A296,'[1]PNC 2020'!$A$7:$A$434,0)+4,MATCH(I$60,'[1]PNC 2020'!$A$3:$AA$3,0))=0,"",INDEX('[1]PNC 2020'!$A$3:$AA$434,MATCH($A296,'[1]PNC 2020'!$A$7:$A$434,0)+4,MATCH(I$60,'[1]PNC 2020'!$A$3:$AA$3,0))),"")</f>
        <v/>
      </c>
      <c r="J296" s="87">
        <f t="shared" si="102"/>
        <v>0</v>
      </c>
      <c r="K296" s="87" t="str">
        <f>IFERROR(IF(INDEX('[1]PNC 2020'!$A$3:$AA$434,MATCH($A296,'[1]PNC 2020'!$A$7:$A$434,0)+4,MATCH(K$60,'[1]PNC 2020'!$A$3:$AA$3,0))=0,"",INDEX('[1]PNC 2020'!$A$3:$AA$434,MATCH($A296,'[1]PNC 2020'!$A$7:$A$434,0)+4,MATCH(K$60,'[1]PNC 2020'!$A$3:$AA$3,0))),"")</f>
        <v/>
      </c>
      <c r="L296" s="87" t="str">
        <f>IFERROR(IF(INDEX('[1]PNC 2020'!$A$3:$AA$434,MATCH($A296,'[1]PNC 2020'!$A$7:$A$434,0)+4,MATCH(L$60,'[1]PNC 2020'!$A$3:$AA$3,0))=0,"",INDEX('[1]PNC 2020'!$A$3:$AA$434,MATCH($A296,'[1]PNC 2020'!$A$7:$A$434,0)+4,MATCH(L$60,'[1]PNC 2020'!$A$3:$AA$3,0))),"")</f>
        <v/>
      </c>
      <c r="M296" s="87">
        <f t="shared" si="103"/>
        <v>0</v>
      </c>
      <c r="N296" s="87" t="str">
        <f>IFERROR(IF(INDEX('[1]PNC 2020'!$A$3:$AA$434,MATCH($A296,'[1]PNC 2020'!$A$7:$A$434,0)+4,MATCH(N$60,'[1]PNC 2020'!$A$3:$AA$3,0))=0,"",INDEX('[1]PNC 2020'!$A$3:$AA$434,MATCH($A296,'[1]PNC 2020'!$A$7:$A$434,0)+4,MATCH(N$60,'[1]PNC 2020'!$A$3:$AA$3,0))),"")</f>
        <v/>
      </c>
      <c r="O296" s="87" t="str">
        <f>IFERROR(IF(INDEX('[1]PNC 2020'!$A$3:$AA$434,MATCH($A296,'[1]PNC 2020'!$A$7:$A$434,0)+4,MATCH(O$60,'[1]PNC 2020'!$A$3:$AA$3,0))=0,"",INDEX('[1]PNC 2020'!$A$3:$AA$434,MATCH($A296,'[1]PNC 2020'!$A$7:$A$434,0)+4,MATCH(O$60,'[1]PNC 2020'!$A$3:$AA$3,0))),"")</f>
        <v/>
      </c>
      <c r="P296" s="87">
        <f t="shared" si="104"/>
        <v>0</v>
      </c>
      <c r="Q296" s="87" t="str">
        <f>IFERROR(IF(INDEX('[1]PNC 2020'!$A$3:$AA$434,MATCH($A296,'[1]PNC 2020'!$A$7:$A$434,0)+4,MATCH(Q$60,'[1]PNC 2020'!$A$3:$AA$3,0))=0,"",INDEX('[1]PNC 2020'!$A$3:$AA$434,MATCH($A296,'[1]PNC 2020'!$A$7:$A$434,0)+4,MATCH(Q$60,'[1]PNC 2020'!$A$3:$AA$3,0))),"")</f>
        <v/>
      </c>
      <c r="R296" s="87" t="str">
        <f>IFERROR(IF(INDEX('[1]PNC 2020'!$A$3:$AA$434,MATCH($A296,'[1]PNC 2020'!$A$7:$A$434,0)+4,MATCH(R$60,'[1]PNC 2020'!$A$3:$AA$3,0))=0,"",INDEX('[1]PNC 2020'!$A$3:$AA$434,MATCH($A296,'[1]PNC 2020'!$A$7:$A$434,0)+4,MATCH(R$60,'[1]PNC 2020'!$A$3:$AA$3,0))),"")</f>
        <v/>
      </c>
      <c r="S296" s="87">
        <f t="shared" si="105"/>
        <v>0</v>
      </c>
      <c r="T296" s="87" t="str">
        <f>IFERROR(IF(INDEX('[1]PNC 2020'!$A$3:$AA$434,MATCH($A296,'[1]PNC 2020'!$A$7:$A$434,0)+4,MATCH(T$60,'[1]PNC 2020'!$A$3:$AA$3,0))=0,"",INDEX('[1]PNC 2020'!$A$3:$AA$434,MATCH($A296,'[1]PNC 2020'!$A$7:$A$434,0)+4,MATCH(T$60,'[1]PNC 2020'!$A$3:$AA$3,0))),"")</f>
        <v/>
      </c>
      <c r="U296" s="87" t="str">
        <f>IFERROR(IF(INDEX('[1]PNC 2020'!$A$3:$AA$434,MATCH($A296,'[1]PNC 2020'!$A$7:$A$434,0)+4,MATCH(U$60,'[1]PNC 2020'!$A$3:$AA$3,0))=0,"",INDEX('[1]PNC 2020'!$A$3:$AA$434,MATCH($A296,'[1]PNC 2020'!$A$7:$A$434,0)+4,MATCH(U$60,'[1]PNC 2020'!$A$3:$AA$3,0))),"")</f>
        <v/>
      </c>
      <c r="V296" s="87">
        <f t="shared" si="106"/>
        <v>0</v>
      </c>
      <c r="W296" s="87" t="str">
        <f>IFERROR(IF(INDEX('[1]PNC 2020'!$A$3:$AA$434,MATCH($A296,'[1]PNC 2020'!$A$7:$A$434,0)+4,MATCH(W$60,'[1]PNC 2020'!$A$3:$AA$3,0))=0,"",INDEX('[1]PNC 2020'!$A$3:$AA$434,MATCH($A296,'[1]PNC 2020'!$A$7:$A$434,0)+4,MATCH(W$60,'[1]PNC 2020'!$A$3:$AA$3,0))),"")</f>
        <v/>
      </c>
      <c r="X296" s="87" t="str">
        <f>IFERROR(IF(INDEX('[1]PNC 2020'!$A$3:$AA$434,MATCH($A296,'[1]PNC 2020'!$A$7:$A$434,0)+4,MATCH(X$60,'[1]PNC 2020'!$A$3:$AA$3,0))=0,"",INDEX('[1]PNC 2020'!$A$3:$AA$434,MATCH($A296,'[1]PNC 2020'!$A$7:$A$434,0)+4,MATCH(X$60,'[1]PNC 2020'!$A$3:$AA$3,0))),"")</f>
        <v/>
      </c>
      <c r="Y296" s="87">
        <f t="shared" si="107"/>
        <v>0</v>
      </c>
      <c r="Z296" s="87" t="str">
        <f>IFERROR(IF(INDEX('[1]PNC 2020'!$A$3:$AA$434,MATCH($A296,'[1]PNC 2020'!$A$7:$A$434,0)+4,MATCH(Z$60,'[1]PNC 2020'!$A$3:$AA$3,0))=0,"",INDEX('[1]PNC 2020'!$A$3:$AA$434,MATCH($A296,'[1]PNC 2020'!$A$7:$A$434,0)+4,MATCH(Z$60,'[1]PNC 2020'!$A$3:$AA$3,0))),"")</f>
        <v/>
      </c>
      <c r="AA296" s="87" t="str">
        <f>IFERROR(IF(INDEX('[1]PNC 2020'!$A$3:$AA$434,MATCH($A296,'[1]PNC 2020'!$A$7:$A$434,0)+4,MATCH(AA$60,'[1]PNC 2020'!$A$3:$AA$3,0))=0,"",INDEX('[1]PNC 2020'!$A$3:$AA$434,MATCH($A296,'[1]PNC 2020'!$A$7:$A$434,0)+4,MATCH(AA$60,'[1]PNC 2020'!$A$3:$AA$3,0))),"")</f>
        <v/>
      </c>
      <c r="AB296" s="87">
        <f t="shared" si="108"/>
        <v>0</v>
      </c>
      <c r="AC296" s="87" t="str">
        <f>IFERROR(IF(INDEX('[1]PNC 2020'!$A$3:$AA$434,MATCH($A296,'[1]PNC 2020'!$A$7:$A$434,0)+4,MATCH(AC$60,'[1]PNC 2020'!$A$3:$AA$3,0))=0,"",INDEX('[1]PNC 2020'!$A$3:$AA$434,MATCH($A296,'[1]PNC 2020'!$A$7:$A$434,0)+4,MATCH(AC$60,'[1]PNC 2020'!$A$3:$AA$3,0))),"")</f>
        <v/>
      </c>
      <c r="AD296" s="87" t="str">
        <f>IFERROR(IF(INDEX('[1]PNC 2020'!$A$3:$AA$434,MATCH($A296,'[1]PNC 2020'!$A$7:$A$434,0)+4,MATCH(AD$60,'[1]PNC 2020'!$A$3:$AA$3,0))=0,"",INDEX('[1]PNC 2020'!$A$3:$AA$434,MATCH($A296,'[1]PNC 2020'!$A$7:$A$434,0)+4,MATCH(AD$60,'[1]PNC 2020'!$A$3:$AA$3,0))),"")</f>
        <v/>
      </c>
      <c r="AE296" s="87">
        <f t="shared" si="109"/>
        <v>0</v>
      </c>
      <c r="AF296" s="87" t="str">
        <f>IFERROR(IF(INDEX('[1]PNC 2020'!$A$3:$AA$434,MATCH($A296,'[1]PNC 2020'!$A$7:$A$434,0)+4,MATCH(AF$60,'[1]PNC 2020'!$A$3:$AA$3,0))=0,"",INDEX('[1]PNC 2020'!$A$3:$AA$434,MATCH($A296,'[1]PNC 2020'!$A$7:$A$434,0)+4,MATCH(AF$60,'[1]PNC 2020'!$A$3:$AA$3,0))),"")</f>
        <v/>
      </c>
      <c r="AG296" s="87" t="str">
        <f>IFERROR(IF(INDEX('[1]PNC 2020'!$A$3:$AA$434,MATCH($A296,'[1]PNC 2020'!$A$7:$A$434,0)+4,MATCH(AG$60,'[1]PNC 2020'!$A$3:$AA$3,0))=0,"",INDEX('[1]PNC 2020'!$A$3:$AA$434,MATCH($A296,'[1]PNC 2020'!$A$7:$A$434,0)+4,MATCH(AG$60,'[1]PNC 2020'!$A$3:$AA$3,0))),"")</f>
        <v/>
      </c>
      <c r="AH296" s="87">
        <f t="shared" si="110"/>
        <v>0</v>
      </c>
      <c r="AI296" s="87" t="str">
        <f>IFERROR(IF(INDEX('[1]PNC 2020'!$A$3:$AA$434,MATCH($A296,'[1]PNC 2020'!$A$7:$A$434,0)+4,MATCH(AI$60,'[1]PNC 2020'!$A$3:$AA$3,0))=0,"",INDEX('[1]PNC 2020'!$A$3:$AA$434,MATCH($A296,'[1]PNC 2020'!$A$7:$A$434,0)+4,MATCH(AI$60,'[1]PNC 2020'!$A$3:$AA$3,0))),"")</f>
        <v/>
      </c>
      <c r="AJ296" s="87" t="str">
        <f>IFERROR(IF(INDEX('[1]PNC 2020'!$A$3:$AA$434,MATCH($A296,'[1]PNC 2020'!$A$7:$A$434,0)+4,MATCH(AJ$60,'[1]PNC 2020'!$A$3:$AA$3,0))=0,"",INDEX('[1]PNC 2020'!$A$3:$AA$434,MATCH($A296,'[1]PNC 2020'!$A$7:$A$434,0)+4,MATCH(AJ$60,'[1]PNC 2020'!$A$3:$AA$3,0))),"")</f>
        <v/>
      </c>
      <c r="AK296" s="87">
        <f t="shared" si="111"/>
        <v>0</v>
      </c>
      <c r="AM296" s="132" t="s">
        <v>4</v>
      </c>
    </row>
    <row r="297" spans="1:39" x14ac:dyDescent="0.2">
      <c r="A297" s="132" t="str">
        <f t="shared" si="97"/>
        <v>MayoAtrio Seguros S. A.</v>
      </c>
      <c r="B297" s="51" t="s">
        <v>122</v>
      </c>
      <c r="C297" s="88">
        <f t="shared" si="99"/>
        <v>0</v>
      </c>
      <c r="D297" s="88">
        <f t="shared" si="100"/>
        <v>0</v>
      </c>
      <c r="E297" s="87" t="str">
        <f>IFERROR(IF(INDEX('[1]PNC 2020'!$A$3:$AA$434,MATCH($A297,'[1]PNC 2020'!$A$7:$A$434,0)+4,MATCH(E$60,'[1]PNC 2020'!$A$3:$AA$3,0))=0,"",INDEX('[1]PNC 2020'!$A$3:$AA$434,MATCH($A297,'[1]PNC 2020'!$A$7:$A$434,0)+4,MATCH(E$60,'[1]PNC 2020'!$A$3:$AA$3,0))),"")</f>
        <v/>
      </c>
      <c r="F297" s="87" t="str">
        <f>IFERROR(IF(INDEX('[1]PNC 2020'!$A$3:$AA$434,MATCH($A297,'[1]PNC 2020'!$A$7:$A$434,0)+4,MATCH(F$60,'[1]PNC 2020'!$A$3:$AA$3,0))=0,"",INDEX('[1]PNC 2020'!$A$3:$AA$434,MATCH($A297,'[1]PNC 2020'!$A$7:$A$434,0)+4,MATCH(F$60,'[1]PNC 2020'!$A$3:$AA$3,0))),"")</f>
        <v/>
      </c>
      <c r="G297" s="87">
        <f t="shared" si="101"/>
        <v>0</v>
      </c>
      <c r="H297" s="87" t="str">
        <f>IFERROR(IF(INDEX('[1]PNC 2020'!$A$3:$AA$434,MATCH($A297,'[1]PNC 2020'!$A$7:$A$434,0)+4,MATCH(H$60,'[1]PNC 2020'!$A$3:$AA$3,0))=0,"",INDEX('[1]PNC 2020'!$A$3:$AA$434,MATCH($A297,'[1]PNC 2020'!$A$7:$A$434,0)+4,MATCH(H$60,'[1]PNC 2020'!$A$3:$AA$3,0))),"")</f>
        <v/>
      </c>
      <c r="I297" s="87" t="str">
        <f>IFERROR(IF(INDEX('[1]PNC 2020'!$A$3:$AA$434,MATCH($A297,'[1]PNC 2020'!$A$7:$A$434,0)+4,MATCH(I$60,'[1]PNC 2020'!$A$3:$AA$3,0))=0,"",INDEX('[1]PNC 2020'!$A$3:$AA$434,MATCH($A297,'[1]PNC 2020'!$A$7:$A$434,0)+4,MATCH(I$60,'[1]PNC 2020'!$A$3:$AA$3,0))),"")</f>
        <v/>
      </c>
      <c r="J297" s="87">
        <f t="shared" si="102"/>
        <v>0</v>
      </c>
      <c r="K297" s="87" t="str">
        <f>IFERROR(IF(INDEX('[1]PNC 2020'!$A$3:$AA$434,MATCH($A297,'[1]PNC 2020'!$A$7:$A$434,0)+4,MATCH(K$60,'[1]PNC 2020'!$A$3:$AA$3,0))=0,"",INDEX('[1]PNC 2020'!$A$3:$AA$434,MATCH($A297,'[1]PNC 2020'!$A$7:$A$434,0)+4,MATCH(K$60,'[1]PNC 2020'!$A$3:$AA$3,0))),"")</f>
        <v/>
      </c>
      <c r="L297" s="87" t="str">
        <f>IFERROR(IF(INDEX('[1]PNC 2020'!$A$3:$AA$434,MATCH($A297,'[1]PNC 2020'!$A$7:$A$434,0)+4,MATCH(L$60,'[1]PNC 2020'!$A$3:$AA$3,0))=0,"",INDEX('[1]PNC 2020'!$A$3:$AA$434,MATCH($A297,'[1]PNC 2020'!$A$7:$A$434,0)+4,MATCH(L$60,'[1]PNC 2020'!$A$3:$AA$3,0))),"")</f>
        <v/>
      </c>
      <c r="M297" s="87">
        <f t="shared" si="103"/>
        <v>0</v>
      </c>
      <c r="N297" s="87" t="str">
        <f>IFERROR(IF(INDEX('[1]PNC 2020'!$A$3:$AA$434,MATCH($A297,'[1]PNC 2020'!$A$7:$A$434,0)+4,MATCH(N$60,'[1]PNC 2020'!$A$3:$AA$3,0))=0,"",INDEX('[1]PNC 2020'!$A$3:$AA$434,MATCH($A297,'[1]PNC 2020'!$A$7:$A$434,0)+4,MATCH(N$60,'[1]PNC 2020'!$A$3:$AA$3,0))),"")</f>
        <v/>
      </c>
      <c r="O297" s="87" t="str">
        <f>IFERROR(IF(INDEX('[1]PNC 2020'!$A$3:$AA$434,MATCH($A297,'[1]PNC 2020'!$A$7:$A$434,0)+4,MATCH(O$60,'[1]PNC 2020'!$A$3:$AA$3,0))=0,"",INDEX('[1]PNC 2020'!$A$3:$AA$434,MATCH($A297,'[1]PNC 2020'!$A$7:$A$434,0)+4,MATCH(O$60,'[1]PNC 2020'!$A$3:$AA$3,0))),"")</f>
        <v/>
      </c>
      <c r="P297" s="87">
        <f t="shared" si="104"/>
        <v>0</v>
      </c>
      <c r="Q297" s="87" t="str">
        <f>IFERROR(IF(INDEX('[1]PNC 2020'!$A$3:$AA$434,MATCH($A297,'[1]PNC 2020'!$A$7:$A$434,0)+4,MATCH(Q$60,'[1]PNC 2020'!$A$3:$AA$3,0))=0,"",INDEX('[1]PNC 2020'!$A$3:$AA$434,MATCH($A297,'[1]PNC 2020'!$A$7:$A$434,0)+4,MATCH(Q$60,'[1]PNC 2020'!$A$3:$AA$3,0))),"")</f>
        <v/>
      </c>
      <c r="R297" s="87" t="str">
        <f>IFERROR(IF(INDEX('[1]PNC 2020'!$A$3:$AA$434,MATCH($A297,'[1]PNC 2020'!$A$7:$A$434,0)+4,MATCH(R$60,'[1]PNC 2020'!$A$3:$AA$3,0))=0,"",INDEX('[1]PNC 2020'!$A$3:$AA$434,MATCH($A297,'[1]PNC 2020'!$A$7:$A$434,0)+4,MATCH(R$60,'[1]PNC 2020'!$A$3:$AA$3,0))),"")</f>
        <v/>
      </c>
      <c r="S297" s="87">
        <f t="shared" si="105"/>
        <v>0</v>
      </c>
      <c r="T297" s="87" t="str">
        <f>IFERROR(IF(INDEX('[1]PNC 2020'!$A$3:$AA$434,MATCH($A297,'[1]PNC 2020'!$A$7:$A$434,0)+4,MATCH(T$60,'[1]PNC 2020'!$A$3:$AA$3,0))=0,"",INDEX('[1]PNC 2020'!$A$3:$AA$434,MATCH($A297,'[1]PNC 2020'!$A$7:$A$434,0)+4,MATCH(T$60,'[1]PNC 2020'!$A$3:$AA$3,0))),"")</f>
        <v/>
      </c>
      <c r="U297" s="87" t="str">
        <f>IFERROR(IF(INDEX('[1]PNC 2020'!$A$3:$AA$434,MATCH($A297,'[1]PNC 2020'!$A$7:$A$434,0)+4,MATCH(U$60,'[1]PNC 2020'!$A$3:$AA$3,0))=0,"",INDEX('[1]PNC 2020'!$A$3:$AA$434,MATCH($A297,'[1]PNC 2020'!$A$7:$A$434,0)+4,MATCH(U$60,'[1]PNC 2020'!$A$3:$AA$3,0))),"")</f>
        <v/>
      </c>
      <c r="V297" s="87">
        <f t="shared" si="106"/>
        <v>0</v>
      </c>
      <c r="W297" s="87" t="str">
        <f>IFERROR(IF(INDEX('[1]PNC 2020'!$A$3:$AA$434,MATCH($A297,'[1]PNC 2020'!$A$7:$A$434,0)+4,MATCH(W$60,'[1]PNC 2020'!$A$3:$AA$3,0))=0,"",INDEX('[1]PNC 2020'!$A$3:$AA$434,MATCH($A297,'[1]PNC 2020'!$A$7:$A$434,0)+4,MATCH(W$60,'[1]PNC 2020'!$A$3:$AA$3,0))),"")</f>
        <v/>
      </c>
      <c r="X297" s="87" t="str">
        <f>IFERROR(IF(INDEX('[1]PNC 2020'!$A$3:$AA$434,MATCH($A297,'[1]PNC 2020'!$A$7:$A$434,0)+4,MATCH(X$60,'[1]PNC 2020'!$A$3:$AA$3,0))=0,"",INDEX('[1]PNC 2020'!$A$3:$AA$434,MATCH($A297,'[1]PNC 2020'!$A$7:$A$434,0)+4,MATCH(X$60,'[1]PNC 2020'!$A$3:$AA$3,0))),"")</f>
        <v/>
      </c>
      <c r="Y297" s="87">
        <f t="shared" si="107"/>
        <v>0</v>
      </c>
      <c r="Z297" s="87" t="str">
        <f>IFERROR(IF(INDEX('[1]PNC 2020'!$A$3:$AA$434,MATCH($A297,'[1]PNC 2020'!$A$7:$A$434,0)+4,MATCH(Z$60,'[1]PNC 2020'!$A$3:$AA$3,0))=0,"",INDEX('[1]PNC 2020'!$A$3:$AA$434,MATCH($A297,'[1]PNC 2020'!$A$7:$A$434,0)+4,MATCH(Z$60,'[1]PNC 2020'!$A$3:$AA$3,0))),"")</f>
        <v/>
      </c>
      <c r="AA297" s="87" t="str">
        <f>IFERROR(IF(INDEX('[1]PNC 2020'!$A$3:$AA$434,MATCH($A297,'[1]PNC 2020'!$A$7:$A$434,0)+4,MATCH(AA$60,'[1]PNC 2020'!$A$3:$AA$3,0))=0,"",INDEX('[1]PNC 2020'!$A$3:$AA$434,MATCH($A297,'[1]PNC 2020'!$A$7:$A$434,0)+4,MATCH(AA$60,'[1]PNC 2020'!$A$3:$AA$3,0))),"")</f>
        <v/>
      </c>
      <c r="AB297" s="87">
        <f t="shared" si="108"/>
        <v>0</v>
      </c>
      <c r="AC297" s="87" t="str">
        <f>IFERROR(IF(INDEX('[1]PNC 2020'!$A$3:$AA$434,MATCH($A297,'[1]PNC 2020'!$A$7:$A$434,0)+4,MATCH(AC$60,'[1]PNC 2020'!$A$3:$AA$3,0))=0,"",INDEX('[1]PNC 2020'!$A$3:$AA$434,MATCH($A297,'[1]PNC 2020'!$A$7:$A$434,0)+4,MATCH(AC$60,'[1]PNC 2020'!$A$3:$AA$3,0))),"")</f>
        <v/>
      </c>
      <c r="AD297" s="87" t="str">
        <f>IFERROR(IF(INDEX('[1]PNC 2020'!$A$3:$AA$434,MATCH($A297,'[1]PNC 2020'!$A$7:$A$434,0)+4,MATCH(AD$60,'[1]PNC 2020'!$A$3:$AA$3,0))=0,"",INDEX('[1]PNC 2020'!$A$3:$AA$434,MATCH($A297,'[1]PNC 2020'!$A$7:$A$434,0)+4,MATCH(AD$60,'[1]PNC 2020'!$A$3:$AA$3,0))),"")</f>
        <v/>
      </c>
      <c r="AE297" s="87">
        <f t="shared" si="109"/>
        <v>0</v>
      </c>
      <c r="AF297" s="87" t="str">
        <f>IFERROR(IF(INDEX('[1]PNC 2020'!$A$3:$AA$434,MATCH($A297,'[1]PNC 2020'!$A$7:$A$434,0)+4,MATCH(AF$60,'[1]PNC 2020'!$A$3:$AA$3,0))=0,"",INDEX('[1]PNC 2020'!$A$3:$AA$434,MATCH($A297,'[1]PNC 2020'!$A$7:$A$434,0)+4,MATCH(AF$60,'[1]PNC 2020'!$A$3:$AA$3,0))),"")</f>
        <v/>
      </c>
      <c r="AG297" s="87" t="str">
        <f>IFERROR(IF(INDEX('[1]PNC 2020'!$A$3:$AA$434,MATCH($A297,'[1]PNC 2020'!$A$7:$A$434,0)+4,MATCH(AG$60,'[1]PNC 2020'!$A$3:$AA$3,0))=0,"",INDEX('[1]PNC 2020'!$A$3:$AA$434,MATCH($A297,'[1]PNC 2020'!$A$7:$A$434,0)+4,MATCH(AG$60,'[1]PNC 2020'!$A$3:$AA$3,0))),"")</f>
        <v/>
      </c>
      <c r="AH297" s="87">
        <f t="shared" si="110"/>
        <v>0</v>
      </c>
      <c r="AI297" s="87" t="str">
        <f>IFERROR(IF(INDEX('[1]PNC 2020'!$A$3:$AA$434,MATCH($A297,'[1]PNC 2020'!$A$7:$A$434,0)+4,MATCH(AI$60,'[1]PNC 2020'!$A$3:$AA$3,0))=0,"",INDEX('[1]PNC 2020'!$A$3:$AA$434,MATCH($A297,'[1]PNC 2020'!$A$7:$A$434,0)+4,MATCH(AI$60,'[1]PNC 2020'!$A$3:$AA$3,0))),"")</f>
        <v/>
      </c>
      <c r="AJ297" s="87" t="str">
        <f>IFERROR(IF(INDEX('[1]PNC 2020'!$A$3:$AA$434,MATCH($A297,'[1]PNC 2020'!$A$7:$A$434,0)+4,MATCH(AJ$60,'[1]PNC 2020'!$A$3:$AA$3,0))=0,"",INDEX('[1]PNC 2020'!$A$3:$AA$434,MATCH($A297,'[1]PNC 2020'!$A$7:$A$434,0)+4,MATCH(AJ$60,'[1]PNC 2020'!$A$3:$AA$3,0))),"")</f>
        <v/>
      </c>
      <c r="AK297" s="87">
        <f t="shared" si="111"/>
        <v>0</v>
      </c>
      <c r="AM297" s="132" t="s">
        <v>4</v>
      </c>
    </row>
    <row r="298" spans="1:39" x14ac:dyDescent="0.2">
      <c r="A298" s="132" t="str">
        <f t="shared" si="97"/>
        <v>MayoCuna Mutual Insurance Society Dominicana</v>
      </c>
      <c r="B298" s="50" t="s">
        <v>123</v>
      </c>
      <c r="C298" s="88">
        <f t="shared" si="99"/>
        <v>0</v>
      </c>
      <c r="D298" s="88">
        <f t="shared" si="100"/>
        <v>0</v>
      </c>
      <c r="E298" s="87" t="str">
        <f>IFERROR(IF(INDEX('[1]PNC 2020'!$A$3:$AA$434,MATCH($A298,'[1]PNC 2020'!$A$7:$A$434,0)+4,MATCH(E$60,'[1]PNC 2020'!$A$3:$AA$3,0))=0,"",INDEX('[1]PNC 2020'!$A$3:$AA$434,MATCH($A298,'[1]PNC 2020'!$A$7:$A$434,0)+4,MATCH(E$60,'[1]PNC 2020'!$A$3:$AA$3,0))),"")</f>
        <v/>
      </c>
      <c r="F298" s="87" t="str">
        <f>IFERROR(IF(INDEX('[1]PNC 2020'!$A$3:$AA$434,MATCH($A298,'[1]PNC 2020'!$A$7:$A$434,0)+4,MATCH(F$60,'[1]PNC 2020'!$A$3:$AA$3,0))=0,"",INDEX('[1]PNC 2020'!$A$3:$AA$434,MATCH($A298,'[1]PNC 2020'!$A$7:$A$434,0)+4,MATCH(F$60,'[1]PNC 2020'!$A$3:$AA$3,0))),"")</f>
        <v/>
      </c>
      <c r="G298" s="87">
        <f t="shared" si="101"/>
        <v>0</v>
      </c>
      <c r="H298" s="87" t="str">
        <f>IFERROR(IF(INDEX('[1]PNC 2020'!$A$3:$AA$434,MATCH($A298,'[1]PNC 2020'!$A$7:$A$434,0)+4,MATCH(H$60,'[1]PNC 2020'!$A$3:$AA$3,0))=0,"",INDEX('[1]PNC 2020'!$A$3:$AA$434,MATCH($A298,'[1]PNC 2020'!$A$7:$A$434,0)+4,MATCH(H$60,'[1]PNC 2020'!$A$3:$AA$3,0))),"")</f>
        <v/>
      </c>
      <c r="I298" s="87" t="str">
        <f>IFERROR(IF(INDEX('[1]PNC 2020'!$A$3:$AA$434,MATCH($A298,'[1]PNC 2020'!$A$7:$A$434,0)+4,MATCH(I$60,'[1]PNC 2020'!$A$3:$AA$3,0))=0,"",INDEX('[1]PNC 2020'!$A$3:$AA$434,MATCH($A298,'[1]PNC 2020'!$A$7:$A$434,0)+4,MATCH(I$60,'[1]PNC 2020'!$A$3:$AA$3,0))),"")</f>
        <v/>
      </c>
      <c r="J298" s="87">
        <f t="shared" si="102"/>
        <v>0</v>
      </c>
      <c r="K298" s="87" t="str">
        <f>IFERROR(IF(INDEX('[1]PNC 2020'!$A$3:$AA$434,MATCH($A298,'[1]PNC 2020'!$A$7:$A$434,0)+4,MATCH(K$60,'[1]PNC 2020'!$A$3:$AA$3,0))=0,"",INDEX('[1]PNC 2020'!$A$3:$AA$434,MATCH($A298,'[1]PNC 2020'!$A$7:$A$434,0)+4,MATCH(K$60,'[1]PNC 2020'!$A$3:$AA$3,0))),"")</f>
        <v/>
      </c>
      <c r="L298" s="87" t="str">
        <f>IFERROR(IF(INDEX('[1]PNC 2020'!$A$3:$AA$434,MATCH($A298,'[1]PNC 2020'!$A$7:$A$434,0)+4,MATCH(L$60,'[1]PNC 2020'!$A$3:$AA$3,0))=0,"",INDEX('[1]PNC 2020'!$A$3:$AA$434,MATCH($A298,'[1]PNC 2020'!$A$7:$A$434,0)+4,MATCH(L$60,'[1]PNC 2020'!$A$3:$AA$3,0))),"")</f>
        <v/>
      </c>
      <c r="M298" s="87">
        <f t="shared" si="103"/>
        <v>0</v>
      </c>
      <c r="N298" s="87" t="str">
        <f>IFERROR(IF(INDEX('[1]PNC 2020'!$A$3:$AA$434,MATCH($A298,'[1]PNC 2020'!$A$7:$A$434,0)+4,MATCH(N$60,'[1]PNC 2020'!$A$3:$AA$3,0))=0,"",INDEX('[1]PNC 2020'!$A$3:$AA$434,MATCH($A298,'[1]PNC 2020'!$A$7:$A$434,0)+4,MATCH(N$60,'[1]PNC 2020'!$A$3:$AA$3,0))),"")</f>
        <v/>
      </c>
      <c r="O298" s="87" t="str">
        <f>IFERROR(IF(INDEX('[1]PNC 2020'!$A$3:$AA$434,MATCH($A298,'[1]PNC 2020'!$A$7:$A$434,0)+4,MATCH(O$60,'[1]PNC 2020'!$A$3:$AA$3,0))=0,"",INDEX('[1]PNC 2020'!$A$3:$AA$434,MATCH($A298,'[1]PNC 2020'!$A$7:$A$434,0)+4,MATCH(O$60,'[1]PNC 2020'!$A$3:$AA$3,0))),"")</f>
        <v/>
      </c>
      <c r="P298" s="87">
        <f t="shared" si="104"/>
        <v>0</v>
      </c>
      <c r="Q298" s="87" t="str">
        <f>IFERROR(IF(INDEX('[1]PNC 2020'!$A$3:$AA$434,MATCH($A298,'[1]PNC 2020'!$A$7:$A$434,0)+4,MATCH(Q$60,'[1]PNC 2020'!$A$3:$AA$3,0))=0,"",INDEX('[1]PNC 2020'!$A$3:$AA$434,MATCH($A298,'[1]PNC 2020'!$A$7:$A$434,0)+4,MATCH(Q$60,'[1]PNC 2020'!$A$3:$AA$3,0))),"")</f>
        <v/>
      </c>
      <c r="R298" s="87" t="str">
        <f>IFERROR(IF(INDEX('[1]PNC 2020'!$A$3:$AA$434,MATCH($A298,'[1]PNC 2020'!$A$7:$A$434,0)+4,MATCH(R$60,'[1]PNC 2020'!$A$3:$AA$3,0))=0,"",INDEX('[1]PNC 2020'!$A$3:$AA$434,MATCH($A298,'[1]PNC 2020'!$A$7:$A$434,0)+4,MATCH(R$60,'[1]PNC 2020'!$A$3:$AA$3,0))),"")</f>
        <v/>
      </c>
      <c r="S298" s="87">
        <f t="shared" si="105"/>
        <v>0</v>
      </c>
      <c r="T298" s="87" t="str">
        <f>IFERROR(IF(INDEX('[1]PNC 2020'!$A$3:$AA$434,MATCH($A298,'[1]PNC 2020'!$A$7:$A$434,0)+4,MATCH(T$60,'[1]PNC 2020'!$A$3:$AA$3,0))=0,"",INDEX('[1]PNC 2020'!$A$3:$AA$434,MATCH($A298,'[1]PNC 2020'!$A$7:$A$434,0)+4,MATCH(T$60,'[1]PNC 2020'!$A$3:$AA$3,0))),"")</f>
        <v/>
      </c>
      <c r="U298" s="87" t="str">
        <f>IFERROR(IF(INDEX('[1]PNC 2020'!$A$3:$AA$434,MATCH($A298,'[1]PNC 2020'!$A$7:$A$434,0)+4,MATCH(U$60,'[1]PNC 2020'!$A$3:$AA$3,0))=0,"",INDEX('[1]PNC 2020'!$A$3:$AA$434,MATCH($A298,'[1]PNC 2020'!$A$7:$A$434,0)+4,MATCH(U$60,'[1]PNC 2020'!$A$3:$AA$3,0))),"")</f>
        <v/>
      </c>
      <c r="V298" s="87">
        <f t="shared" si="106"/>
        <v>0</v>
      </c>
      <c r="W298" s="87" t="str">
        <f>IFERROR(IF(INDEX('[1]PNC 2020'!$A$3:$AA$434,MATCH($A298,'[1]PNC 2020'!$A$7:$A$434,0)+4,MATCH(W$60,'[1]PNC 2020'!$A$3:$AA$3,0))=0,"",INDEX('[1]PNC 2020'!$A$3:$AA$434,MATCH($A298,'[1]PNC 2020'!$A$7:$A$434,0)+4,MATCH(W$60,'[1]PNC 2020'!$A$3:$AA$3,0))),"")</f>
        <v/>
      </c>
      <c r="X298" s="87" t="str">
        <f>IFERROR(IF(INDEX('[1]PNC 2020'!$A$3:$AA$434,MATCH($A298,'[1]PNC 2020'!$A$7:$A$434,0)+4,MATCH(X$60,'[1]PNC 2020'!$A$3:$AA$3,0))=0,"",INDEX('[1]PNC 2020'!$A$3:$AA$434,MATCH($A298,'[1]PNC 2020'!$A$7:$A$434,0)+4,MATCH(X$60,'[1]PNC 2020'!$A$3:$AA$3,0))),"")</f>
        <v/>
      </c>
      <c r="Y298" s="87">
        <f t="shared" si="107"/>
        <v>0</v>
      </c>
      <c r="Z298" s="87" t="str">
        <f>IFERROR(IF(INDEX('[1]PNC 2020'!$A$3:$AA$434,MATCH($A298,'[1]PNC 2020'!$A$7:$A$434,0)+4,MATCH(Z$60,'[1]PNC 2020'!$A$3:$AA$3,0))=0,"",INDEX('[1]PNC 2020'!$A$3:$AA$434,MATCH($A298,'[1]PNC 2020'!$A$7:$A$434,0)+4,MATCH(Z$60,'[1]PNC 2020'!$A$3:$AA$3,0))),"")</f>
        <v/>
      </c>
      <c r="AA298" s="87" t="str">
        <f>IFERROR(IF(INDEX('[1]PNC 2020'!$A$3:$AA$434,MATCH($A298,'[1]PNC 2020'!$A$7:$A$434,0)+4,MATCH(AA$60,'[1]PNC 2020'!$A$3:$AA$3,0))=0,"",INDEX('[1]PNC 2020'!$A$3:$AA$434,MATCH($A298,'[1]PNC 2020'!$A$7:$A$434,0)+4,MATCH(AA$60,'[1]PNC 2020'!$A$3:$AA$3,0))),"")</f>
        <v/>
      </c>
      <c r="AB298" s="87">
        <f t="shared" si="108"/>
        <v>0</v>
      </c>
      <c r="AC298" s="87" t="str">
        <f>IFERROR(IF(INDEX('[1]PNC 2020'!$A$3:$AA$434,MATCH($A298,'[1]PNC 2020'!$A$7:$A$434,0)+4,MATCH(AC$60,'[1]PNC 2020'!$A$3:$AA$3,0))=0,"",INDEX('[1]PNC 2020'!$A$3:$AA$434,MATCH($A298,'[1]PNC 2020'!$A$7:$A$434,0)+4,MATCH(AC$60,'[1]PNC 2020'!$A$3:$AA$3,0))),"")</f>
        <v/>
      </c>
      <c r="AD298" s="87" t="str">
        <f>IFERROR(IF(INDEX('[1]PNC 2020'!$A$3:$AA$434,MATCH($A298,'[1]PNC 2020'!$A$7:$A$434,0)+4,MATCH(AD$60,'[1]PNC 2020'!$A$3:$AA$3,0))=0,"",INDEX('[1]PNC 2020'!$A$3:$AA$434,MATCH($A298,'[1]PNC 2020'!$A$7:$A$434,0)+4,MATCH(AD$60,'[1]PNC 2020'!$A$3:$AA$3,0))),"")</f>
        <v/>
      </c>
      <c r="AE298" s="87">
        <f t="shared" si="109"/>
        <v>0</v>
      </c>
      <c r="AF298" s="87" t="str">
        <f>IFERROR(IF(INDEX('[1]PNC 2020'!$A$3:$AA$434,MATCH($A298,'[1]PNC 2020'!$A$7:$A$434,0)+4,MATCH(AF$60,'[1]PNC 2020'!$A$3:$AA$3,0))=0,"",INDEX('[1]PNC 2020'!$A$3:$AA$434,MATCH($A298,'[1]PNC 2020'!$A$7:$A$434,0)+4,MATCH(AF$60,'[1]PNC 2020'!$A$3:$AA$3,0))),"")</f>
        <v/>
      </c>
      <c r="AG298" s="87" t="str">
        <f>IFERROR(IF(INDEX('[1]PNC 2020'!$A$3:$AA$434,MATCH($A298,'[1]PNC 2020'!$A$7:$A$434,0)+4,MATCH(AG$60,'[1]PNC 2020'!$A$3:$AA$3,0))=0,"",INDEX('[1]PNC 2020'!$A$3:$AA$434,MATCH($A298,'[1]PNC 2020'!$A$7:$A$434,0)+4,MATCH(AG$60,'[1]PNC 2020'!$A$3:$AA$3,0))),"")</f>
        <v/>
      </c>
      <c r="AH298" s="87">
        <f t="shared" si="110"/>
        <v>0</v>
      </c>
      <c r="AI298" s="87" t="str">
        <f>IFERROR(IF(INDEX('[1]PNC 2020'!$A$3:$AA$434,MATCH($A298,'[1]PNC 2020'!$A$7:$A$434,0)+4,MATCH(AI$60,'[1]PNC 2020'!$A$3:$AA$3,0))=0,"",INDEX('[1]PNC 2020'!$A$3:$AA$434,MATCH($A298,'[1]PNC 2020'!$A$7:$A$434,0)+4,MATCH(AI$60,'[1]PNC 2020'!$A$3:$AA$3,0))),"")</f>
        <v/>
      </c>
      <c r="AJ298" s="87" t="str">
        <f>IFERROR(IF(INDEX('[1]PNC 2020'!$A$3:$AA$434,MATCH($A298,'[1]PNC 2020'!$A$7:$A$434,0)+4,MATCH(AJ$60,'[1]PNC 2020'!$A$3:$AA$3,0))=0,"",INDEX('[1]PNC 2020'!$A$3:$AA$434,MATCH($A298,'[1]PNC 2020'!$A$7:$A$434,0)+4,MATCH(AJ$60,'[1]PNC 2020'!$A$3:$AA$3,0))),"")</f>
        <v/>
      </c>
      <c r="AK298" s="87">
        <f t="shared" si="111"/>
        <v>0</v>
      </c>
      <c r="AM298" s="132" t="s">
        <v>4</v>
      </c>
    </row>
    <row r="299" spans="1:39" x14ac:dyDescent="0.2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0</v>
      </c>
      <c r="D299" s="88">
        <f t="shared" si="100"/>
        <v>0</v>
      </c>
      <c r="E299" s="87" t="str">
        <f>IFERROR(IF(INDEX('[1]PNC 2020'!$A$3:$AA$434,MATCH($A299,'[1]PNC 2020'!$A$7:$A$434,0)+4,MATCH(E$60,'[1]PNC 2020'!$A$3:$AA$3,0))=0,"",INDEX('[1]PNC 2020'!$A$3:$AA$434,MATCH($A299,'[1]PNC 2020'!$A$7:$A$434,0)+4,MATCH(E$60,'[1]PNC 2020'!$A$3:$AA$3,0))),"")</f>
        <v/>
      </c>
      <c r="F299" s="87" t="str">
        <f>IFERROR(IF(INDEX('[1]PNC 2020'!$A$3:$AA$434,MATCH($A299,'[1]PNC 2020'!$A$7:$A$434,0)+4,MATCH(F$60,'[1]PNC 2020'!$A$3:$AA$3,0))=0,"",INDEX('[1]PNC 2020'!$A$3:$AA$434,MATCH($A299,'[1]PNC 2020'!$A$7:$A$434,0)+4,MATCH(F$60,'[1]PNC 2020'!$A$3:$AA$3,0))),"")</f>
        <v/>
      </c>
      <c r="G299" s="87">
        <f t="shared" si="101"/>
        <v>0</v>
      </c>
      <c r="H299" s="87" t="str">
        <f>IFERROR(IF(INDEX('[1]PNC 2020'!$A$3:$AA$434,MATCH($A299,'[1]PNC 2020'!$A$7:$A$434,0)+4,MATCH(H$60,'[1]PNC 2020'!$A$3:$AA$3,0))=0,"",INDEX('[1]PNC 2020'!$A$3:$AA$434,MATCH($A299,'[1]PNC 2020'!$A$7:$A$434,0)+4,MATCH(H$60,'[1]PNC 2020'!$A$3:$AA$3,0))),"")</f>
        <v/>
      </c>
      <c r="I299" s="87" t="str">
        <f>IFERROR(IF(INDEX('[1]PNC 2020'!$A$3:$AA$434,MATCH($A299,'[1]PNC 2020'!$A$7:$A$434,0)+4,MATCH(I$60,'[1]PNC 2020'!$A$3:$AA$3,0))=0,"",INDEX('[1]PNC 2020'!$A$3:$AA$434,MATCH($A299,'[1]PNC 2020'!$A$7:$A$434,0)+4,MATCH(I$60,'[1]PNC 2020'!$A$3:$AA$3,0))),"")</f>
        <v/>
      </c>
      <c r="J299" s="87">
        <f t="shared" si="102"/>
        <v>0</v>
      </c>
      <c r="K299" s="87" t="str">
        <f>IFERROR(IF(INDEX('[1]PNC 2020'!$A$3:$AA$434,MATCH($A299,'[1]PNC 2020'!$A$7:$A$434,0)+4,MATCH(K$60,'[1]PNC 2020'!$A$3:$AA$3,0))=0,"",INDEX('[1]PNC 2020'!$A$3:$AA$434,MATCH($A299,'[1]PNC 2020'!$A$7:$A$434,0)+4,MATCH(K$60,'[1]PNC 2020'!$A$3:$AA$3,0))),"")</f>
        <v/>
      </c>
      <c r="L299" s="87" t="str">
        <f>IFERROR(IF(INDEX('[1]PNC 2020'!$A$3:$AA$434,MATCH($A299,'[1]PNC 2020'!$A$7:$A$434,0)+4,MATCH(L$60,'[1]PNC 2020'!$A$3:$AA$3,0))=0,"",INDEX('[1]PNC 2020'!$A$3:$AA$434,MATCH($A299,'[1]PNC 2020'!$A$7:$A$434,0)+4,MATCH(L$60,'[1]PNC 2020'!$A$3:$AA$3,0))),"")</f>
        <v/>
      </c>
      <c r="M299" s="87">
        <f t="shared" si="103"/>
        <v>0</v>
      </c>
      <c r="N299" s="87" t="str">
        <f>IFERROR(IF(INDEX('[1]PNC 2020'!$A$3:$AA$434,MATCH($A299,'[1]PNC 2020'!$A$7:$A$434,0)+4,MATCH(N$60,'[1]PNC 2020'!$A$3:$AA$3,0))=0,"",INDEX('[1]PNC 2020'!$A$3:$AA$434,MATCH($A299,'[1]PNC 2020'!$A$7:$A$434,0)+4,MATCH(N$60,'[1]PNC 2020'!$A$3:$AA$3,0))),"")</f>
        <v/>
      </c>
      <c r="O299" s="87" t="str">
        <f>IFERROR(IF(INDEX('[1]PNC 2020'!$A$3:$AA$434,MATCH($A299,'[1]PNC 2020'!$A$7:$A$434,0)+4,MATCH(O$60,'[1]PNC 2020'!$A$3:$AA$3,0))=0,"",INDEX('[1]PNC 2020'!$A$3:$AA$434,MATCH($A299,'[1]PNC 2020'!$A$7:$A$434,0)+4,MATCH(O$60,'[1]PNC 2020'!$A$3:$AA$3,0))),"")</f>
        <v/>
      </c>
      <c r="P299" s="87">
        <f t="shared" si="104"/>
        <v>0</v>
      </c>
      <c r="Q299" s="87" t="str">
        <f>IFERROR(IF(INDEX('[1]PNC 2020'!$A$3:$AA$434,MATCH($A299,'[1]PNC 2020'!$A$7:$A$434,0)+4,MATCH(Q$60,'[1]PNC 2020'!$A$3:$AA$3,0))=0,"",INDEX('[1]PNC 2020'!$A$3:$AA$434,MATCH($A299,'[1]PNC 2020'!$A$7:$A$434,0)+4,MATCH(Q$60,'[1]PNC 2020'!$A$3:$AA$3,0))),"")</f>
        <v/>
      </c>
      <c r="R299" s="87" t="str">
        <f>IFERROR(IF(INDEX('[1]PNC 2020'!$A$3:$AA$434,MATCH($A299,'[1]PNC 2020'!$A$7:$A$434,0)+4,MATCH(R$60,'[1]PNC 2020'!$A$3:$AA$3,0))=0,"",INDEX('[1]PNC 2020'!$A$3:$AA$434,MATCH($A299,'[1]PNC 2020'!$A$7:$A$434,0)+4,MATCH(R$60,'[1]PNC 2020'!$A$3:$AA$3,0))),"")</f>
        <v/>
      </c>
      <c r="S299" s="87">
        <f t="shared" si="105"/>
        <v>0</v>
      </c>
      <c r="T299" s="87" t="str">
        <f>IFERROR(IF(INDEX('[1]PNC 2020'!$A$3:$AA$434,MATCH($A299,'[1]PNC 2020'!$A$7:$A$434,0)+4,MATCH(T$60,'[1]PNC 2020'!$A$3:$AA$3,0))=0,"",INDEX('[1]PNC 2020'!$A$3:$AA$434,MATCH($A299,'[1]PNC 2020'!$A$7:$A$434,0)+4,MATCH(T$60,'[1]PNC 2020'!$A$3:$AA$3,0))),"")</f>
        <v/>
      </c>
      <c r="U299" s="87" t="str">
        <f>IFERROR(IF(INDEX('[1]PNC 2020'!$A$3:$AA$434,MATCH($A299,'[1]PNC 2020'!$A$7:$A$434,0)+4,MATCH(U$60,'[1]PNC 2020'!$A$3:$AA$3,0))=0,"",INDEX('[1]PNC 2020'!$A$3:$AA$434,MATCH($A299,'[1]PNC 2020'!$A$7:$A$434,0)+4,MATCH(U$60,'[1]PNC 2020'!$A$3:$AA$3,0))),"")</f>
        <v/>
      </c>
      <c r="V299" s="87">
        <f t="shared" si="106"/>
        <v>0</v>
      </c>
      <c r="W299" s="87" t="str">
        <f>IFERROR(IF(INDEX('[1]PNC 2020'!$A$3:$AA$434,MATCH($A299,'[1]PNC 2020'!$A$7:$A$434,0)+4,MATCH(W$60,'[1]PNC 2020'!$A$3:$AA$3,0))=0,"",INDEX('[1]PNC 2020'!$A$3:$AA$434,MATCH($A299,'[1]PNC 2020'!$A$7:$A$434,0)+4,MATCH(W$60,'[1]PNC 2020'!$A$3:$AA$3,0))),"")</f>
        <v/>
      </c>
      <c r="X299" s="87" t="str">
        <f>IFERROR(IF(INDEX('[1]PNC 2020'!$A$3:$AA$434,MATCH($A299,'[1]PNC 2020'!$A$7:$A$434,0)+4,MATCH(X$60,'[1]PNC 2020'!$A$3:$AA$3,0))=0,"",INDEX('[1]PNC 2020'!$A$3:$AA$434,MATCH($A299,'[1]PNC 2020'!$A$7:$A$434,0)+4,MATCH(X$60,'[1]PNC 2020'!$A$3:$AA$3,0))),"")</f>
        <v/>
      </c>
      <c r="Y299" s="87">
        <f t="shared" si="107"/>
        <v>0</v>
      </c>
      <c r="Z299" s="87" t="str">
        <f>IFERROR(IF(INDEX('[1]PNC 2020'!$A$3:$AA$434,MATCH($A299,'[1]PNC 2020'!$A$7:$A$434,0)+4,MATCH(Z$60,'[1]PNC 2020'!$A$3:$AA$3,0))=0,"",INDEX('[1]PNC 2020'!$A$3:$AA$434,MATCH($A299,'[1]PNC 2020'!$A$7:$A$434,0)+4,MATCH(Z$60,'[1]PNC 2020'!$A$3:$AA$3,0))),"")</f>
        <v/>
      </c>
      <c r="AA299" s="87" t="str">
        <f>IFERROR(IF(INDEX('[1]PNC 2020'!$A$3:$AA$434,MATCH($A299,'[1]PNC 2020'!$A$7:$A$434,0)+4,MATCH(AA$60,'[1]PNC 2020'!$A$3:$AA$3,0))=0,"",INDEX('[1]PNC 2020'!$A$3:$AA$434,MATCH($A299,'[1]PNC 2020'!$A$7:$A$434,0)+4,MATCH(AA$60,'[1]PNC 2020'!$A$3:$AA$3,0))),"")</f>
        <v/>
      </c>
      <c r="AB299" s="87">
        <f t="shared" si="108"/>
        <v>0</v>
      </c>
      <c r="AC299" s="87" t="str">
        <f>IFERROR(IF(INDEX('[1]PNC 2020'!$A$3:$AA$434,MATCH($A299,'[1]PNC 2020'!$A$7:$A$434,0)+4,MATCH(AC$60,'[1]PNC 2020'!$A$3:$AA$3,0))=0,"",INDEX('[1]PNC 2020'!$A$3:$AA$434,MATCH($A299,'[1]PNC 2020'!$A$7:$A$434,0)+4,MATCH(AC$60,'[1]PNC 2020'!$A$3:$AA$3,0))),"")</f>
        <v/>
      </c>
      <c r="AD299" s="87" t="str">
        <f>IFERROR(IF(INDEX('[1]PNC 2020'!$A$3:$AA$434,MATCH($A299,'[1]PNC 2020'!$A$7:$A$434,0)+4,MATCH(AD$60,'[1]PNC 2020'!$A$3:$AA$3,0))=0,"",INDEX('[1]PNC 2020'!$A$3:$AA$434,MATCH($A299,'[1]PNC 2020'!$A$7:$A$434,0)+4,MATCH(AD$60,'[1]PNC 2020'!$A$3:$AA$3,0))),"")</f>
        <v/>
      </c>
      <c r="AE299" s="87">
        <f t="shared" si="109"/>
        <v>0</v>
      </c>
      <c r="AF299" s="87" t="str">
        <f>IFERROR(IF(INDEX('[1]PNC 2020'!$A$3:$AA$434,MATCH($A299,'[1]PNC 2020'!$A$7:$A$434,0)+4,MATCH(AF$60,'[1]PNC 2020'!$A$3:$AA$3,0))=0,"",INDEX('[1]PNC 2020'!$A$3:$AA$434,MATCH($A299,'[1]PNC 2020'!$A$7:$A$434,0)+4,MATCH(AF$60,'[1]PNC 2020'!$A$3:$AA$3,0))),"")</f>
        <v/>
      </c>
      <c r="AG299" s="87" t="str">
        <f>IFERROR(IF(INDEX('[1]PNC 2020'!$A$3:$AA$434,MATCH($A299,'[1]PNC 2020'!$A$7:$A$434,0)+4,MATCH(AG$60,'[1]PNC 2020'!$A$3:$AA$3,0))=0,"",INDEX('[1]PNC 2020'!$A$3:$AA$434,MATCH($A299,'[1]PNC 2020'!$A$7:$A$434,0)+4,MATCH(AG$60,'[1]PNC 2020'!$A$3:$AA$3,0))),"")</f>
        <v/>
      </c>
      <c r="AH299" s="87">
        <f t="shared" si="110"/>
        <v>0</v>
      </c>
      <c r="AI299" s="87" t="str">
        <f>IFERROR(IF(INDEX('[1]PNC 2020'!$A$3:$AA$434,MATCH($A299,'[1]PNC 2020'!$A$7:$A$434,0)+4,MATCH(AI$60,'[1]PNC 2020'!$A$3:$AA$3,0))=0,"",INDEX('[1]PNC 2020'!$A$3:$AA$434,MATCH($A299,'[1]PNC 2020'!$A$7:$A$434,0)+4,MATCH(AI$60,'[1]PNC 2020'!$A$3:$AA$3,0))),"")</f>
        <v/>
      </c>
      <c r="AJ299" s="87" t="str">
        <f>IFERROR(IF(INDEX('[1]PNC 2020'!$A$3:$AA$434,MATCH($A299,'[1]PNC 2020'!$A$7:$A$434,0)+4,MATCH(AJ$60,'[1]PNC 2020'!$A$3:$AA$3,0))=0,"",INDEX('[1]PNC 2020'!$A$3:$AA$434,MATCH($A299,'[1]PNC 2020'!$A$7:$A$434,0)+4,MATCH(AJ$60,'[1]PNC 2020'!$A$3:$AA$3,0))),"")</f>
        <v/>
      </c>
      <c r="AK299" s="87">
        <f t="shared" si="111"/>
        <v>0</v>
      </c>
      <c r="AM299" s="132" t="s">
        <v>4</v>
      </c>
    </row>
    <row r="300" spans="1:39" x14ac:dyDescent="0.2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0</v>
      </c>
      <c r="E300" s="87" t="str">
        <f>IFERROR(IF(INDEX('[1]PNC 2020'!$A$3:$AA$434,MATCH($A300,'[1]PNC 2020'!$A$7:$A$434,0)+4,MATCH(E$60,'[1]PNC 2020'!$A$3:$AA$3,0))=0,"",INDEX('[1]PNC 2020'!$A$3:$AA$434,MATCH($A300,'[1]PNC 2020'!$A$7:$A$434,0)+4,MATCH(E$60,'[1]PNC 2020'!$A$3:$AA$3,0))),"")</f>
        <v/>
      </c>
      <c r="F300" s="87" t="str">
        <f>IFERROR(IF(INDEX('[1]PNC 2020'!$A$3:$AA$434,MATCH($A300,'[1]PNC 2020'!$A$7:$A$434,0)+4,MATCH(F$60,'[1]PNC 2020'!$A$3:$AA$3,0))=0,"",INDEX('[1]PNC 2020'!$A$3:$AA$434,MATCH($A300,'[1]PNC 2020'!$A$7:$A$434,0)+4,MATCH(F$60,'[1]PNC 2020'!$A$3:$AA$3,0))),"")</f>
        <v/>
      </c>
      <c r="G300" s="87">
        <f t="shared" si="101"/>
        <v>0</v>
      </c>
      <c r="H300" s="87" t="str">
        <f>IFERROR(IF(INDEX('[1]PNC 2020'!$A$3:$AA$434,MATCH($A300,'[1]PNC 2020'!$A$7:$A$434,0)+4,MATCH(H$60,'[1]PNC 2020'!$A$3:$AA$3,0))=0,"",INDEX('[1]PNC 2020'!$A$3:$AA$434,MATCH($A300,'[1]PNC 2020'!$A$7:$A$434,0)+4,MATCH(H$60,'[1]PNC 2020'!$A$3:$AA$3,0))),"")</f>
        <v/>
      </c>
      <c r="I300" s="87" t="str">
        <f>IFERROR(IF(INDEX('[1]PNC 2020'!$A$3:$AA$434,MATCH($A300,'[1]PNC 2020'!$A$7:$A$434,0)+4,MATCH(I$60,'[1]PNC 2020'!$A$3:$AA$3,0))=0,"",INDEX('[1]PNC 2020'!$A$3:$AA$434,MATCH($A300,'[1]PNC 2020'!$A$7:$A$434,0)+4,MATCH(I$60,'[1]PNC 2020'!$A$3:$AA$3,0))),"")</f>
        <v/>
      </c>
      <c r="J300" s="87">
        <f t="shared" si="102"/>
        <v>0</v>
      </c>
      <c r="K300" s="87" t="str">
        <f>IFERROR(IF(INDEX('[1]PNC 2020'!$A$3:$AA$434,MATCH($A300,'[1]PNC 2020'!$A$7:$A$434,0)+4,MATCH(K$60,'[1]PNC 2020'!$A$3:$AA$3,0))=0,"",INDEX('[1]PNC 2020'!$A$3:$AA$434,MATCH($A300,'[1]PNC 2020'!$A$7:$A$434,0)+4,MATCH(K$60,'[1]PNC 2020'!$A$3:$AA$3,0))),"")</f>
        <v/>
      </c>
      <c r="L300" s="87" t="str">
        <f>IFERROR(IF(INDEX('[1]PNC 2020'!$A$3:$AA$434,MATCH($A300,'[1]PNC 2020'!$A$7:$A$434,0)+4,MATCH(L$60,'[1]PNC 2020'!$A$3:$AA$3,0))=0,"",INDEX('[1]PNC 2020'!$A$3:$AA$434,MATCH($A300,'[1]PNC 2020'!$A$7:$A$434,0)+4,MATCH(L$60,'[1]PNC 2020'!$A$3:$AA$3,0))),"")</f>
        <v/>
      </c>
      <c r="M300" s="87">
        <f t="shared" si="103"/>
        <v>0</v>
      </c>
      <c r="N300" s="87" t="str">
        <f>IFERROR(IF(INDEX('[1]PNC 2020'!$A$3:$AA$434,MATCH($A300,'[1]PNC 2020'!$A$7:$A$434,0)+4,MATCH(N$60,'[1]PNC 2020'!$A$3:$AA$3,0))=0,"",INDEX('[1]PNC 2020'!$A$3:$AA$434,MATCH($A300,'[1]PNC 2020'!$A$7:$A$434,0)+4,MATCH(N$60,'[1]PNC 2020'!$A$3:$AA$3,0))),"")</f>
        <v/>
      </c>
      <c r="O300" s="87" t="str">
        <f>IFERROR(IF(INDEX('[1]PNC 2020'!$A$3:$AA$434,MATCH($A300,'[1]PNC 2020'!$A$7:$A$434,0)+4,MATCH(O$60,'[1]PNC 2020'!$A$3:$AA$3,0))=0,"",INDEX('[1]PNC 2020'!$A$3:$AA$434,MATCH($A300,'[1]PNC 2020'!$A$7:$A$434,0)+4,MATCH(O$60,'[1]PNC 2020'!$A$3:$AA$3,0))),"")</f>
        <v/>
      </c>
      <c r="P300" s="87">
        <f t="shared" si="104"/>
        <v>0</v>
      </c>
      <c r="Q300" s="87" t="str">
        <f>IFERROR(IF(INDEX('[1]PNC 2020'!$A$3:$AA$434,MATCH($A300,'[1]PNC 2020'!$A$7:$A$434,0)+4,MATCH(Q$60,'[1]PNC 2020'!$A$3:$AA$3,0))=0,"",INDEX('[1]PNC 2020'!$A$3:$AA$434,MATCH($A300,'[1]PNC 2020'!$A$7:$A$434,0)+4,MATCH(Q$60,'[1]PNC 2020'!$A$3:$AA$3,0))),"")</f>
        <v/>
      </c>
      <c r="R300" s="87" t="str">
        <f>IFERROR(IF(INDEX('[1]PNC 2020'!$A$3:$AA$434,MATCH($A300,'[1]PNC 2020'!$A$7:$A$434,0)+4,MATCH(R$60,'[1]PNC 2020'!$A$3:$AA$3,0))=0,"",INDEX('[1]PNC 2020'!$A$3:$AA$434,MATCH($A300,'[1]PNC 2020'!$A$7:$A$434,0)+4,MATCH(R$60,'[1]PNC 2020'!$A$3:$AA$3,0))),"")</f>
        <v/>
      </c>
      <c r="S300" s="87">
        <f t="shared" si="105"/>
        <v>0</v>
      </c>
      <c r="T300" s="87" t="str">
        <f>IFERROR(IF(INDEX('[1]PNC 2020'!$A$3:$AA$434,MATCH($A300,'[1]PNC 2020'!$A$7:$A$434,0)+4,MATCH(T$60,'[1]PNC 2020'!$A$3:$AA$3,0))=0,"",INDEX('[1]PNC 2020'!$A$3:$AA$434,MATCH($A300,'[1]PNC 2020'!$A$7:$A$434,0)+4,MATCH(T$60,'[1]PNC 2020'!$A$3:$AA$3,0))),"")</f>
        <v/>
      </c>
      <c r="U300" s="87" t="str">
        <f>IFERROR(IF(INDEX('[1]PNC 2020'!$A$3:$AA$434,MATCH($A300,'[1]PNC 2020'!$A$7:$A$434,0)+4,MATCH(U$60,'[1]PNC 2020'!$A$3:$AA$3,0))=0,"",INDEX('[1]PNC 2020'!$A$3:$AA$434,MATCH($A300,'[1]PNC 2020'!$A$7:$A$434,0)+4,MATCH(U$60,'[1]PNC 2020'!$A$3:$AA$3,0))),"")</f>
        <v/>
      </c>
      <c r="V300" s="87">
        <f t="shared" si="106"/>
        <v>0</v>
      </c>
      <c r="W300" s="87" t="str">
        <f>IFERROR(IF(INDEX('[1]PNC 2020'!$A$3:$AA$434,MATCH($A300,'[1]PNC 2020'!$A$7:$A$434,0)+4,MATCH(W$60,'[1]PNC 2020'!$A$3:$AA$3,0))=0,"",INDEX('[1]PNC 2020'!$A$3:$AA$434,MATCH($A300,'[1]PNC 2020'!$A$7:$A$434,0)+4,MATCH(W$60,'[1]PNC 2020'!$A$3:$AA$3,0))),"")</f>
        <v/>
      </c>
      <c r="X300" s="87" t="str">
        <f>IFERROR(IF(INDEX('[1]PNC 2020'!$A$3:$AA$434,MATCH($A300,'[1]PNC 2020'!$A$7:$A$434,0)+4,MATCH(X$60,'[1]PNC 2020'!$A$3:$AA$3,0))=0,"",INDEX('[1]PNC 2020'!$A$3:$AA$434,MATCH($A300,'[1]PNC 2020'!$A$7:$A$434,0)+4,MATCH(X$60,'[1]PNC 2020'!$A$3:$AA$3,0))),"")</f>
        <v/>
      </c>
      <c r="Y300" s="87">
        <f t="shared" si="107"/>
        <v>0</v>
      </c>
      <c r="Z300" s="87" t="str">
        <f>IFERROR(IF(INDEX('[1]PNC 2020'!$A$3:$AA$434,MATCH($A300,'[1]PNC 2020'!$A$7:$A$434,0)+4,MATCH(Z$60,'[1]PNC 2020'!$A$3:$AA$3,0))=0,"",INDEX('[1]PNC 2020'!$A$3:$AA$434,MATCH($A300,'[1]PNC 2020'!$A$7:$A$434,0)+4,MATCH(Z$60,'[1]PNC 2020'!$A$3:$AA$3,0))),"")</f>
        <v/>
      </c>
      <c r="AA300" s="87" t="str">
        <f>IFERROR(IF(INDEX('[1]PNC 2020'!$A$3:$AA$434,MATCH($A300,'[1]PNC 2020'!$A$7:$A$434,0)+4,MATCH(AA$60,'[1]PNC 2020'!$A$3:$AA$3,0))=0,"",INDEX('[1]PNC 2020'!$A$3:$AA$434,MATCH($A300,'[1]PNC 2020'!$A$7:$A$434,0)+4,MATCH(AA$60,'[1]PNC 2020'!$A$3:$AA$3,0))),"")</f>
        <v/>
      </c>
      <c r="AB300" s="87">
        <f t="shared" si="108"/>
        <v>0</v>
      </c>
      <c r="AC300" s="87" t="str">
        <f>IFERROR(IF(INDEX('[1]PNC 2020'!$A$3:$AA$434,MATCH($A300,'[1]PNC 2020'!$A$7:$A$434,0)+4,MATCH(AC$60,'[1]PNC 2020'!$A$3:$AA$3,0))=0,"",INDEX('[1]PNC 2020'!$A$3:$AA$434,MATCH($A300,'[1]PNC 2020'!$A$7:$A$434,0)+4,MATCH(AC$60,'[1]PNC 2020'!$A$3:$AA$3,0))),"")</f>
        <v/>
      </c>
      <c r="AD300" s="87" t="str">
        <f>IFERROR(IF(INDEX('[1]PNC 2020'!$A$3:$AA$434,MATCH($A300,'[1]PNC 2020'!$A$7:$A$434,0)+4,MATCH(AD$60,'[1]PNC 2020'!$A$3:$AA$3,0))=0,"",INDEX('[1]PNC 2020'!$A$3:$AA$434,MATCH($A300,'[1]PNC 2020'!$A$7:$A$434,0)+4,MATCH(AD$60,'[1]PNC 2020'!$A$3:$AA$3,0))),"")</f>
        <v/>
      </c>
      <c r="AE300" s="87">
        <f t="shared" si="109"/>
        <v>0</v>
      </c>
      <c r="AF300" s="87" t="str">
        <f>IFERROR(IF(INDEX('[1]PNC 2020'!$A$3:$AA$434,MATCH($A300,'[1]PNC 2020'!$A$7:$A$434,0)+4,MATCH(AF$60,'[1]PNC 2020'!$A$3:$AA$3,0))=0,"",INDEX('[1]PNC 2020'!$A$3:$AA$434,MATCH($A300,'[1]PNC 2020'!$A$7:$A$434,0)+4,MATCH(AF$60,'[1]PNC 2020'!$A$3:$AA$3,0))),"")</f>
        <v/>
      </c>
      <c r="AG300" s="87" t="str">
        <f>IFERROR(IF(INDEX('[1]PNC 2020'!$A$3:$AA$434,MATCH($A300,'[1]PNC 2020'!$A$7:$A$434,0)+4,MATCH(AG$60,'[1]PNC 2020'!$A$3:$AA$3,0))=0,"",INDEX('[1]PNC 2020'!$A$3:$AA$434,MATCH($A300,'[1]PNC 2020'!$A$7:$A$434,0)+4,MATCH(AG$60,'[1]PNC 2020'!$A$3:$AA$3,0))),"")</f>
        <v/>
      </c>
      <c r="AH300" s="87">
        <f t="shared" si="110"/>
        <v>0</v>
      </c>
      <c r="AI300" s="87" t="str">
        <f>IFERROR(IF(INDEX('[1]PNC 2020'!$A$3:$AA$434,MATCH($A300,'[1]PNC 2020'!$A$7:$A$434,0)+4,MATCH(AI$60,'[1]PNC 2020'!$A$3:$AA$3,0))=0,"",INDEX('[1]PNC 2020'!$A$3:$AA$434,MATCH($A300,'[1]PNC 2020'!$A$7:$A$434,0)+4,MATCH(AI$60,'[1]PNC 2020'!$A$3:$AA$3,0))),"")</f>
        <v/>
      </c>
      <c r="AJ300" s="87" t="str">
        <f>IFERROR(IF(INDEX('[1]PNC 2020'!$A$3:$AA$434,MATCH($A300,'[1]PNC 2020'!$A$7:$A$434,0)+4,MATCH(AJ$60,'[1]PNC 2020'!$A$3:$AA$3,0))=0,"",INDEX('[1]PNC 2020'!$A$3:$AA$434,MATCH($A300,'[1]PNC 2020'!$A$7:$A$434,0)+4,MATCH(AJ$60,'[1]PNC 2020'!$A$3:$AA$3,0))),"")</f>
        <v/>
      </c>
      <c r="AK300" s="87">
        <f t="shared" si="111"/>
        <v>0</v>
      </c>
      <c r="AM300" s="132" t="s">
        <v>4</v>
      </c>
    </row>
    <row r="301" spans="1:39" x14ac:dyDescent="0.2">
      <c r="A301" s="132" t="str">
        <f t="shared" si="112"/>
        <v>MayoSeguros APS, S.R.L.</v>
      </c>
      <c r="B301" s="51" t="s">
        <v>125</v>
      </c>
      <c r="C301" s="88">
        <f t="shared" si="99"/>
        <v>0</v>
      </c>
      <c r="D301" s="88">
        <f t="shared" si="100"/>
        <v>0</v>
      </c>
      <c r="E301" s="87" t="str">
        <f>IFERROR(IF(INDEX('[1]PNC 2020'!$A$3:$AA$434,MATCH($A301,'[1]PNC 2020'!$A$7:$A$434,0)+4,MATCH(E$60,'[1]PNC 2020'!$A$3:$AA$3,0))=0,"",INDEX('[1]PNC 2020'!$A$3:$AA$434,MATCH($A301,'[1]PNC 2020'!$A$7:$A$434,0)+4,MATCH(E$60,'[1]PNC 2020'!$A$3:$AA$3,0))),"")</f>
        <v/>
      </c>
      <c r="F301" s="87" t="str">
        <f>IFERROR(IF(INDEX('[1]PNC 2020'!$A$3:$AA$434,MATCH($A301,'[1]PNC 2020'!$A$7:$A$434,0)+4,MATCH(F$60,'[1]PNC 2020'!$A$3:$AA$3,0))=0,"",INDEX('[1]PNC 2020'!$A$3:$AA$434,MATCH($A301,'[1]PNC 2020'!$A$7:$A$434,0)+4,MATCH(F$60,'[1]PNC 2020'!$A$3:$AA$3,0))),"")</f>
        <v/>
      </c>
      <c r="G301" s="87">
        <f t="shared" si="101"/>
        <v>0</v>
      </c>
      <c r="H301" s="87" t="str">
        <f>IFERROR(IF(INDEX('[1]PNC 2020'!$A$3:$AA$434,MATCH($A301,'[1]PNC 2020'!$A$7:$A$434,0)+4,MATCH(H$60,'[1]PNC 2020'!$A$3:$AA$3,0))=0,"",INDEX('[1]PNC 2020'!$A$3:$AA$434,MATCH($A301,'[1]PNC 2020'!$A$7:$A$434,0)+4,MATCH(H$60,'[1]PNC 2020'!$A$3:$AA$3,0))),"")</f>
        <v/>
      </c>
      <c r="I301" s="87" t="str">
        <f>IFERROR(IF(INDEX('[1]PNC 2020'!$A$3:$AA$434,MATCH($A301,'[1]PNC 2020'!$A$7:$A$434,0)+4,MATCH(I$60,'[1]PNC 2020'!$A$3:$AA$3,0))=0,"",INDEX('[1]PNC 2020'!$A$3:$AA$434,MATCH($A301,'[1]PNC 2020'!$A$7:$A$434,0)+4,MATCH(I$60,'[1]PNC 2020'!$A$3:$AA$3,0))),"")</f>
        <v/>
      </c>
      <c r="J301" s="87">
        <f t="shared" si="102"/>
        <v>0</v>
      </c>
      <c r="K301" s="87" t="str">
        <f>IFERROR(IF(INDEX('[1]PNC 2020'!$A$3:$AA$434,MATCH($A301,'[1]PNC 2020'!$A$7:$A$434,0)+4,MATCH(K$60,'[1]PNC 2020'!$A$3:$AA$3,0))=0,"",INDEX('[1]PNC 2020'!$A$3:$AA$434,MATCH($A301,'[1]PNC 2020'!$A$7:$A$434,0)+4,MATCH(K$60,'[1]PNC 2020'!$A$3:$AA$3,0))),"")</f>
        <v/>
      </c>
      <c r="L301" s="87" t="str">
        <f>IFERROR(IF(INDEX('[1]PNC 2020'!$A$3:$AA$434,MATCH($A301,'[1]PNC 2020'!$A$7:$A$434,0)+4,MATCH(L$60,'[1]PNC 2020'!$A$3:$AA$3,0))=0,"",INDEX('[1]PNC 2020'!$A$3:$AA$434,MATCH($A301,'[1]PNC 2020'!$A$7:$A$434,0)+4,MATCH(L$60,'[1]PNC 2020'!$A$3:$AA$3,0))),"")</f>
        <v/>
      </c>
      <c r="M301" s="87">
        <f t="shared" si="103"/>
        <v>0</v>
      </c>
      <c r="N301" s="87" t="str">
        <f>IFERROR(IF(INDEX('[1]PNC 2020'!$A$3:$AA$434,MATCH($A301,'[1]PNC 2020'!$A$7:$A$434,0)+4,MATCH(N$60,'[1]PNC 2020'!$A$3:$AA$3,0))=0,"",INDEX('[1]PNC 2020'!$A$3:$AA$434,MATCH($A301,'[1]PNC 2020'!$A$7:$A$434,0)+4,MATCH(N$60,'[1]PNC 2020'!$A$3:$AA$3,0))),"")</f>
        <v/>
      </c>
      <c r="O301" s="87" t="str">
        <f>IFERROR(IF(INDEX('[1]PNC 2020'!$A$3:$AA$434,MATCH($A301,'[1]PNC 2020'!$A$7:$A$434,0)+4,MATCH(O$60,'[1]PNC 2020'!$A$3:$AA$3,0))=0,"",INDEX('[1]PNC 2020'!$A$3:$AA$434,MATCH($A301,'[1]PNC 2020'!$A$7:$A$434,0)+4,MATCH(O$60,'[1]PNC 2020'!$A$3:$AA$3,0))),"")</f>
        <v/>
      </c>
      <c r="P301" s="87">
        <f t="shared" si="104"/>
        <v>0</v>
      </c>
      <c r="Q301" s="87" t="str">
        <f>IFERROR(IF(INDEX('[1]PNC 2020'!$A$3:$AA$434,MATCH($A301,'[1]PNC 2020'!$A$7:$A$434,0)+4,MATCH(Q$60,'[1]PNC 2020'!$A$3:$AA$3,0))=0,"",INDEX('[1]PNC 2020'!$A$3:$AA$434,MATCH($A301,'[1]PNC 2020'!$A$7:$A$434,0)+4,MATCH(Q$60,'[1]PNC 2020'!$A$3:$AA$3,0))),"")</f>
        <v/>
      </c>
      <c r="R301" s="87" t="str">
        <f>IFERROR(IF(INDEX('[1]PNC 2020'!$A$3:$AA$434,MATCH($A301,'[1]PNC 2020'!$A$7:$A$434,0)+4,MATCH(R$60,'[1]PNC 2020'!$A$3:$AA$3,0))=0,"",INDEX('[1]PNC 2020'!$A$3:$AA$434,MATCH($A301,'[1]PNC 2020'!$A$7:$A$434,0)+4,MATCH(R$60,'[1]PNC 2020'!$A$3:$AA$3,0))),"")</f>
        <v/>
      </c>
      <c r="S301" s="87">
        <f t="shared" si="105"/>
        <v>0</v>
      </c>
      <c r="T301" s="87" t="str">
        <f>IFERROR(IF(INDEX('[1]PNC 2020'!$A$3:$AA$434,MATCH($A301,'[1]PNC 2020'!$A$7:$A$434,0)+4,MATCH(T$60,'[1]PNC 2020'!$A$3:$AA$3,0))=0,"",INDEX('[1]PNC 2020'!$A$3:$AA$434,MATCH($A301,'[1]PNC 2020'!$A$7:$A$434,0)+4,MATCH(T$60,'[1]PNC 2020'!$A$3:$AA$3,0))),"")</f>
        <v/>
      </c>
      <c r="U301" s="87" t="str">
        <f>IFERROR(IF(INDEX('[1]PNC 2020'!$A$3:$AA$434,MATCH($A301,'[1]PNC 2020'!$A$7:$A$434,0)+4,MATCH(U$60,'[1]PNC 2020'!$A$3:$AA$3,0))=0,"",INDEX('[1]PNC 2020'!$A$3:$AA$434,MATCH($A301,'[1]PNC 2020'!$A$7:$A$434,0)+4,MATCH(U$60,'[1]PNC 2020'!$A$3:$AA$3,0))),"")</f>
        <v/>
      </c>
      <c r="V301" s="87">
        <f t="shared" si="106"/>
        <v>0</v>
      </c>
      <c r="W301" s="87" t="str">
        <f>IFERROR(IF(INDEX('[1]PNC 2020'!$A$3:$AA$434,MATCH($A301,'[1]PNC 2020'!$A$7:$A$434,0)+4,MATCH(W$60,'[1]PNC 2020'!$A$3:$AA$3,0))=0,"",INDEX('[1]PNC 2020'!$A$3:$AA$434,MATCH($A301,'[1]PNC 2020'!$A$7:$A$434,0)+4,MATCH(W$60,'[1]PNC 2020'!$A$3:$AA$3,0))),"")</f>
        <v/>
      </c>
      <c r="X301" s="87" t="str">
        <f>IFERROR(IF(INDEX('[1]PNC 2020'!$A$3:$AA$434,MATCH($A301,'[1]PNC 2020'!$A$7:$A$434,0)+4,MATCH(X$60,'[1]PNC 2020'!$A$3:$AA$3,0))=0,"",INDEX('[1]PNC 2020'!$A$3:$AA$434,MATCH($A301,'[1]PNC 2020'!$A$7:$A$434,0)+4,MATCH(X$60,'[1]PNC 2020'!$A$3:$AA$3,0))),"")</f>
        <v/>
      </c>
      <c r="Y301" s="87">
        <f t="shared" si="107"/>
        <v>0</v>
      </c>
      <c r="Z301" s="87" t="str">
        <f>IFERROR(IF(INDEX('[1]PNC 2020'!$A$3:$AA$434,MATCH($A301,'[1]PNC 2020'!$A$7:$A$434,0)+4,MATCH(Z$60,'[1]PNC 2020'!$A$3:$AA$3,0))=0,"",INDEX('[1]PNC 2020'!$A$3:$AA$434,MATCH($A301,'[1]PNC 2020'!$A$7:$A$434,0)+4,MATCH(Z$60,'[1]PNC 2020'!$A$3:$AA$3,0))),"")</f>
        <v/>
      </c>
      <c r="AA301" s="87" t="str">
        <f>IFERROR(IF(INDEX('[1]PNC 2020'!$A$3:$AA$434,MATCH($A301,'[1]PNC 2020'!$A$7:$A$434,0)+4,MATCH(AA$60,'[1]PNC 2020'!$A$3:$AA$3,0))=0,"",INDEX('[1]PNC 2020'!$A$3:$AA$434,MATCH($A301,'[1]PNC 2020'!$A$7:$A$434,0)+4,MATCH(AA$60,'[1]PNC 2020'!$A$3:$AA$3,0))),"")</f>
        <v/>
      </c>
      <c r="AB301" s="87">
        <f t="shared" si="108"/>
        <v>0</v>
      </c>
      <c r="AC301" s="87" t="str">
        <f>IFERROR(IF(INDEX('[1]PNC 2020'!$A$3:$AA$434,MATCH($A301,'[1]PNC 2020'!$A$7:$A$434,0)+4,MATCH(AC$60,'[1]PNC 2020'!$A$3:$AA$3,0))=0,"",INDEX('[1]PNC 2020'!$A$3:$AA$434,MATCH($A301,'[1]PNC 2020'!$A$7:$A$434,0)+4,MATCH(AC$60,'[1]PNC 2020'!$A$3:$AA$3,0))),"")</f>
        <v/>
      </c>
      <c r="AD301" s="87" t="str">
        <f>IFERROR(IF(INDEX('[1]PNC 2020'!$A$3:$AA$434,MATCH($A301,'[1]PNC 2020'!$A$7:$A$434,0)+4,MATCH(AD$60,'[1]PNC 2020'!$A$3:$AA$3,0))=0,"",INDEX('[1]PNC 2020'!$A$3:$AA$434,MATCH($A301,'[1]PNC 2020'!$A$7:$A$434,0)+4,MATCH(AD$60,'[1]PNC 2020'!$A$3:$AA$3,0))),"")</f>
        <v/>
      </c>
      <c r="AE301" s="87">
        <f t="shared" si="109"/>
        <v>0</v>
      </c>
      <c r="AF301" s="87" t="str">
        <f>IFERROR(IF(INDEX('[1]PNC 2020'!$A$3:$AA$434,MATCH($A301,'[1]PNC 2020'!$A$7:$A$434,0)+4,MATCH(AF$60,'[1]PNC 2020'!$A$3:$AA$3,0))=0,"",INDEX('[1]PNC 2020'!$A$3:$AA$434,MATCH($A301,'[1]PNC 2020'!$A$7:$A$434,0)+4,MATCH(AF$60,'[1]PNC 2020'!$A$3:$AA$3,0))),"")</f>
        <v/>
      </c>
      <c r="AG301" s="87" t="str">
        <f>IFERROR(IF(INDEX('[1]PNC 2020'!$A$3:$AA$434,MATCH($A301,'[1]PNC 2020'!$A$7:$A$434,0)+4,MATCH(AG$60,'[1]PNC 2020'!$A$3:$AA$3,0))=0,"",INDEX('[1]PNC 2020'!$A$3:$AA$434,MATCH($A301,'[1]PNC 2020'!$A$7:$A$434,0)+4,MATCH(AG$60,'[1]PNC 2020'!$A$3:$AA$3,0))),"")</f>
        <v/>
      </c>
      <c r="AH301" s="87">
        <f t="shared" si="110"/>
        <v>0</v>
      </c>
      <c r="AI301" s="87" t="str">
        <f>IFERROR(IF(INDEX('[1]PNC 2020'!$A$3:$AA$434,MATCH($A301,'[1]PNC 2020'!$A$7:$A$434,0)+4,MATCH(AI$60,'[1]PNC 2020'!$A$3:$AA$3,0))=0,"",INDEX('[1]PNC 2020'!$A$3:$AA$434,MATCH($A301,'[1]PNC 2020'!$A$7:$A$434,0)+4,MATCH(AI$60,'[1]PNC 2020'!$A$3:$AA$3,0))),"")</f>
        <v/>
      </c>
      <c r="AJ301" s="87" t="str">
        <f>IFERROR(IF(INDEX('[1]PNC 2020'!$A$3:$AA$434,MATCH($A301,'[1]PNC 2020'!$A$7:$A$434,0)+4,MATCH(AJ$60,'[1]PNC 2020'!$A$3:$AA$3,0))=0,"",INDEX('[1]PNC 2020'!$A$3:$AA$434,MATCH($A301,'[1]PNC 2020'!$A$7:$A$434,0)+4,MATCH(AJ$60,'[1]PNC 2020'!$A$3:$AA$3,0))),"")</f>
        <v/>
      </c>
      <c r="AK301" s="87">
        <f t="shared" si="111"/>
        <v>0</v>
      </c>
      <c r="AM301" s="132" t="s">
        <v>4</v>
      </c>
    </row>
    <row r="302" spans="1:39" x14ac:dyDescent="0.2">
      <c r="A302" s="132" t="str">
        <f t="shared" si="112"/>
        <v>MayoMultiseguros Su, S.A.</v>
      </c>
      <c r="B302" s="51" t="s">
        <v>126</v>
      </c>
      <c r="C302" s="88">
        <f t="shared" si="99"/>
        <v>0</v>
      </c>
      <c r="D302" s="88">
        <f t="shared" si="100"/>
        <v>0</v>
      </c>
      <c r="E302" s="87" t="str">
        <f>IFERROR(IF(INDEX('[1]PNC 2020'!$A$3:$AA$434,MATCH($A302,'[1]PNC 2020'!$A$7:$A$434,0)+4,MATCH(E$60,'[1]PNC 2020'!$A$3:$AA$3,0))=0,"",INDEX('[1]PNC 2020'!$A$3:$AA$434,MATCH($A302,'[1]PNC 2020'!$A$7:$A$434,0)+4,MATCH(E$60,'[1]PNC 2020'!$A$3:$AA$3,0))),"")</f>
        <v/>
      </c>
      <c r="F302" s="87" t="str">
        <f>IFERROR(IF(INDEX('[1]PNC 2020'!$A$3:$AA$434,MATCH($A302,'[1]PNC 2020'!$A$7:$A$434,0)+4,MATCH(F$60,'[1]PNC 2020'!$A$3:$AA$3,0))=0,"",INDEX('[1]PNC 2020'!$A$3:$AA$434,MATCH($A302,'[1]PNC 2020'!$A$7:$A$434,0)+4,MATCH(F$60,'[1]PNC 2020'!$A$3:$AA$3,0))),"")</f>
        <v/>
      </c>
      <c r="G302" s="87">
        <f t="shared" si="101"/>
        <v>0</v>
      </c>
      <c r="H302" s="87" t="str">
        <f>IFERROR(IF(INDEX('[1]PNC 2020'!$A$3:$AA$434,MATCH($A302,'[1]PNC 2020'!$A$7:$A$434,0)+4,MATCH(H$60,'[1]PNC 2020'!$A$3:$AA$3,0))=0,"",INDEX('[1]PNC 2020'!$A$3:$AA$434,MATCH($A302,'[1]PNC 2020'!$A$7:$A$434,0)+4,MATCH(H$60,'[1]PNC 2020'!$A$3:$AA$3,0))),"")</f>
        <v/>
      </c>
      <c r="I302" s="87" t="str">
        <f>IFERROR(IF(INDEX('[1]PNC 2020'!$A$3:$AA$434,MATCH($A302,'[1]PNC 2020'!$A$7:$A$434,0)+4,MATCH(I$60,'[1]PNC 2020'!$A$3:$AA$3,0))=0,"",INDEX('[1]PNC 2020'!$A$3:$AA$434,MATCH($A302,'[1]PNC 2020'!$A$7:$A$434,0)+4,MATCH(I$60,'[1]PNC 2020'!$A$3:$AA$3,0))),"")</f>
        <v/>
      </c>
      <c r="J302" s="87">
        <f t="shared" si="102"/>
        <v>0</v>
      </c>
      <c r="K302" s="87" t="str">
        <f>IFERROR(IF(INDEX('[1]PNC 2020'!$A$3:$AA$434,MATCH($A302,'[1]PNC 2020'!$A$7:$A$434,0)+4,MATCH(K$60,'[1]PNC 2020'!$A$3:$AA$3,0))=0,"",INDEX('[1]PNC 2020'!$A$3:$AA$434,MATCH($A302,'[1]PNC 2020'!$A$7:$A$434,0)+4,MATCH(K$60,'[1]PNC 2020'!$A$3:$AA$3,0))),"")</f>
        <v/>
      </c>
      <c r="L302" s="87" t="str">
        <f>IFERROR(IF(INDEX('[1]PNC 2020'!$A$3:$AA$434,MATCH($A302,'[1]PNC 2020'!$A$7:$A$434,0)+4,MATCH(L$60,'[1]PNC 2020'!$A$3:$AA$3,0))=0,"",INDEX('[1]PNC 2020'!$A$3:$AA$434,MATCH($A302,'[1]PNC 2020'!$A$7:$A$434,0)+4,MATCH(L$60,'[1]PNC 2020'!$A$3:$AA$3,0))),"")</f>
        <v/>
      </c>
      <c r="M302" s="87">
        <f t="shared" si="103"/>
        <v>0</v>
      </c>
      <c r="N302" s="87" t="str">
        <f>IFERROR(IF(INDEX('[1]PNC 2020'!$A$3:$AA$434,MATCH($A302,'[1]PNC 2020'!$A$7:$A$434,0)+4,MATCH(N$60,'[1]PNC 2020'!$A$3:$AA$3,0))=0,"",INDEX('[1]PNC 2020'!$A$3:$AA$434,MATCH($A302,'[1]PNC 2020'!$A$7:$A$434,0)+4,MATCH(N$60,'[1]PNC 2020'!$A$3:$AA$3,0))),"")</f>
        <v/>
      </c>
      <c r="O302" s="87" t="str">
        <f>IFERROR(IF(INDEX('[1]PNC 2020'!$A$3:$AA$434,MATCH($A302,'[1]PNC 2020'!$A$7:$A$434,0)+4,MATCH(O$60,'[1]PNC 2020'!$A$3:$AA$3,0))=0,"",INDEX('[1]PNC 2020'!$A$3:$AA$434,MATCH($A302,'[1]PNC 2020'!$A$7:$A$434,0)+4,MATCH(O$60,'[1]PNC 2020'!$A$3:$AA$3,0))),"")</f>
        <v/>
      </c>
      <c r="P302" s="87">
        <f t="shared" si="104"/>
        <v>0</v>
      </c>
      <c r="Q302" s="87" t="str">
        <f>IFERROR(IF(INDEX('[1]PNC 2020'!$A$3:$AA$434,MATCH($A302,'[1]PNC 2020'!$A$7:$A$434,0)+4,MATCH(Q$60,'[1]PNC 2020'!$A$3:$AA$3,0))=0,"",INDEX('[1]PNC 2020'!$A$3:$AA$434,MATCH($A302,'[1]PNC 2020'!$A$7:$A$434,0)+4,MATCH(Q$60,'[1]PNC 2020'!$A$3:$AA$3,0))),"")</f>
        <v/>
      </c>
      <c r="R302" s="87" t="str">
        <f>IFERROR(IF(INDEX('[1]PNC 2020'!$A$3:$AA$434,MATCH($A302,'[1]PNC 2020'!$A$7:$A$434,0)+4,MATCH(R$60,'[1]PNC 2020'!$A$3:$AA$3,0))=0,"",INDEX('[1]PNC 2020'!$A$3:$AA$434,MATCH($A302,'[1]PNC 2020'!$A$7:$A$434,0)+4,MATCH(R$60,'[1]PNC 2020'!$A$3:$AA$3,0))),"")</f>
        <v/>
      </c>
      <c r="S302" s="87">
        <f t="shared" si="105"/>
        <v>0</v>
      </c>
      <c r="T302" s="87" t="str">
        <f>IFERROR(IF(INDEX('[1]PNC 2020'!$A$3:$AA$434,MATCH($A302,'[1]PNC 2020'!$A$7:$A$434,0)+4,MATCH(T$60,'[1]PNC 2020'!$A$3:$AA$3,0))=0,"",INDEX('[1]PNC 2020'!$A$3:$AA$434,MATCH($A302,'[1]PNC 2020'!$A$7:$A$434,0)+4,MATCH(T$60,'[1]PNC 2020'!$A$3:$AA$3,0))),"")</f>
        <v/>
      </c>
      <c r="U302" s="87" t="str">
        <f>IFERROR(IF(INDEX('[1]PNC 2020'!$A$3:$AA$434,MATCH($A302,'[1]PNC 2020'!$A$7:$A$434,0)+4,MATCH(U$60,'[1]PNC 2020'!$A$3:$AA$3,0))=0,"",INDEX('[1]PNC 2020'!$A$3:$AA$434,MATCH($A302,'[1]PNC 2020'!$A$7:$A$434,0)+4,MATCH(U$60,'[1]PNC 2020'!$A$3:$AA$3,0))),"")</f>
        <v/>
      </c>
      <c r="V302" s="87">
        <f t="shared" si="106"/>
        <v>0</v>
      </c>
      <c r="W302" s="87" t="str">
        <f>IFERROR(IF(INDEX('[1]PNC 2020'!$A$3:$AA$434,MATCH($A302,'[1]PNC 2020'!$A$7:$A$434,0)+4,MATCH(W$60,'[1]PNC 2020'!$A$3:$AA$3,0))=0,"",INDEX('[1]PNC 2020'!$A$3:$AA$434,MATCH($A302,'[1]PNC 2020'!$A$7:$A$434,0)+4,MATCH(W$60,'[1]PNC 2020'!$A$3:$AA$3,0))),"")</f>
        <v/>
      </c>
      <c r="X302" s="87" t="str">
        <f>IFERROR(IF(INDEX('[1]PNC 2020'!$A$3:$AA$434,MATCH($A302,'[1]PNC 2020'!$A$7:$A$434,0)+4,MATCH(X$60,'[1]PNC 2020'!$A$3:$AA$3,0))=0,"",INDEX('[1]PNC 2020'!$A$3:$AA$434,MATCH($A302,'[1]PNC 2020'!$A$7:$A$434,0)+4,MATCH(X$60,'[1]PNC 2020'!$A$3:$AA$3,0))),"")</f>
        <v/>
      </c>
      <c r="Y302" s="87">
        <f t="shared" si="107"/>
        <v>0</v>
      </c>
      <c r="Z302" s="87" t="str">
        <f>IFERROR(IF(INDEX('[1]PNC 2020'!$A$3:$AA$434,MATCH($A302,'[1]PNC 2020'!$A$7:$A$434,0)+4,MATCH(Z$60,'[1]PNC 2020'!$A$3:$AA$3,0))=0,"",INDEX('[1]PNC 2020'!$A$3:$AA$434,MATCH($A302,'[1]PNC 2020'!$A$7:$A$434,0)+4,MATCH(Z$60,'[1]PNC 2020'!$A$3:$AA$3,0))),"")</f>
        <v/>
      </c>
      <c r="AA302" s="87" t="str">
        <f>IFERROR(IF(INDEX('[1]PNC 2020'!$A$3:$AA$434,MATCH($A302,'[1]PNC 2020'!$A$7:$A$434,0)+4,MATCH(AA$60,'[1]PNC 2020'!$A$3:$AA$3,0))=0,"",INDEX('[1]PNC 2020'!$A$3:$AA$434,MATCH($A302,'[1]PNC 2020'!$A$7:$A$434,0)+4,MATCH(AA$60,'[1]PNC 2020'!$A$3:$AA$3,0))),"")</f>
        <v/>
      </c>
      <c r="AB302" s="87">
        <f t="shared" si="108"/>
        <v>0</v>
      </c>
      <c r="AC302" s="87" t="str">
        <f>IFERROR(IF(INDEX('[1]PNC 2020'!$A$3:$AA$434,MATCH($A302,'[1]PNC 2020'!$A$7:$A$434,0)+4,MATCH(AC$60,'[1]PNC 2020'!$A$3:$AA$3,0))=0,"",INDEX('[1]PNC 2020'!$A$3:$AA$434,MATCH($A302,'[1]PNC 2020'!$A$7:$A$434,0)+4,MATCH(AC$60,'[1]PNC 2020'!$A$3:$AA$3,0))),"")</f>
        <v/>
      </c>
      <c r="AD302" s="87" t="str">
        <f>IFERROR(IF(INDEX('[1]PNC 2020'!$A$3:$AA$434,MATCH($A302,'[1]PNC 2020'!$A$7:$A$434,0)+4,MATCH(AD$60,'[1]PNC 2020'!$A$3:$AA$3,0))=0,"",INDEX('[1]PNC 2020'!$A$3:$AA$434,MATCH($A302,'[1]PNC 2020'!$A$7:$A$434,0)+4,MATCH(AD$60,'[1]PNC 2020'!$A$3:$AA$3,0))),"")</f>
        <v/>
      </c>
      <c r="AE302" s="87">
        <f t="shared" si="109"/>
        <v>0</v>
      </c>
      <c r="AF302" s="87" t="str">
        <f>IFERROR(IF(INDEX('[1]PNC 2020'!$A$3:$AA$434,MATCH($A302,'[1]PNC 2020'!$A$7:$A$434,0)+4,MATCH(AF$60,'[1]PNC 2020'!$A$3:$AA$3,0))=0,"",INDEX('[1]PNC 2020'!$A$3:$AA$434,MATCH($A302,'[1]PNC 2020'!$A$7:$A$434,0)+4,MATCH(AF$60,'[1]PNC 2020'!$A$3:$AA$3,0))),"")</f>
        <v/>
      </c>
      <c r="AG302" s="87" t="str">
        <f>IFERROR(IF(INDEX('[1]PNC 2020'!$A$3:$AA$434,MATCH($A302,'[1]PNC 2020'!$A$7:$A$434,0)+4,MATCH(AG$60,'[1]PNC 2020'!$A$3:$AA$3,0))=0,"",INDEX('[1]PNC 2020'!$A$3:$AA$434,MATCH($A302,'[1]PNC 2020'!$A$7:$A$434,0)+4,MATCH(AG$60,'[1]PNC 2020'!$A$3:$AA$3,0))),"")</f>
        <v/>
      </c>
      <c r="AH302" s="87">
        <f t="shared" si="110"/>
        <v>0</v>
      </c>
      <c r="AI302" s="87" t="str">
        <f>IFERROR(IF(INDEX('[1]PNC 2020'!$A$3:$AA$434,MATCH($A302,'[1]PNC 2020'!$A$7:$A$434,0)+4,MATCH(AI$60,'[1]PNC 2020'!$A$3:$AA$3,0))=0,"",INDEX('[1]PNC 2020'!$A$3:$AA$434,MATCH($A302,'[1]PNC 2020'!$A$7:$A$434,0)+4,MATCH(AI$60,'[1]PNC 2020'!$A$3:$AA$3,0))),"")</f>
        <v/>
      </c>
      <c r="AJ302" s="87" t="str">
        <f>IFERROR(IF(INDEX('[1]PNC 2020'!$A$3:$AA$434,MATCH($A302,'[1]PNC 2020'!$A$7:$A$434,0)+4,MATCH(AJ$60,'[1]PNC 2020'!$A$3:$AA$3,0))=0,"",INDEX('[1]PNC 2020'!$A$3:$AA$434,MATCH($A302,'[1]PNC 2020'!$A$7:$A$434,0)+4,MATCH(AJ$60,'[1]PNC 2020'!$A$3:$AA$3,0))),"")</f>
        <v/>
      </c>
      <c r="AK302" s="87">
        <f t="shared" si="111"/>
        <v>0</v>
      </c>
      <c r="AM302" s="132" t="s">
        <v>4</v>
      </c>
    </row>
    <row r="303" spans="1:39" x14ac:dyDescent="0.2">
      <c r="A303" s="132" t="str">
        <f t="shared" si="112"/>
        <v>MayoSeguros Ademi, S.A.</v>
      </c>
      <c r="B303" s="51" t="s">
        <v>127</v>
      </c>
      <c r="C303" s="88">
        <f t="shared" si="99"/>
        <v>0</v>
      </c>
      <c r="D303" s="88">
        <f t="shared" si="100"/>
        <v>0</v>
      </c>
      <c r="E303" s="87" t="str">
        <f>IFERROR(IF(INDEX('[1]PNC 2020'!$A$3:$AA$434,MATCH($A303,'[1]PNC 2020'!$A$7:$A$434,0)+4,MATCH(E$60,'[1]PNC 2020'!$A$3:$AA$3,0))=0,"",INDEX('[1]PNC 2020'!$A$3:$AA$434,MATCH($A303,'[1]PNC 2020'!$A$7:$A$434,0)+4,MATCH(E$60,'[1]PNC 2020'!$A$3:$AA$3,0))),"")</f>
        <v/>
      </c>
      <c r="F303" s="87" t="str">
        <f>IFERROR(IF(INDEX('[1]PNC 2020'!$A$3:$AA$434,MATCH($A303,'[1]PNC 2020'!$A$7:$A$434,0)+4,MATCH(F$60,'[1]PNC 2020'!$A$3:$AA$3,0))=0,"",INDEX('[1]PNC 2020'!$A$3:$AA$434,MATCH($A303,'[1]PNC 2020'!$A$7:$A$434,0)+4,MATCH(F$60,'[1]PNC 2020'!$A$3:$AA$3,0))),"")</f>
        <v/>
      </c>
      <c r="G303" s="87">
        <f t="shared" si="101"/>
        <v>0</v>
      </c>
      <c r="H303" s="87" t="str">
        <f>IFERROR(IF(INDEX('[1]PNC 2020'!$A$3:$AA$434,MATCH($A303,'[1]PNC 2020'!$A$7:$A$434,0)+4,MATCH(H$60,'[1]PNC 2020'!$A$3:$AA$3,0))=0,"",INDEX('[1]PNC 2020'!$A$3:$AA$434,MATCH($A303,'[1]PNC 2020'!$A$7:$A$434,0)+4,MATCH(H$60,'[1]PNC 2020'!$A$3:$AA$3,0))),"")</f>
        <v/>
      </c>
      <c r="I303" s="87" t="str">
        <f>IFERROR(IF(INDEX('[1]PNC 2020'!$A$3:$AA$434,MATCH($A303,'[1]PNC 2020'!$A$7:$A$434,0)+4,MATCH(I$60,'[1]PNC 2020'!$A$3:$AA$3,0))=0,"",INDEX('[1]PNC 2020'!$A$3:$AA$434,MATCH($A303,'[1]PNC 2020'!$A$7:$A$434,0)+4,MATCH(I$60,'[1]PNC 2020'!$A$3:$AA$3,0))),"")</f>
        <v/>
      </c>
      <c r="J303" s="87">
        <f t="shared" si="102"/>
        <v>0</v>
      </c>
      <c r="K303" s="87" t="str">
        <f>IFERROR(IF(INDEX('[1]PNC 2020'!$A$3:$AA$434,MATCH($A303,'[1]PNC 2020'!$A$7:$A$434,0)+4,MATCH(K$60,'[1]PNC 2020'!$A$3:$AA$3,0))=0,"",INDEX('[1]PNC 2020'!$A$3:$AA$434,MATCH($A303,'[1]PNC 2020'!$A$7:$A$434,0)+4,MATCH(K$60,'[1]PNC 2020'!$A$3:$AA$3,0))),"")</f>
        <v/>
      </c>
      <c r="L303" s="87" t="str">
        <f>IFERROR(IF(INDEX('[1]PNC 2020'!$A$3:$AA$434,MATCH($A303,'[1]PNC 2020'!$A$7:$A$434,0)+4,MATCH(L$60,'[1]PNC 2020'!$A$3:$AA$3,0))=0,"",INDEX('[1]PNC 2020'!$A$3:$AA$434,MATCH($A303,'[1]PNC 2020'!$A$7:$A$434,0)+4,MATCH(L$60,'[1]PNC 2020'!$A$3:$AA$3,0))),"")</f>
        <v/>
      </c>
      <c r="M303" s="87">
        <f t="shared" si="103"/>
        <v>0</v>
      </c>
      <c r="N303" s="87" t="str">
        <f>IFERROR(IF(INDEX('[1]PNC 2020'!$A$3:$AA$434,MATCH($A303,'[1]PNC 2020'!$A$7:$A$434,0)+4,MATCH(N$60,'[1]PNC 2020'!$A$3:$AA$3,0))=0,"",INDEX('[1]PNC 2020'!$A$3:$AA$434,MATCH($A303,'[1]PNC 2020'!$A$7:$A$434,0)+4,MATCH(N$60,'[1]PNC 2020'!$A$3:$AA$3,0))),"")</f>
        <v/>
      </c>
      <c r="O303" s="87" t="str">
        <f>IFERROR(IF(INDEX('[1]PNC 2020'!$A$3:$AA$434,MATCH($A303,'[1]PNC 2020'!$A$7:$A$434,0)+4,MATCH(O$60,'[1]PNC 2020'!$A$3:$AA$3,0))=0,"",INDEX('[1]PNC 2020'!$A$3:$AA$434,MATCH($A303,'[1]PNC 2020'!$A$7:$A$434,0)+4,MATCH(O$60,'[1]PNC 2020'!$A$3:$AA$3,0))),"")</f>
        <v/>
      </c>
      <c r="P303" s="87">
        <f t="shared" si="104"/>
        <v>0</v>
      </c>
      <c r="Q303" s="87" t="str">
        <f>IFERROR(IF(INDEX('[1]PNC 2020'!$A$3:$AA$434,MATCH($A303,'[1]PNC 2020'!$A$7:$A$434,0)+4,MATCH(Q$60,'[1]PNC 2020'!$A$3:$AA$3,0))=0,"",INDEX('[1]PNC 2020'!$A$3:$AA$434,MATCH($A303,'[1]PNC 2020'!$A$7:$A$434,0)+4,MATCH(Q$60,'[1]PNC 2020'!$A$3:$AA$3,0))),"")</f>
        <v/>
      </c>
      <c r="R303" s="87" t="str">
        <f>IFERROR(IF(INDEX('[1]PNC 2020'!$A$3:$AA$434,MATCH($A303,'[1]PNC 2020'!$A$7:$A$434,0)+4,MATCH(R$60,'[1]PNC 2020'!$A$3:$AA$3,0))=0,"",INDEX('[1]PNC 2020'!$A$3:$AA$434,MATCH($A303,'[1]PNC 2020'!$A$7:$A$434,0)+4,MATCH(R$60,'[1]PNC 2020'!$A$3:$AA$3,0))),"")</f>
        <v/>
      </c>
      <c r="S303" s="87">
        <f t="shared" si="105"/>
        <v>0</v>
      </c>
      <c r="T303" s="87" t="str">
        <f>IFERROR(IF(INDEX('[1]PNC 2020'!$A$3:$AA$434,MATCH($A303,'[1]PNC 2020'!$A$7:$A$434,0)+4,MATCH(T$60,'[1]PNC 2020'!$A$3:$AA$3,0))=0,"",INDEX('[1]PNC 2020'!$A$3:$AA$434,MATCH($A303,'[1]PNC 2020'!$A$7:$A$434,0)+4,MATCH(T$60,'[1]PNC 2020'!$A$3:$AA$3,0))),"")</f>
        <v/>
      </c>
      <c r="U303" s="87" t="str">
        <f>IFERROR(IF(INDEX('[1]PNC 2020'!$A$3:$AA$434,MATCH($A303,'[1]PNC 2020'!$A$7:$A$434,0)+4,MATCH(U$60,'[1]PNC 2020'!$A$3:$AA$3,0))=0,"",INDEX('[1]PNC 2020'!$A$3:$AA$434,MATCH($A303,'[1]PNC 2020'!$A$7:$A$434,0)+4,MATCH(U$60,'[1]PNC 2020'!$A$3:$AA$3,0))),"")</f>
        <v/>
      </c>
      <c r="V303" s="87">
        <f t="shared" si="106"/>
        <v>0</v>
      </c>
      <c r="W303" s="87" t="str">
        <f>IFERROR(IF(INDEX('[1]PNC 2020'!$A$3:$AA$434,MATCH($A303,'[1]PNC 2020'!$A$7:$A$434,0)+4,MATCH(W$60,'[1]PNC 2020'!$A$3:$AA$3,0))=0,"",INDEX('[1]PNC 2020'!$A$3:$AA$434,MATCH($A303,'[1]PNC 2020'!$A$7:$A$434,0)+4,MATCH(W$60,'[1]PNC 2020'!$A$3:$AA$3,0))),"")</f>
        <v/>
      </c>
      <c r="X303" s="87" t="str">
        <f>IFERROR(IF(INDEX('[1]PNC 2020'!$A$3:$AA$434,MATCH($A303,'[1]PNC 2020'!$A$7:$A$434,0)+4,MATCH(X$60,'[1]PNC 2020'!$A$3:$AA$3,0))=0,"",INDEX('[1]PNC 2020'!$A$3:$AA$434,MATCH($A303,'[1]PNC 2020'!$A$7:$A$434,0)+4,MATCH(X$60,'[1]PNC 2020'!$A$3:$AA$3,0))),"")</f>
        <v/>
      </c>
      <c r="Y303" s="87">
        <f t="shared" si="107"/>
        <v>0</v>
      </c>
      <c r="Z303" s="87" t="str">
        <f>IFERROR(IF(INDEX('[1]PNC 2020'!$A$3:$AA$434,MATCH($A303,'[1]PNC 2020'!$A$7:$A$434,0)+4,MATCH(Z$60,'[1]PNC 2020'!$A$3:$AA$3,0))=0,"",INDEX('[1]PNC 2020'!$A$3:$AA$434,MATCH($A303,'[1]PNC 2020'!$A$7:$A$434,0)+4,MATCH(Z$60,'[1]PNC 2020'!$A$3:$AA$3,0))),"")</f>
        <v/>
      </c>
      <c r="AA303" s="87" t="str">
        <f>IFERROR(IF(INDEX('[1]PNC 2020'!$A$3:$AA$434,MATCH($A303,'[1]PNC 2020'!$A$7:$A$434,0)+4,MATCH(AA$60,'[1]PNC 2020'!$A$3:$AA$3,0))=0,"",INDEX('[1]PNC 2020'!$A$3:$AA$434,MATCH($A303,'[1]PNC 2020'!$A$7:$A$434,0)+4,MATCH(AA$60,'[1]PNC 2020'!$A$3:$AA$3,0))),"")</f>
        <v/>
      </c>
      <c r="AB303" s="87">
        <f t="shared" si="108"/>
        <v>0</v>
      </c>
      <c r="AC303" s="87" t="str">
        <f>IFERROR(IF(INDEX('[1]PNC 2020'!$A$3:$AA$434,MATCH($A303,'[1]PNC 2020'!$A$7:$A$434,0)+4,MATCH(AC$60,'[1]PNC 2020'!$A$3:$AA$3,0))=0,"",INDEX('[1]PNC 2020'!$A$3:$AA$434,MATCH($A303,'[1]PNC 2020'!$A$7:$A$434,0)+4,MATCH(AC$60,'[1]PNC 2020'!$A$3:$AA$3,0))),"")</f>
        <v/>
      </c>
      <c r="AD303" s="87" t="str">
        <f>IFERROR(IF(INDEX('[1]PNC 2020'!$A$3:$AA$434,MATCH($A303,'[1]PNC 2020'!$A$7:$A$434,0)+4,MATCH(AD$60,'[1]PNC 2020'!$A$3:$AA$3,0))=0,"",INDEX('[1]PNC 2020'!$A$3:$AA$434,MATCH($A303,'[1]PNC 2020'!$A$7:$A$434,0)+4,MATCH(AD$60,'[1]PNC 2020'!$A$3:$AA$3,0))),"")</f>
        <v/>
      </c>
      <c r="AE303" s="87">
        <f t="shared" si="109"/>
        <v>0</v>
      </c>
      <c r="AF303" s="87" t="str">
        <f>IFERROR(IF(INDEX('[1]PNC 2020'!$A$3:$AA$434,MATCH($A303,'[1]PNC 2020'!$A$7:$A$434,0)+4,MATCH(AF$60,'[1]PNC 2020'!$A$3:$AA$3,0))=0,"",INDEX('[1]PNC 2020'!$A$3:$AA$434,MATCH($A303,'[1]PNC 2020'!$A$7:$A$434,0)+4,MATCH(AF$60,'[1]PNC 2020'!$A$3:$AA$3,0))),"")</f>
        <v/>
      </c>
      <c r="AG303" s="87" t="str">
        <f>IFERROR(IF(INDEX('[1]PNC 2020'!$A$3:$AA$434,MATCH($A303,'[1]PNC 2020'!$A$7:$A$434,0)+4,MATCH(AG$60,'[1]PNC 2020'!$A$3:$AA$3,0))=0,"",INDEX('[1]PNC 2020'!$A$3:$AA$434,MATCH($A303,'[1]PNC 2020'!$A$7:$A$434,0)+4,MATCH(AG$60,'[1]PNC 2020'!$A$3:$AA$3,0))),"")</f>
        <v/>
      </c>
      <c r="AH303" s="87">
        <f t="shared" si="110"/>
        <v>0</v>
      </c>
      <c r="AI303" s="87" t="str">
        <f>IFERROR(IF(INDEX('[1]PNC 2020'!$A$3:$AA$434,MATCH($A303,'[1]PNC 2020'!$A$7:$A$434,0)+4,MATCH(AI$60,'[1]PNC 2020'!$A$3:$AA$3,0))=0,"",INDEX('[1]PNC 2020'!$A$3:$AA$434,MATCH($A303,'[1]PNC 2020'!$A$7:$A$434,0)+4,MATCH(AI$60,'[1]PNC 2020'!$A$3:$AA$3,0))),"")</f>
        <v/>
      </c>
      <c r="AJ303" s="87" t="str">
        <f>IFERROR(IF(INDEX('[1]PNC 2020'!$A$3:$AA$434,MATCH($A303,'[1]PNC 2020'!$A$7:$A$434,0)+4,MATCH(AJ$60,'[1]PNC 2020'!$A$3:$AA$3,0))=0,"",INDEX('[1]PNC 2020'!$A$3:$AA$434,MATCH($A303,'[1]PNC 2020'!$A$7:$A$434,0)+4,MATCH(AJ$60,'[1]PNC 2020'!$A$3:$AA$3,0))),"")</f>
        <v/>
      </c>
      <c r="AK303" s="87">
        <f t="shared" si="111"/>
        <v>0</v>
      </c>
      <c r="AM303" s="132" t="s">
        <v>4</v>
      </c>
    </row>
    <row r="304" spans="1:39" x14ac:dyDescent="0.2">
      <c r="A304" s="132" t="str">
        <f t="shared" si="112"/>
        <v>MayoFuturo Seguros</v>
      </c>
      <c r="B304" s="50" t="s">
        <v>110</v>
      </c>
      <c r="C304" s="88">
        <f t="shared" si="99"/>
        <v>0</v>
      </c>
      <c r="D304" s="88">
        <f t="shared" si="100"/>
        <v>0</v>
      </c>
      <c r="E304" s="87" t="str">
        <f>IFERROR(IF(INDEX('[1]PNC 2020'!$A$3:$AA$434,MATCH($A304,'[1]PNC 2020'!$A$7:$A$434,0)+4,MATCH(E$60,'[1]PNC 2020'!$A$3:$AA$3,0))=0,"",INDEX('[1]PNC 2020'!$A$3:$AA$434,MATCH($A304,'[1]PNC 2020'!$A$7:$A$434,0)+4,MATCH(E$60,'[1]PNC 2020'!$A$3:$AA$3,0))),"")</f>
        <v/>
      </c>
      <c r="F304" s="87" t="str">
        <f>IFERROR(IF(INDEX('[1]PNC 2020'!$A$3:$AA$434,MATCH($A304,'[1]PNC 2020'!$A$7:$A$434,0)+4,MATCH(F$60,'[1]PNC 2020'!$A$3:$AA$3,0))=0,"",INDEX('[1]PNC 2020'!$A$3:$AA$434,MATCH($A304,'[1]PNC 2020'!$A$7:$A$434,0)+4,MATCH(F$60,'[1]PNC 2020'!$A$3:$AA$3,0))),"")</f>
        <v/>
      </c>
      <c r="G304" s="87">
        <f t="shared" si="101"/>
        <v>0</v>
      </c>
      <c r="H304" s="87" t="str">
        <f>IFERROR(IF(INDEX('[1]PNC 2020'!$A$3:$AA$434,MATCH($A304,'[1]PNC 2020'!$A$7:$A$434,0)+4,MATCH(H$60,'[1]PNC 2020'!$A$3:$AA$3,0))=0,"",INDEX('[1]PNC 2020'!$A$3:$AA$434,MATCH($A304,'[1]PNC 2020'!$A$7:$A$434,0)+4,MATCH(H$60,'[1]PNC 2020'!$A$3:$AA$3,0))),"")</f>
        <v/>
      </c>
      <c r="I304" s="87" t="str">
        <f>IFERROR(IF(INDEX('[1]PNC 2020'!$A$3:$AA$434,MATCH($A304,'[1]PNC 2020'!$A$7:$A$434,0)+4,MATCH(I$60,'[1]PNC 2020'!$A$3:$AA$3,0))=0,"",INDEX('[1]PNC 2020'!$A$3:$AA$434,MATCH($A304,'[1]PNC 2020'!$A$7:$A$434,0)+4,MATCH(I$60,'[1]PNC 2020'!$A$3:$AA$3,0))),"")</f>
        <v/>
      </c>
      <c r="J304" s="87">
        <f t="shared" si="102"/>
        <v>0</v>
      </c>
      <c r="K304" s="87" t="str">
        <f>IFERROR(IF(INDEX('[1]PNC 2020'!$A$3:$AA$434,MATCH($A304,'[1]PNC 2020'!$A$7:$A$434,0)+4,MATCH(K$60,'[1]PNC 2020'!$A$3:$AA$3,0))=0,"",INDEX('[1]PNC 2020'!$A$3:$AA$434,MATCH($A304,'[1]PNC 2020'!$A$7:$A$434,0)+4,MATCH(K$60,'[1]PNC 2020'!$A$3:$AA$3,0))),"")</f>
        <v/>
      </c>
      <c r="L304" s="87" t="str">
        <f>IFERROR(IF(INDEX('[1]PNC 2020'!$A$3:$AA$434,MATCH($A304,'[1]PNC 2020'!$A$7:$A$434,0)+4,MATCH(L$60,'[1]PNC 2020'!$A$3:$AA$3,0))=0,"",INDEX('[1]PNC 2020'!$A$3:$AA$434,MATCH($A304,'[1]PNC 2020'!$A$7:$A$434,0)+4,MATCH(L$60,'[1]PNC 2020'!$A$3:$AA$3,0))),"")</f>
        <v/>
      </c>
      <c r="M304" s="87">
        <f t="shared" si="103"/>
        <v>0</v>
      </c>
      <c r="N304" s="87" t="str">
        <f>IFERROR(IF(INDEX('[1]PNC 2020'!$A$3:$AA$434,MATCH($A304,'[1]PNC 2020'!$A$7:$A$434,0)+4,MATCH(N$60,'[1]PNC 2020'!$A$3:$AA$3,0))=0,"",INDEX('[1]PNC 2020'!$A$3:$AA$434,MATCH($A304,'[1]PNC 2020'!$A$7:$A$434,0)+4,MATCH(N$60,'[1]PNC 2020'!$A$3:$AA$3,0))),"")</f>
        <v/>
      </c>
      <c r="O304" s="87" t="str">
        <f>IFERROR(IF(INDEX('[1]PNC 2020'!$A$3:$AA$434,MATCH($A304,'[1]PNC 2020'!$A$7:$A$434,0)+4,MATCH(O$60,'[1]PNC 2020'!$A$3:$AA$3,0))=0,"",INDEX('[1]PNC 2020'!$A$3:$AA$434,MATCH($A304,'[1]PNC 2020'!$A$7:$A$434,0)+4,MATCH(O$60,'[1]PNC 2020'!$A$3:$AA$3,0))),"")</f>
        <v/>
      </c>
      <c r="P304" s="87">
        <f t="shared" si="104"/>
        <v>0</v>
      </c>
      <c r="Q304" s="87" t="str">
        <f>IFERROR(IF(INDEX('[1]PNC 2020'!$A$3:$AA$434,MATCH($A304,'[1]PNC 2020'!$A$7:$A$434,0)+4,MATCH(Q$60,'[1]PNC 2020'!$A$3:$AA$3,0))=0,"",INDEX('[1]PNC 2020'!$A$3:$AA$434,MATCH($A304,'[1]PNC 2020'!$A$7:$A$434,0)+4,MATCH(Q$60,'[1]PNC 2020'!$A$3:$AA$3,0))),"")</f>
        <v/>
      </c>
      <c r="R304" s="87" t="str">
        <f>IFERROR(IF(INDEX('[1]PNC 2020'!$A$3:$AA$434,MATCH($A304,'[1]PNC 2020'!$A$7:$A$434,0)+4,MATCH(R$60,'[1]PNC 2020'!$A$3:$AA$3,0))=0,"",INDEX('[1]PNC 2020'!$A$3:$AA$434,MATCH($A304,'[1]PNC 2020'!$A$7:$A$434,0)+4,MATCH(R$60,'[1]PNC 2020'!$A$3:$AA$3,0))),"")</f>
        <v/>
      </c>
      <c r="S304" s="87">
        <f t="shared" si="105"/>
        <v>0</v>
      </c>
      <c r="T304" s="87" t="str">
        <f>IFERROR(IF(INDEX('[1]PNC 2020'!$A$3:$AA$434,MATCH($A304,'[1]PNC 2020'!$A$7:$A$434,0)+4,MATCH(T$60,'[1]PNC 2020'!$A$3:$AA$3,0))=0,"",INDEX('[1]PNC 2020'!$A$3:$AA$434,MATCH($A304,'[1]PNC 2020'!$A$7:$A$434,0)+4,MATCH(T$60,'[1]PNC 2020'!$A$3:$AA$3,0))),"")</f>
        <v/>
      </c>
      <c r="U304" s="87" t="str">
        <f>IFERROR(IF(INDEX('[1]PNC 2020'!$A$3:$AA$434,MATCH($A304,'[1]PNC 2020'!$A$7:$A$434,0)+4,MATCH(U$60,'[1]PNC 2020'!$A$3:$AA$3,0))=0,"",INDEX('[1]PNC 2020'!$A$3:$AA$434,MATCH($A304,'[1]PNC 2020'!$A$7:$A$434,0)+4,MATCH(U$60,'[1]PNC 2020'!$A$3:$AA$3,0))),"")</f>
        <v/>
      </c>
      <c r="V304" s="87">
        <f t="shared" si="106"/>
        <v>0</v>
      </c>
      <c r="W304" s="87" t="str">
        <f>IFERROR(IF(INDEX('[1]PNC 2020'!$A$3:$AA$434,MATCH($A304,'[1]PNC 2020'!$A$7:$A$434,0)+4,MATCH(W$60,'[1]PNC 2020'!$A$3:$AA$3,0))=0,"",INDEX('[1]PNC 2020'!$A$3:$AA$434,MATCH($A304,'[1]PNC 2020'!$A$7:$A$434,0)+4,MATCH(W$60,'[1]PNC 2020'!$A$3:$AA$3,0))),"")</f>
        <v/>
      </c>
      <c r="X304" s="87" t="str">
        <f>IFERROR(IF(INDEX('[1]PNC 2020'!$A$3:$AA$434,MATCH($A304,'[1]PNC 2020'!$A$7:$A$434,0)+4,MATCH(X$60,'[1]PNC 2020'!$A$3:$AA$3,0))=0,"",INDEX('[1]PNC 2020'!$A$3:$AA$434,MATCH($A304,'[1]PNC 2020'!$A$7:$A$434,0)+4,MATCH(X$60,'[1]PNC 2020'!$A$3:$AA$3,0))),"")</f>
        <v/>
      </c>
      <c r="Y304" s="87">
        <f t="shared" si="107"/>
        <v>0</v>
      </c>
      <c r="Z304" s="87" t="str">
        <f>IFERROR(IF(INDEX('[1]PNC 2020'!$A$3:$AA$434,MATCH($A304,'[1]PNC 2020'!$A$7:$A$434,0)+4,MATCH(Z$60,'[1]PNC 2020'!$A$3:$AA$3,0))=0,"",INDEX('[1]PNC 2020'!$A$3:$AA$434,MATCH($A304,'[1]PNC 2020'!$A$7:$A$434,0)+4,MATCH(Z$60,'[1]PNC 2020'!$A$3:$AA$3,0))),"")</f>
        <v/>
      </c>
      <c r="AA304" s="87" t="str">
        <f>IFERROR(IF(INDEX('[1]PNC 2020'!$A$3:$AA$434,MATCH($A304,'[1]PNC 2020'!$A$7:$A$434,0)+4,MATCH(AA$60,'[1]PNC 2020'!$A$3:$AA$3,0))=0,"",INDEX('[1]PNC 2020'!$A$3:$AA$434,MATCH($A304,'[1]PNC 2020'!$A$7:$A$434,0)+4,MATCH(AA$60,'[1]PNC 2020'!$A$3:$AA$3,0))),"")</f>
        <v/>
      </c>
      <c r="AB304" s="87">
        <f t="shared" si="108"/>
        <v>0</v>
      </c>
      <c r="AC304" s="87" t="str">
        <f>IFERROR(IF(INDEX('[1]PNC 2020'!$A$3:$AA$434,MATCH($A304,'[1]PNC 2020'!$A$7:$A$434,0)+4,MATCH(AC$60,'[1]PNC 2020'!$A$3:$AA$3,0))=0,"",INDEX('[1]PNC 2020'!$A$3:$AA$434,MATCH($A304,'[1]PNC 2020'!$A$7:$A$434,0)+4,MATCH(AC$60,'[1]PNC 2020'!$A$3:$AA$3,0))),"")</f>
        <v/>
      </c>
      <c r="AD304" s="87" t="str">
        <f>IFERROR(IF(INDEX('[1]PNC 2020'!$A$3:$AA$434,MATCH($A304,'[1]PNC 2020'!$A$7:$A$434,0)+4,MATCH(AD$60,'[1]PNC 2020'!$A$3:$AA$3,0))=0,"",INDEX('[1]PNC 2020'!$A$3:$AA$434,MATCH($A304,'[1]PNC 2020'!$A$7:$A$434,0)+4,MATCH(AD$60,'[1]PNC 2020'!$A$3:$AA$3,0))),"")</f>
        <v/>
      </c>
      <c r="AE304" s="87">
        <f t="shared" si="109"/>
        <v>0</v>
      </c>
      <c r="AF304" s="87" t="str">
        <f>IFERROR(IF(INDEX('[1]PNC 2020'!$A$3:$AA$434,MATCH($A304,'[1]PNC 2020'!$A$7:$A$434,0)+4,MATCH(AF$60,'[1]PNC 2020'!$A$3:$AA$3,0))=0,"",INDEX('[1]PNC 2020'!$A$3:$AA$434,MATCH($A304,'[1]PNC 2020'!$A$7:$A$434,0)+4,MATCH(AF$60,'[1]PNC 2020'!$A$3:$AA$3,0))),"")</f>
        <v/>
      </c>
      <c r="AG304" s="87" t="str">
        <f>IFERROR(IF(INDEX('[1]PNC 2020'!$A$3:$AA$434,MATCH($A304,'[1]PNC 2020'!$A$7:$A$434,0)+4,MATCH(AG$60,'[1]PNC 2020'!$A$3:$AA$3,0))=0,"",INDEX('[1]PNC 2020'!$A$3:$AA$434,MATCH($A304,'[1]PNC 2020'!$A$7:$A$434,0)+4,MATCH(AG$60,'[1]PNC 2020'!$A$3:$AA$3,0))),"")</f>
        <v/>
      </c>
      <c r="AH304" s="87">
        <f t="shared" si="110"/>
        <v>0</v>
      </c>
      <c r="AI304" s="87" t="str">
        <f>IFERROR(IF(INDEX('[1]PNC 2020'!$A$3:$AA$434,MATCH($A304,'[1]PNC 2020'!$A$7:$A$434,0)+4,MATCH(AI$60,'[1]PNC 2020'!$A$3:$AA$3,0))=0,"",INDEX('[1]PNC 2020'!$A$3:$AA$434,MATCH($A304,'[1]PNC 2020'!$A$7:$A$434,0)+4,MATCH(AI$60,'[1]PNC 2020'!$A$3:$AA$3,0))),"")</f>
        <v/>
      </c>
      <c r="AJ304" s="87" t="str">
        <f>IFERROR(IF(INDEX('[1]PNC 2020'!$A$3:$AA$434,MATCH($A304,'[1]PNC 2020'!$A$7:$A$434,0)+4,MATCH(AJ$60,'[1]PNC 2020'!$A$3:$AA$3,0))=0,"",INDEX('[1]PNC 2020'!$A$3:$AA$434,MATCH($A304,'[1]PNC 2020'!$A$7:$A$434,0)+4,MATCH(AJ$60,'[1]PNC 2020'!$A$3:$AA$3,0))),"")</f>
        <v/>
      </c>
      <c r="AK304" s="87">
        <f t="shared" si="111"/>
        <v>0</v>
      </c>
      <c r="AM304" s="132" t="s">
        <v>4</v>
      </c>
    </row>
    <row r="305" spans="1:39" x14ac:dyDescent="0.2">
      <c r="A305" s="132" t="str">
        <f t="shared" si="112"/>
        <v>MayoConfederación del Canadá Dominicana, S. A.</v>
      </c>
      <c r="B305" s="51" t="s">
        <v>128</v>
      </c>
      <c r="C305" s="88">
        <f t="shared" si="99"/>
        <v>0</v>
      </c>
      <c r="D305" s="88">
        <f t="shared" si="100"/>
        <v>0</v>
      </c>
      <c r="E305" s="87" t="str">
        <f>IFERROR(IF(INDEX('[1]PNC 2020'!$A$3:$AA$434,MATCH($A305,'[1]PNC 2020'!$A$7:$A$434,0)+4,MATCH(E$60,'[1]PNC 2020'!$A$3:$AA$3,0))=0,"",INDEX('[1]PNC 2020'!$A$3:$AA$434,MATCH($A305,'[1]PNC 2020'!$A$7:$A$434,0)+4,MATCH(E$60,'[1]PNC 2020'!$A$3:$AA$3,0))),"")</f>
        <v/>
      </c>
      <c r="F305" s="87" t="str">
        <f>IFERROR(IF(INDEX('[1]PNC 2020'!$A$3:$AA$434,MATCH($A305,'[1]PNC 2020'!$A$7:$A$434,0)+4,MATCH(F$60,'[1]PNC 2020'!$A$3:$AA$3,0))=0,"",INDEX('[1]PNC 2020'!$A$3:$AA$434,MATCH($A305,'[1]PNC 2020'!$A$7:$A$434,0)+4,MATCH(F$60,'[1]PNC 2020'!$A$3:$AA$3,0))),"")</f>
        <v/>
      </c>
      <c r="G305" s="87">
        <f t="shared" si="101"/>
        <v>0</v>
      </c>
      <c r="H305" s="87" t="str">
        <f>IFERROR(IF(INDEX('[1]PNC 2020'!$A$3:$AA$434,MATCH($A305,'[1]PNC 2020'!$A$7:$A$434,0)+4,MATCH(H$60,'[1]PNC 2020'!$A$3:$AA$3,0))=0,"",INDEX('[1]PNC 2020'!$A$3:$AA$434,MATCH($A305,'[1]PNC 2020'!$A$7:$A$434,0)+4,MATCH(H$60,'[1]PNC 2020'!$A$3:$AA$3,0))),"")</f>
        <v/>
      </c>
      <c r="I305" s="87" t="str">
        <f>IFERROR(IF(INDEX('[1]PNC 2020'!$A$3:$AA$434,MATCH($A305,'[1]PNC 2020'!$A$7:$A$434,0)+4,MATCH(I$60,'[1]PNC 2020'!$A$3:$AA$3,0))=0,"",INDEX('[1]PNC 2020'!$A$3:$AA$434,MATCH($A305,'[1]PNC 2020'!$A$7:$A$434,0)+4,MATCH(I$60,'[1]PNC 2020'!$A$3:$AA$3,0))),"")</f>
        <v/>
      </c>
      <c r="J305" s="87">
        <f t="shared" si="102"/>
        <v>0</v>
      </c>
      <c r="K305" s="87" t="str">
        <f>IFERROR(IF(INDEX('[1]PNC 2020'!$A$3:$AA$434,MATCH($A305,'[1]PNC 2020'!$A$7:$A$434,0)+4,MATCH(K$60,'[1]PNC 2020'!$A$3:$AA$3,0))=0,"",INDEX('[1]PNC 2020'!$A$3:$AA$434,MATCH($A305,'[1]PNC 2020'!$A$7:$A$434,0)+4,MATCH(K$60,'[1]PNC 2020'!$A$3:$AA$3,0))),"")</f>
        <v/>
      </c>
      <c r="L305" s="87" t="str">
        <f>IFERROR(IF(INDEX('[1]PNC 2020'!$A$3:$AA$434,MATCH($A305,'[1]PNC 2020'!$A$7:$A$434,0)+4,MATCH(L$60,'[1]PNC 2020'!$A$3:$AA$3,0))=0,"",INDEX('[1]PNC 2020'!$A$3:$AA$434,MATCH($A305,'[1]PNC 2020'!$A$7:$A$434,0)+4,MATCH(L$60,'[1]PNC 2020'!$A$3:$AA$3,0))),"")</f>
        <v/>
      </c>
      <c r="M305" s="87">
        <f t="shared" si="103"/>
        <v>0</v>
      </c>
      <c r="N305" s="87" t="str">
        <f>IFERROR(IF(INDEX('[1]PNC 2020'!$A$3:$AA$434,MATCH($A305,'[1]PNC 2020'!$A$7:$A$434,0)+4,MATCH(N$60,'[1]PNC 2020'!$A$3:$AA$3,0))=0,"",INDEX('[1]PNC 2020'!$A$3:$AA$434,MATCH($A305,'[1]PNC 2020'!$A$7:$A$434,0)+4,MATCH(N$60,'[1]PNC 2020'!$A$3:$AA$3,0))),"")</f>
        <v/>
      </c>
      <c r="O305" s="87" t="str">
        <f>IFERROR(IF(INDEX('[1]PNC 2020'!$A$3:$AA$434,MATCH($A305,'[1]PNC 2020'!$A$7:$A$434,0)+4,MATCH(O$60,'[1]PNC 2020'!$A$3:$AA$3,0))=0,"",INDEX('[1]PNC 2020'!$A$3:$AA$434,MATCH($A305,'[1]PNC 2020'!$A$7:$A$434,0)+4,MATCH(O$60,'[1]PNC 2020'!$A$3:$AA$3,0))),"")</f>
        <v/>
      </c>
      <c r="P305" s="87">
        <f t="shared" si="104"/>
        <v>0</v>
      </c>
      <c r="Q305" s="87" t="str">
        <f>IFERROR(IF(INDEX('[1]PNC 2020'!$A$3:$AA$434,MATCH($A305,'[1]PNC 2020'!$A$7:$A$434,0)+4,MATCH(Q$60,'[1]PNC 2020'!$A$3:$AA$3,0))=0,"",INDEX('[1]PNC 2020'!$A$3:$AA$434,MATCH($A305,'[1]PNC 2020'!$A$7:$A$434,0)+4,MATCH(Q$60,'[1]PNC 2020'!$A$3:$AA$3,0))),"")</f>
        <v/>
      </c>
      <c r="R305" s="87" t="str">
        <f>IFERROR(IF(INDEX('[1]PNC 2020'!$A$3:$AA$434,MATCH($A305,'[1]PNC 2020'!$A$7:$A$434,0)+4,MATCH(R$60,'[1]PNC 2020'!$A$3:$AA$3,0))=0,"",INDEX('[1]PNC 2020'!$A$3:$AA$434,MATCH($A305,'[1]PNC 2020'!$A$7:$A$434,0)+4,MATCH(R$60,'[1]PNC 2020'!$A$3:$AA$3,0))),"")</f>
        <v/>
      </c>
      <c r="S305" s="87">
        <f t="shared" si="105"/>
        <v>0</v>
      </c>
      <c r="T305" s="87" t="str">
        <f>IFERROR(IF(INDEX('[1]PNC 2020'!$A$3:$AA$434,MATCH($A305,'[1]PNC 2020'!$A$7:$A$434,0)+4,MATCH(T$60,'[1]PNC 2020'!$A$3:$AA$3,0))=0,"",INDEX('[1]PNC 2020'!$A$3:$AA$434,MATCH($A305,'[1]PNC 2020'!$A$7:$A$434,0)+4,MATCH(T$60,'[1]PNC 2020'!$A$3:$AA$3,0))),"")</f>
        <v/>
      </c>
      <c r="U305" s="87" t="str">
        <f>IFERROR(IF(INDEX('[1]PNC 2020'!$A$3:$AA$434,MATCH($A305,'[1]PNC 2020'!$A$7:$A$434,0)+4,MATCH(U$60,'[1]PNC 2020'!$A$3:$AA$3,0))=0,"",INDEX('[1]PNC 2020'!$A$3:$AA$434,MATCH($A305,'[1]PNC 2020'!$A$7:$A$434,0)+4,MATCH(U$60,'[1]PNC 2020'!$A$3:$AA$3,0))),"")</f>
        <v/>
      </c>
      <c r="V305" s="87">
        <f t="shared" si="106"/>
        <v>0</v>
      </c>
      <c r="W305" s="87" t="str">
        <f>IFERROR(IF(INDEX('[1]PNC 2020'!$A$3:$AA$434,MATCH($A305,'[1]PNC 2020'!$A$7:$A$434,0)+4,MATCH(W$60,'[1]PNC 2020'!$A$3:$AA$3,0))=0,"",INDEX('[1]PNC 2020'!$A$3:$AA$434,MATCH($A305,'[1]PNC 2020'!$A$7:$A$434,0)+4,MATCH(W$60,'[1]PNC 2020'!$A$3:$AA$3,0))),"")</f>
        <v/>
      </c>
      <c r="X305" s="87" t="str">
        <f>IFERROR(IF(INDEX('[1]PNC 2020'!$A$3:$AA$434,MATCH($A305,'[1]PNC 2020'!$A$7:$A$434,0)+4,MATCH(X$60,'[1]PNC 2020'!$A$3:$AA$3,0))=0,"",INDEX('[1]PNC 2020'!$A$3:$AA$434,MATCH($A305,'[1]PNC 2020'!$A$7:$A$434,0)+4,MATCH(X$60,'[1]PNC 2020'!$A$3:$AA$3,0))),"")</f>
        <v/>
      </c>
      <c r="Y305" s="87">
        <f t="shared" si="107"/>
        <v>0</v>
      </c>
      <c r="Z305" s="87" t="str">
        <f>IFERROR(IF(INDEX('[1]PNC 2020'!$A$3:$AA$434,MATCH($A305,'[1]PNC 2020'!$A$7:$A$434,0)+4,MATCH(Z$60,'[1]PNC 2020'!$A$3:$AA$3,0))=0,"",INDEX('[1]PNC 2020'!$A$3:$AA$434,MATCH($A305,'[1]PNC 2020'!$A$7:$A$434,0)+4,MATCH(Z$60,'[1]PNC 2020'!$A$3:$AA$3,0))),"")</f>
        <v/>
      </c>
      <c r="AA305" s="87" t="str">
        <f>IFERROR(IF(INDEX('[1]PNC 2020'!$A$3:$AA$434,MATCH($A305,'[1]PNC 2020'!$A$7:$A$434,0)+4,MATCH(AA$60,'[1]PNC 2020'!$A$3:$AA$3,0))=0,"",INDEX('[1]PNC 2020'!$A$3:$AA$434,MATCH($A305,'[1]PNC 2020'!$A$7:$A$434,0)+4,MATCH(AA$60,'[1]PNC 2020'!$A$3:$AA$3,0))),"")</f>
        <v/>
      </c>
      <c r="AB305" s="87">
        <f t="shared" si="108"/>
        <v>0</v>
      </c>
      <c r="AC305" s="87" t="str">
        <f>IFERROR(IF(INDEX('[1]PNC 2020'!$A$3:$AA$434,MATCH($A305,'[1]PNC 2020'!$A$7:$A$434,0)+4,MATCH(AC$60,'[1]PNC 2020'!$A$3:$AA$3,0))=0,"",INDEX('[1]PNC 2020'!$A$3:$AA$434,MATCH($A305,'[1]PNC 2020'!$A$7:$A$434,0)+4,MATCH(AC$60,'[1]PNC 2020'!$A$3:$AA$3,0))),"")</f>
        <v/>
      </c>
      <c r="AD305" s="87" t="str">
        <f>IFERROR(IF(INDEX('[1]PNC 2020'!$A$3:$AA$434,MATCH($A305,'[1]PNC 2020'!$A$7:$A$434,0)+4,MATCH(AD$60,'[1]PNC 2020'!$A$3:$AA$3,0))=0,"",INDEX('[1]PNC 2020'!$A$3:$AA$434,MATCH($A305,'[1]PNC 2020'!$A$7:$A$434,0)+4,MATCH(AD$60,'[1]PNC 2020'!$A$3:$AA$3,0))),"")</f>
        <v/>
      </c>
      <c r="AE305" s="87">
        <f t="shared" si="109"/>
        <v>0</v>
      </c>
      <c r="AF305" s="87" t="str">
        <f>IFERROR(IF(INDEX('[1]PNC 2020'!$A$3:$AA$434,MATCH($A305,'[1]PNC 2020'!$A$7:$A$434,0)+4,MATCH(AF$60,'[1]PNC 2020'!$A$3:$AA$3,0))=0,"",INDEX('[1]PNC 2020'!$A$3:$AA$434,MATCH($A305,'[1]PNC 2020'!$A$7:$A$434,0)+4,MATCH(AF$60,'[1]PNC 2020'!$A$3:$AA$3,0))),"")</f>
        <v/>
      </c>
      <c r="AG305" s="87" t="str">
        <f>IFERROR(IF(INDEX('[1]PNC 2020'!$A$3:$AA$434,MATCH($A305,'[1]PNC 2020'!$A$7:$A$434,0)+4,MATCH(AG$60,'[1]PNC 2020'!$A$3:$AA$3,0))=0,"",INDEX('[1]PNC 2020'!$A$3:$AA$434,MATCH($A305,'[1]PNC 2020'!$A$7:$A$434,0)+4,MATCH(AG$60,'[1]PNC 2020'!$A$3:$AA$3,0))),"")</f>
        <v/>
      </c>
      <c r="AH305" s="87">
        <f t="shared" si="110"/>
        <v>0</v>
      </c>
      <c r="AI305" s="87" t="str">
        <f>IFERROR(IF(INDEX('[1]PNC 2020'!$A$3:$AA$434,MATCH($A305,'[1]PNC 2020'!$A$7:$A$434,0)+4,MATCH(AI$60,'[1]PNC 2020'!$A$3:$AA$3,0))=0,"",INDEX('[1]PNC 2020'!$A$3:$AA$434,MATCH($A305,'[1]PNC 2020'!$A$7:$A$434,0)+4,MATCH(AI$60,'[1]PNC 2020'!$A$3:$AA$3,0))),"")</f>
        <v/>
      </c>
      <c r="AJ305" s="87" t="str">
        <f>IFERROR(IF(INDEX('[1]PNC 2020'!$A$3:$AA$434,MATCH($A305,'[1]PNC 2020'!$A$7:$A$434,0)+4,MATCH(AJ$60,'[1]PNC 2020'!$A$3:$AA$3,0))=0,"",INDEX('[1]PNC 2020'!$A$3:$AA$434,MATCH($A305,'[1]PNC 2020'!$A$7:$A$434,0)+4,MATCH(AJ$60,'[1]PNC 2020'!$A$3:$AA$3,0))),"")</f>
        <v/>
      </c>
      <c r="AK305" s="87">
        <f t="shared" si="111"/>
        <v>0</v>
      </c>
      <c r="AM305" s="132" t="s">
        <v>4</v>
      </c>
    </row>
    <row r="306" spans="1:39" x14ac:dyDescent="0.2">
      <c r="A306" s="132" t="str">
        <f t="shared" si="112"/>
        <v>MayoAutoseguro, S. A.</v>
      </c>
      <c r="B306" s="51" t="s">
        <v>79</v>
      </c>
      <c r="C306" s="88">
        <f t="shared" si="99"/>
        <v>0</v>
      </c>
      <c r="D306" s="88">
        <f t="shared" si="100"/>
        <v>0</v>
      </c>
      <c r="E306" s="87" t="str">
        <f>IFERROR(IF(INDEX('[1]PNC 2020'!$A$3:$AA$434,MATCH($A306,'[1]PNC 2020'!$A$7:$A$434,0)+4,MATCH(E$60,'[1]PNC 2020'!$A$3:$AA$3,0))=0,"",INDEX('[1]PNC 2020'!$A$3:$AA$434,MATCH($A306,'[1]PNC 2020'!$A$7:$A$434,0)+4,MATCH(E$60,'[1]PNC 2020'!$A$3:$AA$3,0))),"")</f>
        <v/>
      </c>
      <c r="F306" s="87" t="str">
        <f>IFERROR(IF(INDEX('[1]PNC 2020'!$A$3:$AA$434,MATCH($A306,'[1]PNC 2020'!$A$7:$A$434,0)+4,MATCH(F$60,'[1]PNC 2020'!$A$3:$AA$3,0))=0,"",INDEX('[1]PNC 2020'!$A$3:$AA$434,MATCH($A306,'[1]PNC 2020'!$A$7:$A$434,0)+4,MATCH(F$60,'[1]PNC 2020'!$A$3:$AA$3,0))),"")</f>
        <v/>
      </c>
      <c r="G306" s="87">
        <f t="shared" si="101"/>
        <v>0</v>
      </c>
      <c r="H306" s="87" t="str">
        <f>IFERROR(IF(INDEX('[1]PNC 2020'!$A$3:$AA$434,MATCH($A306,'[1]PNC 2020'!$A$7:$A$434,0)+4,MATCH(H$60,'[1]PNC 2020'!$A$3:$AA$3,0))=0,"",INDEX('[1]PNC 2020'!$A$3:$AA$434,MATCH($A306,'[1]PNC 2020'!$A$7:$A$434,0)+4,MATCH(H$60,'[1]PNC 2020'!$A$3:$AA$3,0))),"")</f>
        <v/>
      </c>
      <c r="I306" s="87" t="str">
        <f>IFERROR(IF(INDEX('[1]PNC 2020'!$A$3:$AA$434,MATCH($A306,'[1]PNC 2020'!$A$7:$A$434,0)+4,MATCH(I$60,'[1]PNC 2020'!$A$3:$AA$3,0))=0,"",INDEX('[1]PNC 2020'!$A$3:$AA$434,MATCH($A306,'[1]PNC 2020'!$A$7:$A$434,0)+4,MATCH(I$60,'[1]PNC 2020'!$A$3:$AA$3,0))),"")</f>
        <v/>
      </c>
      <c r="J306" s="87">
        <f t="shared" si="102"/>
        <v>0</v>
      </c>
      <c r="K306" s="87" t="str">
        <f>IFERROR(IF(INDEX('[1]PNC 2020'!$A$3:$AA$434,MATCH($A306,'[1]PNC 2020'!$A$7:$A$434,0)+4,MATCH(K$60,'[1]PNC 2020'!$A$3:$AA$3,0))=0,"",INDEX('[1]PNC 2020'!$A$3:$AA$434,MATCH($A306,'[1]PNC 2020'!$A$7:$A$434,0)+4,MATCH(K$60,'[1]PNC 2020'!$A$3:$AA$3,0))),"")</f>
        <v/>
      </c>
      <c r="L306" s="87" t="str">
        <f>IFERROR(IF(INDEX('[1]PNC 2020'!$A$3:$AA$434,MATCH($A306,'[1]PNC 2020'!$A$7:$A$434,0)+4,MATCH(L$60,'[1]PNC 2020'!$A$3:$AA$3,0))=0,"",INDEX('[1]PNC 2020'!$A$3:$AA$434,MATCH($A306,'[1]PNC 2020'!$A$7:$A$434,0)+4,MATCH(L$60,'[1]PNC 2020'!$A$3:$AA$3,0))),"")</f>
        <v/>
      </c>
      <c r="M306" s="87">
        <f t="shared" si="103"/>
        <v>0</v>
      </c>
      <c r="N306" s="87" t="str">
        <f>IFERROR(IF(INDEX('[1]PNC 2020'!$A$3:$AA$434,MATCH($A306,'[1]PNC 2020'!$A$7:$A$434,0)+4,MATCH(N$60,'[1]PNC 2020'!$A$3:$AA$3,0))=0,"",INDEX('[1]PNC 2020'!$A$3:$AA$434,MATCH($A306,'[1]PNC 2020'!$A$7:$A$434,0)+4,MATCH(N$60,'[1]PNC 2020'!$A$3:$AA$3,0))),"")</f>
        <v/>
      </c>
      <c r="O306" s="87" t="str">
        <f>IFERROR(IF(INDEX('[1]PNC 2020'!$A$3:$AA$434,MATCH($A306,'[1]PNC 2020'!$A$7:$A$434,0)+4,MATCH(O$60,'[1]PNC 2020'!$A$3:$AA$3,0))=0,"",INDEX('[1]PNC 2020'!$A$3:$AA$434,MATCH($A306,'[1]PNC 2020'!$A$7:$A$434,0)+4,MATCH(O$60,'[1]PNC 2020'!$A$3:$AA$3,0))),"")</f>
        <v/>
      </c>
      <c r="P306" s="87">
        <f t="shared" si="104"/>
        <v>0</v>
      </c>
      <c r="Q306" s="87" t="str">
        <f>IFERROR(IF(INDEX('[1]PNC 2020'!$A$3:$AA$434,MATCH($A306,'[1]PNC 2020'!$A$7:$A$434,0)+4,MATCH(Q$60,'[1]PNC 2020'!$A$3:$AA$3,0))=0,"",INDEX('[1]PNC 2020'!$A$3:$AA$434,MATCH($A306,'[1]PNC 2020'!$A$7:$A$434,0)+4,MATCH(Q$60,'[1]PNC 2020'!$A$3:$AA$3,0))),"")</f>
        <v/>
      </c>
      <c r="R306" s="87" t="str">
        <f>IFERROR(IF(INDEX('[1]PNC 2020'!$A$3:$AA$434,MATCH($A306,'[1]PNC 2020'!$A$7:$A$434,0)+4,MATCH(R$60,'[1]PNC 2020'!$A$3:$AA$3,0))=0,"",INDEX('[1]PNC 2020'!$A$3:$AA$434,MATCH($A306,'[1]PNC 2020'!$A$7:$A$434,0)+4,MATCH(R$60,'[1]PNC 2020'!$A$3:$AA$3,0))),"")</f>
        <v/>
      </c>
      <c r="S306" s="87">
        <f t="shared" si="105"/>
        <v>0</v>
      </c>
      <c r="T306" s="87" t="str">
        <f>IFERROR(IF(INDEX('[1]PNC 2020'!$A$3:$AA$434,MATCH($A306,'[1]PNC 2020'!$A$7:$A$434,0)+4,MATCH(T$60,'[1]PNC 2020'!$A$3:$AA$3,0))=0,"",INDEX('[1]PNC 2020'!$A$3:$AA$434,MATCH($A306,'[1]PNC 2020'!$A$7:$A$434,0)+4,MATCH(T$60,'[1]PNC 2020'!$A$3:$AA$3,0))),"")</f>
        <v/>
      </c>
      <c r="U306" s="87" t="str">
        <f>IFERROR(IF(INDEX('[1]PNC 2020'!$A$3:$AA$434,MATCH($A306,'[1]PNC 2020'!$A$7:$A$434,0)+4,MATCH(U$60,'[1]PNC 2020'!$A$3:$AA$3,0))=0,"",INDEX('[1]PNC 2020'!$A$3:$AA$434,MATCH($A306,'[1]PNC 2020'!$A$7:$A$434,0)+4,MATCH(U$60,'[1]PNC 2020'!$A$3:$AA$3,0))),"")</f>
        <v/>
      </c>
      <c r="V306" s="87">
        <f t="shared" si="106"/>
        <v>0</v>
      </c>
      <c r="W306" s="87" t="str">
        <f>IFERROR(IF(INDEX('[1]PNC 2020'!$A$3:$AA$434,MATCH($A306,'[1]PNC 2020'!$A$7:$A$434,0)+4,MATCH(W$60,'[1]PNC 2020'!$A$3:$AA$3,0))=0,"",INDEX('[1]PNC 2020'!$A$3:$AA$434,MATCH($A306,'[1]PNC 2020'!$A$7:$A$434,0)+4,MATCH(W$60,'[1]PNC 2020'!$A$3:$AA$3,0))),"")</f>
        <v/>
      </c>
      <c r="X306" s="87" t="str">
        <f>IFERROR(IF(INDEX('[1]PNC 2020'!$A$3:$AA$434,MATCH($A306,'[1]PNC 2020'!$A$7:$A$434,0)+4,MATCH(X$60,'[1]PNC 2020'!$A$3:$AA$3,0))=0,"",INDEX('[1]PNC 2020'!$A$3:$AA$434,MATCH($A306,'[1]PNC 2020'!$A$7:$A$434,0)+4,MATCH(X$60,'[1]PNC 2020'!$A$3:$AA$3,0))),"")</f>
        <v/>
      </c>
      <c r="Y306" s="87">
        <f t="shared" si="107"/>
        <v>0</v>
      </c>
      <c r="Z306" s="87" t="str">
        <f>IFERROR(IF(INDEX('[1]PNC 2020'!$A$3:$AA$434,MATCH($A306,'[1]PNC 2020'!$A$7:$A$434,0)+4,MATCH(Z$60,'[1]PNC 2020'!$A$3:$AA$3,0))=0,"",INDEX('[1]PNC 2020'!$A$3:$AA$434,MATCH($A306,'[1]PNC 2020'!$A$7:$A$434,0)+4,MATCH(Z$60,'[1]PNC 2020'!$A$3:$AA$3,0))),"")</f>
        <v/>
      </c>
      <c r="AA306" s="87" t="str">
        <f>IFERROR(IF(INDEX('[1]PNC 2020'!$A$3:$AA$434,MATCH($A306,'[1]PNC 2020'!$A$7:$A$434,0)+4,MATCH(AA$60,'[1]PNC 2020'!$A$3:$AA$3,0))=0,"",INDEX('[1]PNC 2020'!$A$3:$AA$434,MATCH($A306,'[1]PNC 2020'!$A$7:$A$434,0)+4,MATCH(AA$60,'[1]PNC 2020'!$A$3:$AA$3,0))),"")</f>
        <v/>
      </c>
      <c r="AB306" s="87">
        <f t="shared" si="108"/>
        <v>0</v>
      </c>
      <c r="AC306" s="87" t="str">
        <f>IFERROR(IF(INDEX('[1]PNC 2020'!$A$3:$AA$434,MATCH($A306,'[1]PNC 2020'!$A$7:$A$434,0)+4,MATCH(AC$60,'[1]PNC 2020'!$A$3:$AA$3,0))=0,"",INDEX('[1]PNC 2020'!$A$3:$AA$434,MATCH($A306,'[1]PNC 2020'!$A$7:$A$434,0)+4,MATCH(AC$60,'[1]PNC 2020'!$A$3:$AA$3,0))),"")</f>
        <v/>
      </c>
      <c r="AD306" s="87" t="str">
        <f>IFERROR(IF(INDEX('[1]PNC 2020'!$A$3:$AA$434,MATCH($A306,'[1]PNC 2020'!$A$7:$A$434,0)+4,MATCH(AD$60,'[1]PNC 2020'!$A$3:$AA$3,0))=0,"",INDEX('[1]PNC 2020'!$A$3:$AA$434,MATCH($A306,'[1]PNC 2020'!$A$7:$A$434,0)+4,MATCH(AD$60,'[1]PNC 2020'!$A$3:$AA$3,0))),"")</f>
        <v/>
      </c>
      <c r="AE306" s="87">
        <f t="shared" si="109"/>
        <v>0</v>
      </c>
      <c r="AF306" s="87" t="str">
        <f>IFERROR(IF(INDEX('[1]PNC 2020'!$A$3:$AA$434,MATCH($A306,'[1]PNC 2020'!$A$7:$A$434,0)+4,MATCH(AF$60,'[1]PNC 2020'!$A$3:$AA$3,0))=0,"",INDEX('[1]PNC 2020'!$A$3:$AA$434,MATCH($A306,'[1]PNC 2020'!$A$7:$A$434,0)+4,MATCH(AF$60,'[1]PNC 2020'!$A$3:$AA$3,0))),"")</f>
        <v/>
      </c>
      <c r="AG306" s="87" t="str">
        <f>IFERROR(IF(INDEX('[1]PNC 2020'!$A$3:$AA$434,MATCH($A306,'[1]PNC 2020'!$A$7:$A$434,0)+4,MATCH(AG$60,'[1]PNC 2020'!$A$3:$AA$3,0))=0,"",INDEX('[1]PNC 2020'!$A$3:$AA$434,MATCH($A306,'[1]PNC 2020'!$A$7:$A$434,0)+4,MATCH(AG$60,'[1]PNC 2020'!$A$3:$AA$3,0))),"")</f>
        <v/>
      </c>
      <c r="AH306" s="87">
        <f t="shared" si="110"/>
        <v>0</v>
      </c>
      <c r="AI306" s="87" t="str">
        <f>IFERROR(IF(INDEX('[1]PNC 2020'!$A$3:$AA$434,MATCH($A306,'[1]PNC 2020'!$A$7:$A$434,0)+4,MATCH(AI$60,'[1]PNC 2020'!$A$3:$AA$3,0))=0,"",INDEX('[1]PNC 2020'!$A$3:$AA$434,MATCH($A306,'[1]PNC 2020'!$A$7:$A$434,0)+4,MATCH(AI$60,'[1]PNC 2020'!$A$3:$AA$3,0))),"")</f>
        <v/>
      </c>
      <c r="AJ306" s="87" t="str">
        <f>IFERROR(IF(INDEX('[1]PNC 2020'!$A$3:$AA$434,MATCH($A306,'[1]PNC 2020'!$A$7:$A$434,0)+4,MATCH(AJ$60,'[1]PNC 2020'!$A$3:$AA$3,0))=0,"",INDEX('[1]PNC 2020'!$A$3:$AA$434,MATCH($A306,'[1]PNC 2020'!$A$7:$A$434,0)+4,MATCH(AJ$60,'[1]PNC 2020'!$A$3:$AA$3,0))),"")</f>
        <v/>
      </c>
      <c r="AK306" s="87">
        <f t="shared" si="111"/>
        <v>0</v>
      </c>
      <c r="AM306" s="132" t="s">
        <v>4</v>
      </c>
    </row>
    <row r="307" spans="1:39" x14ac:dyDescent="0.2">
      <c r="A307" s="132" t="str">
        <f t="shared" si="112"/>
        <v>MayoSeguros Yunen, S.A.</v>
      </c>
      <c r="B307" s="51" t="s">
        <v>129</v>
      </c>
      <c r="C307" s="88">
        <f t="shared" si="99"/>
        <v>0</v>
      </c>
      <c r="D307" s="88">
        <f t="shared" si="100"/>
        <v>0</v>
      </c>
      <c r="E307" s="87" t="str">
        <f>IFERROR(IF(INDEX('[1]PNC 2020'!$A$3:$AA$434,MATCH($A307,'[1]PNC 2020'!$A$7:$A$434,0)+4,MATCH(E$60,'[1]PNC 2020'!$A$3:$AA$3,0))=0,"",INDEX('[1]PNC 2020'!$A$3:$AA$434,MATCH($A307,'[1]PNC 2020'!$A$7:$A$434,0)+4,MATCH(E$60,'[1]PNC 2020'!$A$3:$AA$3,0))),"")</f>
        <v/>
      </c>
      <c r="F307" s="87" t="str">
        <f>IFERROR(IF(INDEX('[1]PNC 2020'!$A$3:$AA$434,MATCH($A307,'[1]PNC 2020'!$A$7:$A$434,0)+4,MATCH(F$60,'[1]PNC 2020'!$A$3:$AA$3,0))=0,"",INDEX('[1]PNC 2020'!$A$3:$AA$434,MATCH($A307,'[1]PNC 2020'!$A$7:$A$434,0)+4,MATCH(F$60,'[1]PNC 2020'!$A$3:$AA$3,0))),"")</f>
        <v/>
      </c>
      <c r="G307" s="87">
        <f t="shared" si="101"/>
        <v>0</v>
      </c>
      <c r="H307" s="87" t="str">
        <f>IFERROR(IF(INDEX('[1]PNC 2020'!$A$3:$AA$434,MATCH($A307,'[1]PNC 2020'!$A$7:$A$434,0)+4,MATCH(H$60,'[1]PNC 2020'!$A$3:$AA$3,0))=0,"",INDEX('[1]PNC 2020'!$A$3:$AA$434,MATCH($A307,'[1]PNC 2020'!$A$7:$A$434,0)+4,MATCH(H$60,'[1]PNC 2020'!$A$3:$AA$3,0))),"")</f>
        <v/>
      </c>
      <c r="I307" s="87" t="str">
        <f>IFERROR(IF(INDEX('[1]PNC 2020'!$A$3:$AA$434,MATCH($A307,'[1]PNC 2020'!$A$7:$A$434,0)+4,MATCH(I$60,'[1]PNC 2020'!$A$3:$AA$3,0))=0,"",INDEX('[1]PNC 2020'!$A$3:$AA$434,MATCH($A307,'[1]PNC 2020'!$A$7:$A$434,0)+4,MATCH(I$60,'[1]PNC 2020'!$A$3:$AA$3,0))),"")</f>
        <v/>
      </c>
      <c r="J307" s="87">
        <f t="shared" si="102"/>
        <v>0</v>
      </c>
      <c r="K307" s="87" t="str">
        <f>IFERROR(IF(INDEX('[1]PNC 2020'!$A$3:$AA$434,MATCH($A307,'[1]PNC 2020'!$A$7:$A$434,0)+4,MATCH(K$60,'[1]PNC 2020'!$A$3:$AA$3,0))=0,"",INDEX('[1]PNC 2020'!$A$3:$AA$434,MATCH($A307,'[1]PNC 2020'!$A$7:$A$434,0)+4,MATCH(K$60,'[1]PNC 2020'!$A$3:$AA$3,0))),"")</f>
        <v/>
      </c>
      <c r="L307" s="87" t="str">
        <f>IFERROR(IF(INDEX('[1]PNC 2020'!$A$3:$AA$434,MATCH($A307,'[1]PNC 2020'!$A$7:$A$434,0)+4,MATCH(L$60,'[1]PNC 2020'!$A$3:$AA$3,0))=0,"",INDEX('[1]PNC 2020'!$A$3:$AA$434,MATCH($A307,'[1]PNC 2020'!$A$7:$A$434,0)+4,MATCH(L$60,'[1]PNC 2020'!$A$3:$AA$3,0))),"")</f>
        <v/>
      </c>
      <c r="M307" s="87">
        <f t="shared" si="103"/>
        <v>0</v>
      </c>
      <c r="N307" s="87" t="str">
        <f>IFERROR(IF(INDEX('[1]PNC 2020'!$A$3:$AA$434,MATCH($A307,'[1]PNC 2020'!$A$7:$A$434,0)+4,MATCH(N$60,'[1]PNC 2020'!$A$3:$AA$3,0))=0,"",INDEX('[1]PNC 2020'!$A$3:$AA$434,MATCH($A307,'[1]PNC 2020'!$A$7:$A$434,0)+4,MATCH(N$60,'[1]PNC 2020'!$A$3:$AA$3,0))),"")</f>
        <v/>
      </c>
      <c r="O307" s="87" t="str">
        <f>IFERROR(IF(INDEX('[1]PNC 2020'!$A$3:$AA$434,MATCH($A307,'[1]PNC 2020'!$A$7:$A$434,0)+4,MATCH(O$60,'[1]PNC 2020'!$A$3:$AA$3,0))=0,"",INDEX('[1]PNC 2020'!$A$3:$AA$434,MATCH($A307,'[1]PNC 2020'!$A$7:$A$434,0)+4,MATCH(O$60,'[1]PNC 2020'!$A$3:$AA$3,0))),"")</f>
        <v/>
      </c>
      <c r="P307" s="87">
        <f t="shared" si="104"/>
        <v>0</v>
      </c>
      <c r="Q307" s="87" t="str">
        <f>IFERROR(IF(INDEX('[1]PNC 2020'!$A$3:$AA$434,MATCH($A307,'[1]PNC 2020'!$A$7:$A$434,0)+4,MATCH(Q$60,'[1]PNC 2020'!$A$3:$AA$3,0))=0,"",INDEX('[1]PNC 2020'!$A$3:$AA$434,MATCH($A307,'[1]PNC 2020'!$A$7:$A$434,0)+4,MATCH(Q$60,'[1]PNC 2020'!$A$3:$AA$3,0))),"")</f>
        <v/>
      </c>
      <c r="R307" s="87" t="str">
        <f>IFERROR(IF(INDEX('[1]PNC 2020'!$A$3:$AA$434,MATCH($A307,'[1]PNC 2020'!$A$7:$A$434,0)+4,MATCH(R$60,'[1]PNC 2020'!$A$3:$AA$3,0))=0,"",INDEX('[1]PNC 2020'!$A$3:$AA$434,MATCH($A307,'[1]PNC 2020'!$A$7:$A$434,0)+4,MATCH(R$60,'[1]PNC 2020'!$A$3:$AA$3,0))),"")</f>
        <v/>
      </c>
      <c r="S307" s="87">
        <f t="shared" si="105"/>
        <v>0</v>
      </c>
      <c r="T307" s="87" t="str">
        <f>IFERROR(IF(INDEX('[1]PNC 2020'!$A$3:$AA$434,MATCH($A307,'[1]PNC 2020'!$A$7:$A$434,0)+4,MATCH(T$60,'[1]PNC 2020'!$A$3:$AA$3,0))=0,"",INDEX('[1]PNC 2020'!$A$3:$AA$434,MATCH($A307,'[1]PNC 2020'!$A$7:$A$434,0)+4,MATCH(T$60,'[1]PNC 2020'!$A$3:$AA$3,0))),"")</f>
        <v/>
      </c>
      <c r="U307" s="87" t="str">
        <f>IFERROR(IF(INDEX('[1]PNC 2020'!$A$3:$AA$434,MATCH($A307,'[1]PNC 2020'!$A$7:$A$434,0)+4,MATCH(U$60,'[1]PNC 2020'!$A$3:$AA$3,0))=0,"",INDEX('[1]PNC 2020'!$A$3:$AA$434,MATCH($A307,'[1]PNC 2020'!$A$7:$A$434,0)+4,MATCH(U$60,'[1]PNC 2020'!$A$3:$AA$3,0))),"")</f>
        <v/>
      </c>
      <c r="V307" s="87">
        <f t="shared" si="106"/>
        <v>0</v>
      </c>
      <c r="W307" s="87" t="str">
        <f>IFERROR(IF(INDEX('[1]PNC 2020'!$A$3:$AA$434,MATCH($A307,'[1]PNC 2020'!$A$7:$A$434,0)+4,MATCH(W$60,'[1]PNC 2020'!$A$3:$AA$3,0))=0,"",INDEX('[1]PNC 2020'!$A$3:$AA$434,MATCH($A307,'[1]PNC 2020'!$A$7:$A$434,0)+4,MATCH(W$60,'[1]PNC 2020'!$A$3:$AA$3,0))),"")</f>
        <v/>
      </c>
      <c r="X307" s="87" t="str">
        <f>IFERROR(IF(INDEX('[1]PNC 2020'!$A$3:$AA$434,MATCH($A307,'[1]PNC 2020'!$A$7:$A$434,0)+4,MATCH(X$60,'[1]PNC 2020'!$A$3:$AA$3,0))=0,"",INDEX('[1]PNC 2020'!$A$3:$AA$434,MATCH($A307,'[1]PNC 2020'!$A$7:$A$434,0)+4,MATCH(X$60,'[1]PNC 2020'!$A$3:$AA$3,0))),"")</f>
        <v/>
      </c>
      <c r="Y307" s="87">
        <f t="shared" si="107"/>
        <v>0</v>
      </c>
      <c r="Z307" s="87" t="str">
        <f>IFERROR(IF(INDEX('[1]PNC 2020'!$A$3:$AA$434,MATCH($A307,'[1]PNC 2020'!$A$7:$A$434,0)+4,MATCH(Z$60,'[1]PNC 2020'!$A$3:$AA$3,0))=0,"",INDEX('[1]PNC 2020'!$A$3:$AA$434,MATCH($A307,'[1]PNC 2020'!$A$7:$A$434,0)+4,MATCH(Z$60,'[1]PNC 2020'!$A$3:$AA$3,0))),"")</f>
        <v/>
      </c>
      <c r="AA307" s="87" t="str">
        <f>IFERROR(IF(INDEX('[1]PNC 2020'!$A$3:$AA$434,MATCH($A307,'[1]PNC 2020'!$A$7:$A$434,0)+4,MATCH(AA$60,'[1]PNC 2020'!$A$3:$AA$3,0))=0,"",INDEX('[1]PNC 2020'!$A$3:$AA$434,MATCH($A307,'[1]PNC 2020'!$A$7:$A$434,0)+4,MATCH(AA$60,'[1]PNC 2020'!$A$3:$AA$3,0))),"")</f>
        <v/>
      </c>
      <c r="AB307" s="87">
        <f t="shared" si="108"/>
        <v>0</v>
      </c>
      <c r="AC307" s="87" t="str">
        <f>IFERROR(IF(INDEX('[1]PNC 2020'!$A$3:$AA$434,MATCH($A307,'[1]PNC 2020'!$A$7:$A$434,0)+4,MATCH(AC$60,'[1]PNC 2020'!$A$3:$AA$3,0))=0,"",INDEX('[1]PNC 2020'!$A$3:$AA$434,MATCH($A307,'[1]PNC 2020'!$A$7:$A$434,0)+4,MATCH(AC$60,'[1]PNC 2020'!$A$3:$AA$3,0))),"")</f>
        <v/>
      </c>
      <c r="AD307" s="87" t="str">
        <f>IFERROR(IF(INDEX('[1]PNC 2020'!$A$3:$AA$434,MATCH($A307,'[1]PNC 2020'!$A$7:$A$434,0)+4,MATCH(AD$60,'[1]PNC 2020'!$A$3:$AA$3,0))=0,"",INDEX('[1]PNC 2020'!$A$3:$AA$434,MATCH($A307,'[1]PNC 2020'!$A$7:$A$434,0)+4,MATCH(AD$60,'[1]PNC 2020'!$A$3:$AA$3,0))),"")</f>
        <v/>
      </c>
      <c r="AE307" s="87">
        <f t="shared" si="109"/>
        <v>0</v>
      </c>
      <c r="AF307" s="87" t="str">
        <f>IFERROR(IF(INDEX('[1]PNC 2020'!$A$3:$AA$434,MATCH($A307,'[1]PNC 2020'!$A$7:$A$434,0)+4,MATCH(AF$60,'[1]PNC 2020'!$A$3:$AA$3,0))=0,"",INDEX('[1]PNC 2020'!$A$3:$AA$434,MATCH($A307,'[1]PNC 2020'!$A$7:$A$434,0)+4,MATCH(AF$60,'[1]PNC 2020'!$A$3:$AA$3,0))),"")</f>
        <v/>
      </c>
      <c r="AG307" s="87" t="str">
        <f>IFERROR(IF(INDEX('[1]PNC 2020'!$A$3:$AA$434,MATCH($A307,'[1]PNC 2020'!$A$7:$A$434,0)+4,MATCH(AG$60,'[1]PNC 2020'!$A$3:$AA$3,0))=0,"",INDEX('[1]PNC 2020'!$A$3:$AA$434,MATCH($A307,'[1]PNC 2020'!$A$7:$A$434,0)+4,MATCH(AG$60,'[1]PNC 2020'!$A$3:$AA$3,0))),"")</f>
        <v/>
      </c>
      <c r="AH307" s="87">
        <f t="shared" si="110"/>
        <v>0</v>
      </c>
      <c r="AI307" s="87" t="str">
        <f>IFERROR(IF(INDEX('[1]PNC 2020'!$A$3:$AA$434,MATCH($A307,'[1]PNC 2020'!$A$7:$A$434,0)+4,MATCH(AI$60,'[1]PNC 2020'!$A$3:$AA$3,0))=0,"",INDEX('[1]PNC 2020'!$A$3:$AA$434,MATCH($A307,'[1]PNC 2020'!$A$7:$A$434,0)+4,MATCH(AI$60,'[1]PNC 2020'!$A$3:$AA$3,0))),"")</f>
        <v/>
      </c>
      <c r="AJ307" s="87" t="str">
        <f>IFERROR(IF(INDEX('[1]PNC 2020'!$A$3:$AA$434,MATCH($A307,'[1]PNC 2020'!$A$7:$A$434,0)+4,MATCH(AJ$60,'[1]PNC 2020'!$A$3:$AA$3,0))=0,"",INDEX('[1]PNC 2020'!$A$3:$AA$434,MATCH($A307,'[1]PNC 2020'!$A$7:$A$434,0)+4,MATCH(AJ$60,'[1]PNC 2020'!$A$3:$AA$3,0))),"")</f>
        <v/>
      </c>
      <c r="AK307" s="87">
        <f t="shared" si="111"/>
        <v>0</v>
      </c>
      <c r="AM307" s="132" t="s">
        <v>4</v>
      </c>
    </row>
    <row r="308" spans="1:39" x14ac:dyDescent="0.2">
      <c r="A308" s="132" t="str">
        <f t="shared" si="112"/>
        <v>MayoHylseg Seguros S.A</v>
      </c>
      <c r="B308" s="51" t="s">
        <v>130</v>
      </c>
      <c r="C308" s="88">
        <f t="shared" si="99"/>
        <v>0</v>
      </c>
      <c r="D308" s="88">
        <f t="shared" si="100"/>
        <v>0</v>
      </c>
      <c r="E308" s="87" t="str">
        <f>IFERROR(IF(INDEX('[1]PNC 2020'!$A$3:$AA$434,MATCH($A308,'[1]PNC 2020'!$A$7:$A$434,0)+4,MATCH(E$60,'[1]PNC 2020'!$A$3:$AA$3,0))=0,"",INDEX('[1]PNC 2020'!$A$3:$AA$434,MATCH($A308,'[1]PNC 2020'!$A$7:$A$434,0)+4,MATCH(E$60,'[1]PNC 2020'!$A$3:$AA$3,0))),"")</f>
        <v/>
      </c>
      <c r="F308" s="87" t="str">
        <f>IFERROR(IF(INDEX('[1]PNC 2020'!$A$3:$AA$434,MATCH($A308,'[1]PNC 2020'!$A$7:$A$434,0)+4,MATCH(F$60,'[1]PNC 2020'!$A$3:$AA$3,0))=0,"",INDEX('[1]PNC 2020'!$A$3:$AA$434,MATCH($A308,'[1]PNC 2020'!$A$7:$A$434,0)+4,MATCH(F$60,'[1]PNC 2020'!$A$3:$AA$3,0))),"")</f>
        <v/>
      </c>
      <c r="G308" s="87">
        <f t="shared" si="101"/>
        <v>0</v>
      </c>
      <c r="H308" s="87" t="str">
        <f>IFERROR(IF(INDEX('[1]PNC 2020'!$A$3:$AA$434,MATCH($A308,'[1]PNC 2020'!$A$7:$A$434,0)+4,MATCH(H$60,'[1]PNC 2020'!$A$3:$AA$3,0))=0,"",INDEX('[1]PNC 2020'!$A$3:$AA$434,MATCH($A308,'[1]PNC 2020'!$A$7:$A$434,0)+4,MATCH(H$60,'[1]PNC 2020'!$A$3:$AA$3,0))),"")</f>
        <v/>
      </c>
      <c r="I308" s="87" t="str">
        <f>IFERROR(IF(INDEX('[1]PNC 2020'!$A$3:$AA$434,MATCH($A308,'[1]PNC 2020'!$A$7:$A$434,0)+4,MATCH(I$60,'[1]PNC 2020'!$A$3:$AA$3,0))=0,"",INDEX('[1]PNC 2020'!$A$3:$AA$434,MATCH($A308,'[1]PNC 2020'!$A$7:$A$434,0)+4,MATCH(I$60,'[1]PNC 2020'!$A$3:$AA$3,0))),"")</f>
        <v/>
      </c>
      <c r="J308" s="87">
        <f t="shared" si="102"/>
        <v>0</v>
      </c>
      <c r="K308" s="87" t="str">
        <f>IFERROR(IF(INDEX('[1]PNC 2020'!$A$3:$AA$434,MATCH($A308,'[1]PNC 2020'!$A$7:$A$434,0)+4,MATCH(K$60,'[1]PNC 2020'!$A$3:$AA$3,0))=0,"",INDEX('[1]PNC 2020'!$A$3:$AA$434,MATCH($A308,'[1]PNC 2020'!$A$7:$A$434,0)+4,MATCH(K$60,'[1]PNC 2020'!$A$3:$AA$3,0))),"")</f>
        <v/>
      </c>
      <c r="L308" s="87" t="str">
        <f>IFERROR(IF(INDEX('[1]PNC 2020'!$A$3:$AA$434,MATCH($A308,'[1]PNC 2020'!$A$7:$A$434,0)+4,MATCH(L$60,'[1]PNC 2020'!$A$3:$AA$3,0))=0,"",INDEX('[1]PNC 2020'!$A$3:$AA$434,MATCH($A308,'[1]PNC 2020'!$A$7:$A$434,0)+4,MATCH(L$60,'[1]PNC 2020'!$A$3:$AA$3,0))),"")</f>
        <v/>
      </c>
      <c r="M308" s="87">
        <f t="shared" si="103"/>
        <v>0</v>
      </c>
      <c r="N308" s="87" t="str">
        <f>IFERROR(IF(INDEX('[1]PNC 2020'!$A$3:$AA$434,MATCH($A308,'[1]PNC 2020'!$A$7:$A$434,0)+4,MATCH(N$60,'[1]PNC 2020'!$A$3:$AA$3,0))=0,"",INDEX('[1]PNC 2020'!$A$3:$AA$434,MATCH($A308,'[1]PNC 2020'!$A$7:$A$434,0)+4,MATCH(N$60,'[1]PNC 2020'!$A$3:$AA$3,0))),"")</f>
        <v/>
      </c>
      <c r="O308" s="87" t="str">
        <f>IFERROR(IF(INDEX('[1]PNC 2020'!$A$3:$AA$434,MATCH($A308,'[1]PNC 2020'!$A$7:$A$434,0)+4,MATCH(O$60,'[1]PNC 2020'!$A$3:$AA$3,0))=0,"",INDEX('[1]PNC 2020'!$A$3:$AA$434,MATCH($A308,'[1]PNC 2020'!$A$7:$A$434,0)+4,MATCH(O$60,'[1]PNC 2020'!$A$3:$AA$3,0))),"")</f>
        <v/>
      </c>
      <c r="P308" s="87">
        <f t="shared" si="104"/>
        <v>0</v>
      </c>
      <c r="Q308" s="87" t="str">
        <f>IFERROR(IF(INDEX('[1]PNC 2020'!$A$3:$AA$434,MATCH($A308,'[1]PNC 2020'!$A$7:$A$434,0)+4,MATCH(Q$60,'[1]PNC 2020'!$A$3:$AA$3,0))=0,"",INDEX('[1]PNC 2020'!$A$3:$AA$434,MATCH($A308,'[1]PNC 2020'!$A$7:$A$434,0)+4,MATCH(Q$60,'[1]PNC 2020'!$A$3:$AA$3,0))),"")</f>
        <v/>
      </c>
      <c r="R308" s="87" t="str">
        <f>IFERROR(IF(INDEX('[1]PNC 2020'!$A$3:$AA$434,MATCH($A308,'[1]PNC 2020'!$A$7:$A$434,0)+4,MATCH(R$60,'[1]PNC 2020'!$A$3:$AA$3,0))=0,"",INDEX('[1]PNC 2020'!$A$3:$AA$434,MATCH($A308,'[1]PNC 2020'!$A$7:$A$434,0)+4,MATCH(R$60,'[1]PNC 2020'!$A$3:$AA$3,0))),"")</f>
        <v/>
      </c>
      <c r="S308" s="87">
        <f t="shared" si="105"/>
        <v>0</v>
      </c>
      <c r="T308" s="87" t="str">
        <f>IFERROR(IF(INDEX('[1]PNC 2020'!$A$3:$AA$434,MATCH($A308,'[1]PNC 2020'!$A$7:$A$434,0)+4,MATCH(T$60,'[1]PNC 2020'!$A$3:$AA$3,0))=0,"",INDEX('[1]PNC 2020'!$A$3:$AA$434,MATCH($A308,'[1]PNC 2020'!$A$7:$A$434,0)+4,MATCH(T$60,'[1]PNC 2020'!$A$3:$AA$3,0))),"")</f>
        <v/>
      </c>
      <c r="U308" s="87" t="str">
        <f>IFERROR(IF(INDEX('[1]PNC 2020'!$A$3:$AA$434,MATCH($A308,'[1]PNC 2020'!$A$7:$A$434,0)+4,MATCH(U$60,'[1]PNC 2020'!$A$3:$AA$3,0))=0,"",INDEX('[1]PNC 2020'!$A$3:$AA$434,MATCH($A308,'[1]PNC 2020'!$A$7:$A$434,0)+4,MATCH(U$60,'[1]PNC 2020'!$A$3:$AA$3,0))),"")</f>
        <v/>
      </c>
      <c r="V308" s="87">
        <f t="shared" si="106"/>
        <v>0</v>
      </c>
      <c r="W308" s="87" t="str">
        <f>IFERROR(IF(INDEX('[1]PNC 2020'!$A$3:$AA$434,MATCH($A308,'[1]PNC 2020'!$A$7:$A$434,0)+4,MATCH(W$60,'[1]PNC 2020'!$A$3:$AA$3,0))=0,"",INDEX('[1]PNC 2020'!$A$3:$AA$434,MATCH($A308,'[1]PNC 2020'!$A$7:$A$434,0)+4,MATCH(W$60,'[1]PNC 2020'!$A$3:$AA$3,0))),"")</f>
        <v/>
      </c>
      <c r="X308" s="87" t="str">
        <f>IFERROR(IF(INDEX('[1]PNC 2020'!$A$3:$AA$434,MATCH($A308,'[1]PNC 2020'!$A$7:$A$434,0)+4,MATCH(X$60,'[1]PNC 2020'!$A$3:$AA$3,0))=0,"",INDEX('[1]PNC 2020'!$A$3:$AA$434,MATCH($A308,'[1]PNC 2020'!$A$7:$A$434,0)+4,MATCH(X$60,'[1]PNC 2020'!$A$3:$AA$3,0))),"")</f>
        <v/>
      </c>
      <c r="Y308" s="87">
        <f t="shared" si="107"/>
        <v>0</v>
      </c>
      <c r="Z308" s="87" t="str">
        <f>IFERROR(IF(INDEX('[1]PNC 2020'!$A$3:$AA$434,MATCH($A308,'[1]PNC 2020'!$A$7:$A$434,0)+4,MATCH(Z$60,'[1]PNC 2020'!$A$3:$AA$3,0))=0,"",INDEX('[1]PNC 2020'!$A$3:$AA$434,MATCH($A308,'[1]PNC 2020'!$A$7:$A$434,0)+4,MATCH(Z$60,'[1]PNC 2020'!$A$3:$AA$3,0))),"")</f>
        <v/>
      </c>
      <c r="AA308" s="87" t="str">
        <f>IFERROR(IF(INDEX('[1]PNC 2020'!$A$3:$AA$434,MATCH($A308,'[1]PNC 2020'!$A$7:$A$434,0)+4,MATCH(AA$60,'[1]PNC 2020'!$A$3:$AA$3,0))=0,"",INDEX('[1]PNC 2020'!$A$3:$AA$434,MATCH($A308,'[1]PNC 2020'!$A$7:$A$434,0)+4,MATCH(AA$60,'[1]PNC 2020'!$A$3:$AA$3,0))),"")</f>
        <v/>
      </c>
      <c r="AB308" s="87">
        <f t="shared" si="108"/>
        <v>0</v>
      </c>
      <c r="AC308" s="87" t="str">
        <f>IFERROR(IF(INDEX('[1]PNC 2020'!$A$3:$AA$434,MATCH($A308,'[1]PNC 2020'!$A$7:$A$434,0)+4,MATCH(AC$60,'[1]PNC 2020'!$A$3:$AA$3,0))=0,"",INDEX('[1]PNC 2020'!$A$3:$AA$434,MATCH($A308,'[1]PNC 2020'!$A$7:$A$434,0)+4,MATCH(AC$60,'[1]PNC 2020'!$A$3:$AA$3,0))),"")</f>
        <v/>
      </c>
      <c r="AD308" s="87" t="str">
        <f>IFERROR(IF(INDEX('[1]PNC 2020'!$A$3:$AA$434,MATCH($A308,'[1]PNC 2020'!$A$7:$A$434,0)+4,MATCH(AD$60,'[1]PNC 2020'!$A$3:$AA$3,0))=0,"",INDEX('[1]PNC 2020'!$A$3:$AA$434,MATCH($A308,'[1]PNC 2020'!$A$7:$A$434,0)+4,MATCH(AD$60,'[1]PNC 2020'!$A$3:$AA$3,0))),"")</f>
        <v/>
      </c>
      <c r="AE308" s="87">
        <f t="shared" si="109"/>
        <v>0</v>
      </c>
      <c r="AF308" s="87" t="str">
        <f>IFERROR(IF(INDEX('[1]PNC 2020'!$A$3:$AA$434,MATCH($A308,'[1]PNC 2020'!$A$7:$A$434,0)+4,MATCH(AF$60,'[1]PNC 2020'!$A$3:$AA$3,0))=0,"",INDEX('[1]PNC 2020'!$A$3:$AA$434,MATCH($A308,'[1]PNC 2020'!$A$7:$A$434,0)+4,MATCH(AF$60,'[1]PNC 2020'!$A$3:$AA$3,0))),"")</f>
        <v/>
      </c>
      <c r="AG308" s="87" t="str">
        <f>IFERROR(IF(INDEX('[1]PNC 2020'!$A$3:$AA$434,MATCH($A308,'[1]PNC 2020'!$A$7:$A$434,0)+4,MATCH(AG$60,'[1]PNC 2020'!$A$3:$AA$3,0))=0,"",INDEX('[1]PNC 2020'!$A$3:$AA$434,MATCH($A308,'[1]PNC 2020'!$A$7:$A$434,0)+4,MATCH(AG$60,'[1]PNC 2020'!$A$3:$AA$3,0))),"")</f>
        <v/>
      </c>
      <c r="AH308" s="87">
        <f t="shared" si="110"/>
        <v>0</v>
      </c>
      <c r="AI308" s="87" t="str">
        <f>IFERROR(IF(INDEX('[1]PNC 2020'!$A$3:$AA$434,MATCH($A308,'[1]PNC 2020'!$A$7:$A$434,0)+4,MATCH(AI$60,'[1]PNC 2020'!$A$3:$AA$3,0))=0,"",INDEX('[1]PNC 2020'!$A$3:$AA$434,MATCH($A308,'[1]PNC 2020'!$A$7:$A$434,0)+4,MATCH(AI$60,'[1]PNC 2020'!$A$3:$AA$3,0))),"")</f>
        <v/>
      </c>
      <c r="AJ308" s="87" t="str">
        <f>IFERROR(IF(INDEX('[1]PNC 2020'!$A$3:$AA$434,MATCH($A308,'[1]PNC 2020'!$A$7:$A$434,0)+4,MATCH(AJ$60,'[1]PNC 2020'!$A$3:$AA$3,0))=0,"",INDEX('[1]PNC 2020'!$A$3:$AA$434,MATCH($A308,'[1]PNC 2020'!$A$7:$A$434,0)+4,MATCH(AJ$60,'[1]PNC 2020'!$A$3:$AA$3,0))),"")</f>
        <v/>
      </c>
      <c r="AK308" s="87">
        <f t="shared" si="111"/>
        <v>0</v>
      </c>
      <c r="AM308" s="132" t="s">
        <v>4</v>
      </c>
    </row>
    <row r="309" spans="1:39" x14ac:dyDescent="0.2">
      <c r="A309" s="132" t="str">
        <f t="shared" si="112"/>
        <v>MayoMidas Seguros, S.A.</v>
      </c>
      <c r="B309" s="51" t="s">
        <v>131</v>
      </c>
      <c r="C309" s="88">
        <f t="shared" si="99"/>
        <v>0</v>
      </c>
      <c r="D309" s="88">
        <f t="shared" si="100"/>
        <v>0</v>
      </c>
      <c r="E309" s="87" t="str">
        <f>IFERROR(IF(INDEX('[1]PNC 2020'!$A$3:$AA$434,MATCH($A309,'[1]PNC 2020'!$A$7:$A$434,0)+4,MATCH(E$60,'[1]PNC 2020'!$A$3:$AA$3,0))=0,"",INDEX('[1]PNC 2020'!$A$3:$AA$434,MATCH($A309,'[1]PNC 2020'!$A$7:$A$434,0)+4,MATCH(E$60,'[1]PNC 2020'!$A$3:$AA$3,0))),"")</f>
        <v/>
      </c>
      <c r="F309" s="87" t="str">
        <f>IFERROR(IF(INDEX('[1]PNC 2020'!$A$3:$AA$434,MATCH($A309,'[1]PNC 2020'!$A$7:$A$434,0)+4,MATCH(F$60,'[1]PNC 2020'!$A$3:$AA$3,0))=0,"",INDEX('[1]PNC 2020'!$A$3:$AA$434,MATCH($A309,'[1]PNC 2020'!$A$7:$A$434,0)+4,MATCH(F$60,'[1]PNC 2020'!$A$3:$AA$3,0))),"")</f>
        <v/>
      </c>
      <c r="G309" s="87">
        <f t="shared" si="101"/>
        <v>0</v>
      </c>
      <c r="H309" s="87" t="str">
        <f>IFERROR(IF(INDEX('[1]PNC 2020'!$A$3:$AA$434,MATCH($A309,'[1]PNC 2020'!$A$7:$A$434,0)+4,MATCH(H$60,'[1]PNC 2020'!$A$3:$AA$3,0))=0,"",INDEX('[1]PNC 2020'!$A$3:$AA$434,MATCH($A309,'[1]PNC 2020'!$A$7:$A$434,0)+4,MATCH(H$60,'[1]PNC 2020'!$A$3:$AA$3,0))),"")</f>
        <v/>
      </c>
      <c r="I309" s="87" t="str">
        <f>IFERROR(IF(INDEX('[1]PNC 2020'!$A$3:$AA$434,MATCH($A309,'[1]PNC 2020'!$A$7:$A$434,0)+4,MATCH(I$60,'[1]PNC 2020'!$A$3:$AA$3,0))=0,"",INDEX('[1]PNC 2020'!$A$3:$AA$434,MATCH($A309,'[1]PNC 2020'!$A$7:$A$434,0)+4,MATCH(I$60,'[1]PNC 2020'!$A$3:$AA$3,0))),"")</f>
        <v/>
      </c>
      <c r="J309" s="87">
        <f t="shared" si="102"/>
        <v>0</v>
      </c>
      <c r="K309" s="87" t="str">
        <f>IFERROR(IF(INDEX('[1]PNC 2020'!$A$3:$AA$434,MATCH($A309,'[1]PNC 2020'!$A$7:$A$434,0)+4,MATCH(K$60,'[1]PNC 2020'!$A$3:$AA$3,0))=0,"",INDEX('[1]PNC 2020'!$A$3:$AA$434,MATCH($A309,'[1]PNC 2020'!$A$7:$A$434,0)+4,MATCH(K$60,'[1]PNC 2020'!$A$3:$AA$3,0))),"")</f>
        <v/>
      </c>
      <c r="L309" s="87" t="str">
        <f>IFERROR(IF(INDEX('[1]PNC 2020'!$A$3:$AA$434,MATCH($A309,'[1]PNC 2020'!$A$7:$A$434,0)+4,MATCH(L$60,'[1]PNC 2020'!$A$3:$AA$3,0))=0,"",INDEX('[1]PNC 2020'!$A$3:$AA$434,MATCH($A309,'[1]PNC 2020'!$A$7:$A$434,0)+4,MATCH(L$60,'[1]PNC 2020'!$A$3:$AA$3,0))),"")</f>
        <v/>
      </c>
      <c r="M309" s="87">
        <f t="shared" si="103"/>
        <v>0</v>
      </c>
      <c r="N309" s="87" t="str">
        <f>IFERROR(IF(INDEX('[1]PNC 2020'!$A$3:$AA$434,MATCH($A309,'[1]PNC 2020'!$A$7:$A$434,0)+4,MATCH(N$60,'[1]PNC 2020'!$A$3:$AA$3,0))=0,"",INDEX('[1]PNC 2020'!$A$3:$AA$434,MATCH($A309,'[1]PNC 2020'!$A$7:$A$434,0)+4,MATCH(N$60,'[1]PNC 2020'!$A$3:$AA$3,0))),"")</f>
        <v/>
      </c>
      <c r="O309" s="87" t="str">
        <f>IFERROR(IF(INDEX('[1]PNC 2020'!$A$3:$AA$434,MATCH($A309,'[1]PNC 2020'!$A$7:$A$434,0)+4,MATCH(O$60,'[1]PNC 2020'!$A$3:$AA$3,0))=0,"",INDEX('[1]PNC 2020'!$A$3:$AA$434,MATCH($A309,'[1]PNC 2020'!$A$7:$A$434,0)+4,MATCH(O$60,'[1]PNC 2020'!$A$3:$AA$3,0))),"")</f>
        <v/>
      </c>
      <c r="P309" s="87">
        <f t="shared" si="104"/>
        <v>0</v>
      </c>
      <c r="Q309" s="87" t="str">
        <f>IFERROR(IF(INDEX('[1]PNC 2020'!$A$3:$AA$434,MATCH($A309,'[1]PNC 2020'!$A$7:$A$434,0)+4,MATCH(Q$60,'[1]PNC 2020'!$A$3:$AA$3,0))=0,"",INDEX('[1]PNC 2020'!$A$3:$AA$434,MATCH($A309,'[1]PNC 2020'!$A$7:$A$434,0)+4,MATCH(Q$60,'[1]PNC 2020'!$A$3:$AA$3,0))),"")</f>
        <v/>
      </c>
      <c r="R309" s="87" t="str">
        <f>IFERROR(IF(INDEX('[1]PNC 2020'!$A$3:$AA$434,MATCH($A309,'[1]PNC 2020'!$A$7:$A$434,0)+4,MATCH(R$60,'[1]PNC 2020'!$A$3:$AA$3,0))=0,"",INDEX('[1]PNC 2020'!$A$3:$AA$434,MATCH($A309,'[1]PNC 2020'!$A$7:$A$434,0)+4,MATCH(R$60,'[1]PNC 2020'!$A$3:$AA$3,0))),"")</f>
        <v/>
      </c>
      <c r="S309" s="87">
        <f t="shared" si="105"/>
        <v>0</v>
      </c>
      <c r="T309" s="87" t="str">
        <f>IFERROR(IF(INDEX('[1]PNC 2020'!$A$3:$AA$434,MATCH($A309,'[1]PNC 2020'!$A$7:$A$434,0)+4,MATCH(T$60,'[1]PNC 2020'!$A$3:$AA$3,0))=0,"",INDEX('[1]PNC 2020'!$A$3:$AA$434,MATCH($A309,'[1]PNC 2020'!$A$7:$A$434,0)+4,MATCH(T$60,'[1]PNC 2020'!$A$3:$AA$3,0))),"")</f>
        <v/>
      </c>
      <c r="U309" s="87" t="str">
        <f>IFERROR(IF(INDEX('[1]PNC 2020'!$A$3:$AA$434,MATCH($A309,'[1]PNC 2020'!$A$7:$A$434,0)+4,MATCH(U$60,'[1]PNC 2020'!$A$3:$AA$3,0))=0,"",INDEX('[1]PNC 2020'!$A$3:$AA$434,MATCH($A309,'[1]PNC 2020'!$A$7:$A$434,0)+4,MATCH(U$60,'[1]PNC 2020'!$A$3:$AA$3,0))),"")</f>
        <v/>
      </c>
      <c r="V309" s="87">
        <f t="shared" si="106"/>
        <v>0</v>
      </c>
      <c r="W309" s="87" t="str">
        <f>IFERROR(IF(INDEX('[1]PNC 2020'!$A$3:$AA$434,MATCH($A309,'[1]PNC 2020'!$A$7:$A$434,0)+4,MATCH(W$60,'[1]PNC 2020'!$A$3:$AA$3,0))=0,"",INDEX('[1]PNC 2020'!$A$3:$AA$434,MATCH($A309,'[1]PNC 2020'!$A$7:$A$434,0)+4,MATCH(W$60,'[1]PNC 2020'!$A$3:$AA$3,0))),"")</f>
        <v/>
      </c>
      <c r="X309" s="87" t="str">
        <f>IFERROR(IF(INDEX('[1]PNC 2020'!$A$3:$AA$434,MATCH($A309,'[1]PNC 2020'!$A$7:$A$434,0)+4,MATCH(X$60,'[1]PNC 2020'!$A$3:$AA$3,0))=0,"",INDEX('[1]PNC 2020'!$A$3:$AA$434,MATCH($A309,'[1]PNC 2020'!$A$7:$A$434,0)+4,MATCH(X$60,'[1]PNC 2020'!$A$3:$AA$3,0))),"")</f>
        <v/>
      </c>
      <c r="Y309" s="87">
        <f t="shared" si="107"/>
        <v>0</v>
      </c>
      <c r="Z309" s="87" t="str">
        <f>IFERROR(IF(INDEX('[1]PNC 2020'!$A$3:$AA$434,MATCH($A309,'[1]PNC 2020'!$A$7:$A$434,0)+4,MATCH(Z$60,'[1]PNC 2020'!$A$3:$AA$3,0))=0,"",INDEX('[1]PNC 2020'!$A$3:$AA$434,MATCH($A309,'[1]PNC 2020'!$A$7:$A$434,0)+4,MATCH(Z$60,'[1]PNC 2020'!$A$3:$AA$3,0))),"")</f>
        <v/>
      </c>
      <c r="AA309" s="87" t="str">
        <f>IFERROR(IF(INDEX('[1]PNC 2020'!$A$3:$AA$434,MATCH($A309,'[1]PNC 2020'!$A$7:$A$434,0)+4,MATCH(AA$60,'[1]PNC 2020'!$A$3:$AA$3,0))=0,"",INDEX('[1]PNC 2020'!$A$3:$AA$434,MATCH($A309,'[1]PNC 2020'!$A$7:$A$434,0)+4,MATCH(AA$60,'[1]PNC 2020'!$A$3:$AA$3,0))),"")</f>
        <v/>
      </c>
      <c r="AB309" s="87">
        <f t="shared" si="108"/>
        <v>0</v>
      </c>
      <c r="AC309" s="87" t="str">
        <f>IFERROR(IF(INDEX('[1]PNC 2020'!$A$3:$AA$434,MATCH($A309,'[1]PNC 2020'!$A$7:$A$434,0)+4,MATCH(AC$60,'[1]PNC 2020'!$A$3:$AA$3,0))=0,"",INDEX('[1]PNC 2020'!$A$3:$AA$434,MATCH($A309,'[1]PNC 2020'!$A$7:$A$434,0)+4,MATCH(AC$60,'[1]PNC 2020'!$A$3:$AA$3,0))),"")</f>
        <v/>
      </c>
      <c r="AD309" s="87" t="str">
        <f>IFERROR(IF(INDEX('[1]PNC 2020'!$A$3:$AA$434,MATCH($A309,'[1]PNC 2020'!$A$7:$A$434,0)+4,MATCH(AD$60,'[1]PNC 2020'!$A$3:$AA$3,0))=0,"",INDEX('[1]PNC 2020'!$A$3:$AA$434,MATCH($A309,'[1]PNC 2020'!$A$7:$A$434,0)+4,MATCH(AD$60,'[1]PNC 2020'!$A$3:$AA$3,0))),"")</f>
        <v/>
      </c>
      <c r="AE309" s="87">
        <f t="shared" si="109"/>
        <v>0</v>
      </c>
      <c r="AF309" s="87" t="str">
        <f>IFERROR(IF(INDEX('[1]PNC 2020'!$A$3:$AA$434,MATCH($A309,'[1]PNC 2020'!$A$7:$A$434,0)+4,MATCH(AF$60,'[1]PNC 2020'!$A$3:$AA$3,0))=0,"",INDEX('[1]PNC 2020'!$A$3:$AA$434,MATCH($A309,'[1]PNC 2020'!$A$7:$A$434,0)+4,MATCH(AF$60,'[1]PNC 2020'!$A$3:$AA$3,0))),"")</f>
        <v/>
      </c>
      <c r="AG309" s="87" t="str">
        <f>IFERROR(IF(INDEX('[1]PNC 2020'!$A$3:$AA$434,MATCH($A309,'[1]PNC 2020'!$A$7:$A$434,0)+4,MATCH(AG$60,'[1]PNC 2020'!$A$3:$AA$3,0))=0,"",INDEX('[1]PNC 2020'!$A$3:$AA$434,MATCH($A309,'[1]PNC 2020'!$A$7:$A$434,0)+4,MATCH(AG$60,'[1]PNC 2020'!$A$3:$AA$3,0))),"")</f>
        <v/>
      </c>
      <c r="AH309" s="87">
        <f t="shared" si="110"/>
        <v>0</v>
      </c>
      <c r="AI309" s="87" t="str">
        <f>IFERROR(IF(INDEX('[1]PNC 2020'!$A$3:$AA$434,MATCH($A309,'[1]PNC 2020'!$A$7:$A$434,0)+4,MATCH(AI$60,'[1]PNC 2020'!$A$3:$AA$3,0))=0,"",INDEX('[1]PNC 2020'!$A$3:$AA$434,MATCH($A309,'[1]PNC 2020'!$A$7:$A$434,0)+4,MATCH(AI$60,'[1]PNC 2020'!$A$3:$AA$3,0))),"")</f>
        <v/>
      </c>
      <c r="AJ309" s="87" t="str">
        <f>IFERROR(IF(INDEX('[1]PNC 2020'!$A$3:$AA$434,MATCH($A309,'[1]PNC 2020'!$A$7:$A$434,0)+4,MATCH(AJ$60,'[1]PNC 2020'!$A$3:$AA$3,0))=0,"",INDEX('[1]PNC 2020'!$A$3:$AA$434,MATCH($A309,'[1]PNC 2020'!$A$7:$A$434,0)+4,MATCH(AJ$60,'[1]PNC 2020'!$A$3:$AA$3,0))),"")</f>
        <v/>
      </c>
      <c r="AK309" s="87">
        <f t="shared" si="111"/>
        <v>0</v>
      </c>
      <c r="AM309" s="132" t="s">
        <v>4</v>
      </c>
    </row>
    <row r="310" spans="1:39" ht="13.5" thickBot="1" x14ac:dyDescent="0.25">
      <c r="A310" s="132" t="str">
        <f t="shared" si="112"/>
        <v>MayoUnit, S.A.</v>
      </c>
      <c r="B310" s="51" t="s">
        <v>132</v>
      </c>
      <c r="C310" s="88">
        <f t="shared" si="99"/>
        <v>0</v>
      </c>
      <c r="D310" s="88">
        <f t="shared" si="100"/>
        <v>0</v>
      </c>
      <c r="E310" s="87" t="str">
        <f>IFERROR(IF(INDEX('[1]PNC 2020'!$A$3:$AA$434,MATCH($A310,'[1]PNC 2020'!$A$7:$A$434,0)+4,MATCH(E$60,'[1]PNC 2020'!$A$3:$AA$3,0))=0,"",INDEX('[1]PNC 2020'!$A$3:$AA$434,MATCH($A310,'[1]PNC 2020'!$A$7:$A$434,0)+4,MATCH(E$60,'[1]PNC 2020'!$A$3:$AA$3,0))),"")</f>
        <v/>
      </c>
      <c r="F310" s="87" t="str">
        <f>IFERROR(IF(INDEX('[1]PNC 2020'!$A$3:$AA$434,MATCH($A310,'[1]PNC 2020'!$A$7:$A$434,0)+4,MATCH(F$60,'[1]PNC 2020'!$A$3:$AA$3,0))=0,"",INDEX('[1]PNC 2020'!$A$3:$AA$434,MATCH($A310,'[1]PNC 2020'!$A$7:$A$434,0)+4,MATCH(F$60,'[1]PNC 2020'!$A$3:$AA$3,0))),"")</f>
        <v/>
      </c>
      <c r="G310" s="87">
        <f t="shared" si="101"/>
        <v>0</v>
      </c>
      <c r="H310" s="87" t="str">
        <f>IFERROR(IF(INDEX('[1]PNC 2020'!$A$3:$AA$434,MATCH($A310,'[1]PNC 2020'!$A$7:$A$434,0)+4,MATCH(H$60,'[1]PNC 2020'!$A$3:$AA$3,0))=0,"",INDEX('[1]PNC 2020'!$A$3:$AA$434,MATCH($A310,'[1]PNC 2020'!$A$7:$A$434,0)+4,MATCH(H$60,'[1]PNC 2020'!$A$3:$AA$3,0))),"")</f>
        <v/>
      </c>
      <c r="I310" s="87" t="str">
        <f>IFERROR(IF(INDEX('[1]PNC 2020'!$A$3:$AA$434,MATCH($A310,'[1]PNC 2020'!$A$7:$A$434,0)+4,MATCH(I$60,'[1]PNC 2020'!$A$3:$AA$3,0))=0,"",INDEX('[1]PNC 2020'!$A$3:$AA$434,MATCH($A310,'[1]PNC 2020'!$A$7:$A$434,0)+4,MATCH(I$60,'[1]PNC 2020'!$A$3:$AA$3,0))),"")</f>
        <v/>
      </c>
      <c r="J310" s="87">
        <f t="shared" si="102"/>
        <v>0</v>
      </c>
      <c r="K310" s="87" t="str">
        <f>IFERROR(IF(INDEX('[1]PNC 2020'!$A$3:$AA$434,MATCH($A310,'[1]PNC 2020'!$A$7:$A$434,0)+4,MATCH(K$60,'[1]PNC 2020'!$A$3:$AA$3,0))=0,"",INDEX('[1]PNC 2020'!$A$3:$AA$434,MATCH($A310,'[1]PNC 2020'!$A$7:$A$434,0)+4,MATCH(K$60,'[1]PNC 2020'!$A$3:$AA$3,0))),"")</f>
        <v/>
      </c>
      <c r="L310" s="87" t="str">
        <f>IFERROR(IF(INDEX('[1]PNC 2020'!$A$3:$AA$434,MATCH($A310,'[1]PNC 2020'!$A$7:$A$434,0)+4,MATCH(L$60,'[1]PNC 2020'!$A$3:$AA$3,0))=0,"",INDEX('[1]PNC 2020'!$A$3:$AA$434,MATCH($A310,'[1]PNC 2020'!$A$7:$A$434,0)+4,MATCH(L$60,'[1]PNC 2020'!$A$3:$AA$3,0))),"")</f>
        <v/>
      </c>
      <c r="M310" s="87">
        <f t="shared" si="103"/>
        <v>0</v>
      </c>
      <c r="N310" s="87" t="str">
        <f>IFERROR(IF(INDEX('[1]PNC 2020'!$A$3:$AA$434,MATCH($A310,'[1]PNC 2020'!$A$7:$A$434,0)+4,MATCH(N$60,'[1]PNC 2020'!$A$3:$AA$3,0))=0,"",INDEX('[1]PNC 2020'!$A$3:$AA$434,MATCH($A310,'[1]PNC 2020'!$A$7:$A$434,0)+4,MATCH(N$60,'[1]PNC 2020'!$A$3:$AA$3,0))),"")</f>
        <v/>
      </c>
      <c r="O310" s="87" t="str">
        <f>IFERROR(IF(INDEX('[1]PNC 2020'!$A$3:$AA$434,MATCH($A310,'[1]PNC 2020'!$A$7:$A$434,0)+4,MATCH(O$60,'[1]PNC 2020'!$A$3:$AA$3,0))=0,"",INDEX('[1]PNC 2020'!$A$3:$AA$434,MATCH($A310,'[1]PNC 2020'!$A$7:$A$434,0)+4,MATCH(O$60,'[1]PNC 2020'!$A$3:$AA$3,0))),"")</f>
        <v/>
      </c>
      <c r="P310" s="87">
        <f t="shared" si="104"/>
        <v>0</v>
      </c>
      <c r="Q310" s="87" t="str">
        <f>IFERROR(IF(INDEX('[1]PNC 2020'!$A$3:$AA$434,MATCH($A310,'[1]PNC 2020'!$A$7:$A$434,0)+4,MATCH(Q$60,'[1]PNC 2020'!$A$3:$AA$3,0))=0,"",INDEX('[1]PNC 2020'!$A$3:$AA$434,MATCH($A310,'[1]PNC 2020'!$A$7:$A$434,0)+4,MATCH(Q$60,'[1]PNC 2020'!$A$3:$AA$3,0))),"")</f>
        <v/>
      </c>
      <c r="R310" s="87" t="str">
        <f>IFERROR(IF(INDEX('[1]PNC 2020'!$A$3:$AA$434,MATCH($A310,'[1]PNC 2020'!$A$7:$A$434,0)+4,MATCH(R$60,'[1]PNC 2020'!$A$3:$AA$3,0))=0,"",INDEX('[1]PNC 2020'!$A$3:$AA$434,MATCH($A310,'[1]PNC 2020'!$A$7:$A$434,0)+4,MATCH(R$60,'[1]PNC 2020'!$A$3:$AA$3,0))),"")</f>
        <v/>
      </c>
      <c r="S310" s="87">
        <f t="shared" si="105"/>
        <v>0</v>
      </c>
      <c r="T310" s="87" t="str">
        <f>IFERROR(IF(INDEX('[1]PNC 2020'!$A$3:$AA$434,MATCH($A310,'[1]PNC 2020'!$A$7:$A$434,0)+4,MATCH(T$60,'[1]PNC 2020'!$A$3:$AA$3,0))=0,"",INDEX('[1]PNC 2020'!$A$3:$AA$434,MATCH($A310,'[1]PNC 2020'!$A$7:$A$434,0)+4,MATCH(T$60,'[1]PNC 2020'!$A$3:$AA$3,0))),"")</f>
        <v/>
      </c>
      <c r="U310" s="87" t="str">
        <f>IFERROR(IF(INDEX('[1]PNC 2020'!$A$3:$AA$434,MATCH($A310,'[1]PNC 2020'!$A$7:$A$434,0)+4,MATCH(U$60,'[1]PNC 2020'!$A$3:$AA$3,0))=0,"",INDEX('[1]PNC 2020'!$A$3:$AA$434,MATCH($A310,'[1]PNC 2020'!$A$7:$A$434,0)+4,MATCH(U$60,'[1]PNC 2020'!$A$3:$AA$3,0))),"")</f>
        <v/>
      </c>
      <c r="V310" s="87">
        <f t="shared" si="106"/>
        <v>0</v>
      </c>
      <c r="W310" s="87" t="str">
        <f>IFERROR(IF(INDEX('[1]PNC 2020'!$A$3:$AA$434,MATCH($A310,'[1]PNC 2020'!$A$7:$A$434,0)+4,MATCH(W$60,'[1]PNC 2020'!$A$3:$AA$3,0))=0,"",INDEX('[1]PNC 2020'!$A$3:$AA$434,MATCH($A310,'[1]PNC 2020'!$A$7:$A$434,0)+4,MATCH(W$60,'[1]PNC 2020'!$A$3:$AA$3,0))),"")</f>
        <v/>
      </c>
      <c r="X310" s="87" t="str">
        <f>IFERROR(IF(INDEX('[1]PNC 2020'!$A$3:$AA$434,MATCH($A310,'[1]PNC 2020'!$A$7:$A$434,0)+4,MATCH(X$60,'[1]PNC 2020'!$A$3:$AA$3,0))=0,"",INDEX('[1]PNC 2020'!$A$3:$AA$434,MATCH($A310,'[1]PNC 2020'!$A$7:$A$434,0)+4,MATCH(X$60,'[1]PNC 2020'!$A$3:$AA$3,0))),"")</f>
        <v/>
      </c>
      <c r="Y310" s="87">
        <f t="shared" si="107"/>
        <v>0</v>
      </c>
      <c r="Z310" s="87" t="str">
        <f>IFERROR(IF(INDEX('[1]PNC 2020'!$A$3:$AA$434,MATCH($A310,'[1]PNC 2020'!$A$7:$A$434,0)+4,MATCH(Z$60,'[1]PNC 2020'!$A$3:$AA$3,0))=0,"",INDEX('[1]PNC 2020'!$A$3:$AA$434,MATCH($A310,'[1]PNC 2020'!$A$7:$A$434,0)+4,MATCH(Z$60,'[1]PNC 2020'!$A$3:$AA$3,0))),"")</f>
        <v/>
      </c>
      <c r="AA310" s="87" t="str">
        <f>IFERROR(IF(INDEX('[1]PNC 2020'!$A$3:$AA$434,MATCH($A310,'[1]PNC 2020'!$A$7:$A$434,0)+4,MATCH(AA$60,'[1]PNC 2020'!$A$3:$AA$3,0))=0,"",INDEX('[1]PNC 2020'!$A$3:$AA$434,MATCH($A310,'[1]PNC 2020'!$A$7:$A$434,0)+4,MATCH(AA$60,'[1]PNC 2020'!$A$3:$AA$3,0))),"")</f>
        <v/>
      </c>
      <c r="AB310" s="87">
        <f t="shared" si="108"/>
        <v>0</v>
      </c>
      <c r="AC310" s="87" t="str">
        <f>IFERROR(IF(INDEX('[1]PNC 2020'!$A$3:$AA$434,MATCH($A310,'[1]PNC 2020'!$A$7:$A$434,0)+4,MATCH(AC$60,'[1]PNC 2020'!$A$3:$AA$3,0))=0,"",INDEX('[1]PNC 2020'!$A$3:$AA$434,MATCH($A310,'[1]PNC 2020'!$A$7:$A$434,0)+4,MATCH(AC$60,'[1]PNC 2020'!$A$3:$AA$3,0))),"")</f>
        <v/>
      </c>
      <c r="AD310" s="87" t="str">
        <f>IFERROR(IF(INDEX('[1]PNC 2020'!$A$3:$AA$434,MATCH($A310,'[1]PNC 2020'!$A$7:$A$434,0)+4,MATCH(AD$60,'[1]PNC 2020'!$A$3:$AA$3,0))=0,"",INDEX('[1]PNC 2020'!$A$3:$AA$434,MATCH($A310,'[1]PNC 2020'!$A$7:$A$434,0)+4,MATCH(AD$60,'[1]PNC 2020'!$A$3:$AA$3,0))),"")</f>
        <v/>
      </c>
      <c r="AE310" s="87">
        <f t="shared" si="109"/>
        <v>0</v>
      </c>
      <c r="AF310" s="87" t="str">
        <f>IFERROR(IF(INDEX('[1]PNC 2020'!$A$3:$AA$434,MATCH($A310,'[1]PNC 2020'!$A$7:$A$434,0)+4,MATCH(AF$60,'[1]PNC 2020'!$A$3:$AA$3,0))=0,"",INDEX('[1]PNC 2020'!$A$3:$AA$434,MATCH($A310,'[1]PNC 2020'!$A$7:$A$434,0)+4,MATCH(AF$60,'[1]PNC 2020'!$A$3:$AA$3,0))),"")</f>
        <v/>
      </c>
      <c r="AG310" s="87" t="str">
        <f>IFERROR(IF(INDEX('[1]PNC 2020'!$A$3:$AA$434,MATCH($A310,'[1]PNC 2020'!$A$7:$A$434,0)+4,MATCH(AG$60,'[1]PNC 2020'!$A$3:$AA$3,0))=0,"",INDEX('[1]PNC 2020'!$A$3:$AA$434,MATCH($A310,'[1]PNC 2020'!$A$7:$A$434,0)+4,MATCH(AG$60,'[1]PNC 2020'!$A$3:$AA$3,0))),"")</f>
        <v/>
      </c>
      <c r="AH310" s="87">
        <f t="shared" si="110"/>
        <v>0</v>
      </c>
      <c r="AI310" s="87" t="str">
        <f>IFERROR(IF(INDEX('[1]PNC 2020'!$A$3:$AA$434,MATCH($A310,'[1]PNC 2020'!$A$7:$A$434,0)+4,MATCH(AI$60,'[1]PNC 2020'!$A$3:$AA$3,0))=0,"",INDEX('[1]PNC 2020'!$A$3:$AA$434,MATCH($A310,'[1]PNC 2020'!$A$7:$A$434,0)+4,MATCH(AI$60,'[1]PNC 2020'!$A$3:$AA$3,0))),"")</f>
        <v/>
      </c>
      <c r="AJ310" s="87" t="str">
        <f>IFERROR(IF(INDEX('[1]PNC 2020'!$A$3:$AA$434,MATCH($A310,'[1]PNC 2020'!$A$7:$A$434,0)+4,MATCH(AJ$60,'[1]PNC 2020'!$A$3:$AA$3,0))=0,"",INDEX('[1]PNC 2020'!$A$3:$AA$434,MATCH($A310,'[1]PNC 2020'!$A$7:$A$434,0)+4,MATCH(AJ$60,'[1]PNC 2020'!$A$3:$AA$3,0))),"")</f>
        <v/>
      </c>
      <c r="AK310" s="87">
        <f t="shared" si="111"/>
        <v>0</v>
      </c>
      <c r="AM310" s="132" t="s">
        <v>4</v>
      </c>
    </row>
    <row r="311" spans="1:39" ht="14.25" thickTop="1" thickBot="1" x14ac:dyDescent="0.25">
      <c r="A311" s="132" t="str">
        <f t="shared" si="112"/>
        <v>Total General</v>
      </c>
      <c r="B311" s="53" t="s">
        <v>19</v>
      </c>
      <c r="C311" s="61">
        <f t="shared" ref="C311:AK311" si="113">SUM(C278:C310)</f>
        <v>0</v>
      </c>
      <c r="D311" s="61">
        <f t="shared" si="113"/>
        <v>0</v>
      </c>
      <c r="E311" s="61">
        <f t="shared" si="113"/>
        <v>0</v>
      </c>
      <c r="F311" s="61">
        <f t="shared" si="113"/>
        <v>0</v>
      </c>
      <c r="G311" s="61">
        <f t="shared" si="113"/>
        <v>0</v>
      </c>
      <c r="H311" s="61">
        <f t="shared" si="113"/>
        <v>0</v>
      </c>
      <c r="I311" s="61">
        <f t="shared" si="113"/>
        <v>0</v>
      </c>
      <c r="J311" s="61">
        <f t="shared" si="113"/>
        <v>0</v>
      </c>
      <c r="K311" s="61">
        <f t="shared" si="113"/>
        <v>0</v>
      </c>
      <c r="L311" s="61">
        <f t="shared" si="113"/>
        <v>0</v>
      </c>
      <c r="M311" s="61">
        <f t="shared" si="113"/>
        <v>0</v>
      </c>
      <c r="N311" s="61">
        <f t="shared" si="113"/>
        <v>0</v>
      </c>
      <c r="O311" s="61">
        <f t="shared" si="113"/>
        <v>0</v>
      </c>
      <c r="P311" s="61">
        <f t="shared" si="113"/>
        <v>0</v>
      </c>
      <c r="Q311" s="61">
        <f t="shared" si="113"/>
        <v>0</v>
      </c>
      <c r="R311" s="61">
        <f t="shared" si="113"/>
        <v>0</v>
      </c>
      <c r="S311" s="61">
        <f t="shared" si="113"/>
        <v>0</v>
      </c>
      <c r="T311" s="61">
        <f t="shared" si="113"/>
        <v>0</v>
      </c>
      <c r="U311" s="61">
        <f t="shared" si="113"/>
        <v>0</v>
      </c>
      <c r="V311" s="61">
        <f t="shared" si="113"/>
        <v>0</v>
      </c>
      <c r="W311" s="61">
        <f t="shared" si="113"/>
        <v>0</v>
      </c>
      <c r="X311" s="61">
        <f t="shared" si="113"/>
        <v>0</v>
      </c>
      <c r="Y311" s="61">
        <f t="shared" si="113"/>
        <v>0</v>
      </c>
      <c r="Z311" s="61">
        <f t="shared" si="113"/>
        <v>0</v>
      </c>
      <c r="AA311" s="61">
        <f t="shared" si="113"/>
        <v>0</v>
      </c>
      <c r="AB311" s="61">
        <f t="shared" si="113"/>
        <v>0</v>
      </c>
      <c r="AC311" s="61">
        <f t="shared" si="113"/>
        <v>0</v>
      </c>
      <c r="AD311" s="61">
        <f t="shared" si="113"/>
        <v>0</v>
      </c>
      <c r="AE311" s="61">
        <f t="shared" si="113"/>
        <v>0</v>
      </c>
      <c r="AF311" s="61">
        <f t="shared" si="113"/>
        <v>0</v>
      </c>
      <c r="AG311" s="61">
        <f t="shared" si="113"/>
        <v>0</v>
      </c>
      <c r="AH311" s="61">
        <f t="shared" si="113"/>
        <v>0</v>
      </c>
      <c r="AI311" s="61">
        <f t="shared" si="113"/>
        <v>0</v>
      </c>
      <c r="AJ311" s="61">
        <f t="shared" si="113"/>
        <v>0</v>
      </c>
      <c r="AK311" s="86">
        <f t="shared" si="113"/>
        <v>0</v>
      </c>
    </row>
    <row r="312" spans="1:39" ht="13.5" thickTop="1" x14ac:dyDescent="0.2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2">
      <c r="A313" s="132" t="str">
        <f>AM313&amp;B313</f>
        <v>% de Primas Exoneradas de Impuestos</v>
      </c>
      <c r="B313" s="20" t="s">
        <v>38</v>
      </c>
      <c r="C313" s="180">
        <f>IFERROR(D311/C314*100,0)</f>
        <v>0</v>
      </c>
      <c r="D313" s="180"/>
      <c r="E313" s="180">
        <f>IFERROR(F311/E314*100,0)</f>
        <v>0</v>
      </c>
      <c r="F313" s="180"/>
      <c r="G313" s="36"/>
      <c r="H313" s="180">
        <f>IFERROR(I311/H314*100,0)</f>
        <v>0</v>
      </c>
      <c r="I313" s="180"/>
      <c r="J313" s="36"/>
      <c r="K313" s="180">
        <f>IFERROR(L311/K314*100,0)</f>
        <v>0</v>
      </c>
      <c r="L313" s="180"/>
      <c r="M313" s="36"/>
      <c r="N313" s="180">
        <f>IFERROR(O311/N314*100,0)</f>
        <v>0</v>
      </c>
      <c r="O313" s="180"/>
      <c r="P313" s="36"/>
      <c r="Q313" s="180">
        <f>IFERROR(R311/Q314*100,0)</f>
        <v>0</v>
      </c>
      <c r="R313" s="180"/>
      <c r="S313" s="36"/>
      <c r="T313" s="180">
        <f>IFERROR(U311/T314*100,0)</f>
        <v>0</v>
      </c>
      <c r="U313" s="180"/>
      <c r="V313" s="36"/>
      <c r="W313" s="180">
        <f>IFERROR(X311/W314*100,0)</f>
        <v>0</v>
      </c>
      <c r="X313" s="180"/>
      <c r="Y313" s="36"/>
      <c r="Z313" s="180">
        <f>IFERROR(AA311/Z314*100,0)</f>
        <v>0</v>
      </c>
      <c r="AA313" s="180"/>
      <c r="AB313" s="36"/>
      <c r="AC313" s="180">
        <f>IFERROR(AD311/AC314*100,0)</f>
        <v>0</v>
      </c>
      <c r="AD313" s="180"/>
      <c r="AE313" s="36"/>
      <c r="AF313" s="180">
        <f>IFERROR(AG311/AF314*100,0)</f>
        <v>0</v>
      </c>
      <c r="AG313" s="180"/>
      <c r="AH313" s="36"/>
      <c r="AI313" s="180">
        <f>IFERROR(AJ311/AI314*100,0)</f>
        <v>0</v>
      </c>
      <c r="AJ313" s="180"/>
      <c r="AK313" s="36"/>
    </row>
    <row r="314" spans="1:39" x14ac:dyDescent="0.2">
      <c r="A314" s="132" t="str">
        <f>AM314&amp;B314</f>
        <v>Primas Netas Totales</v>
      </c>
      <c r="B314" s="5" t="s">
        <v>39</v>
      </c>
      <c r="C314" s="182">
        <f>IFERROR(C311+D311,0)</f>
        <v>0</v>
      </c>
      <c r="D314" s="181"/>
      <c r="E314" s="182">
        <f>IFERROR(E311+F311,0)</f>
        <v>0</v>
      </c>
      <c r="F314" s="181"/>
      <c r="G314" s="37"/>
      <c r="H314" s="182">
        <f>IFERROR(H311+I311,0)</f>
        <v>0</v>
      </c>
      <c r="I314" s="181"/>
      <c r="J314" s="37"/>
      <c r="K314" s="182">
        <f>IFERROR(K311+L311,0)</f>
        <v>0</v>
      </c>
      <c r="L314" s="181"/>
      <c r="M314" s="37"/>
      <c r="N314" s="182">
        <f>IFERROR(N311+O311,0)</f>
        <v>0</v>
      </c>
      <c r="O314" s="181"/>
      <c r="P314" s="37"/>
      <c r="Q314" s="182">
        <f>IFERROR(Q311+R311,0)</f>
        <v>0</v>
      </c>
      <c r="R314" s="181"/>
      <c r="S314" s="37"/>
      <c r="T314" s="182">
        <f>IFERROR(T311+U311,0)</f>
        <v>0</v>
      </c>
      <c r="U314" s="181"/>
      <c r="V314" s="37"/>
      <c r="W314" s="182">
        <f>IFERROR(W311+X311,0)</f>
        <v>0</v>
      </c>
      <c r="X314" s="181"/>
      <c r="Y314" s="37"/>
      <c r="Z314" s="182">
        <f>IFERROR(Z311+AA311,0)</f>
        <v>0</v>
      </c>
      <c r="AA314" s="181"/>
      <c r="AB314" s="37"/>
      <c r="AC314" s="182">
        <f>IFERROR(AC311+AD311,0)</f>
        <v>0</v>
      </c>
      <c r="AD314" s="181"/>
      <c r="AE314" s="37"/>
      <c r="AF314" s="182">
        <f>IFERROR(AF311+AG311,0)</f>
        <v>0</v>
      </c>
      <c r="AG314" s="181"/>
      <c r="AH314" s="37"/>
      <c r="AI314" s="182">
        <f>IFERROR(AI311+AJ311,0)</f>
        <v>0</v>
      </c>
      <c r="AJ314" s="181"/>
      <c r="AK314" s="37"/>
    </row>
    <row r="315" spans="1:39" x14ac:dyDescent="0.2">
      <c r="A315" s="132" t="str">
        <f>AM315&amp;B315</f>
        <v>% Por Ramos Primas Netas Cobradas</v>
      </c>
      <c r="B315" s="5" t="s">
        <v>40</v>
      </c>
      <c r="C315" s="180">
        <f>SUM(E315:AJ315,0)</f>
        <v>0</v>
      </c>
      <c r="D315" s="181"/>
      <c r="E315" s="180">
        <f>IFERROR(E314/C314*100,0)</f>
        <v>0</v>
      </c>
      <c r="F315" s="180"/>
      <c r="G315" s="36"/>
      <c r="H315" s="180">
        <f>IFERROR(H314/C314*100,0)</f>
        <v>0</v>
      </c>
      <c r="I315" s="180"/>
      <c r="J315" s="36"/>
      <c r="K315" s="180">
        <f>IFERROR(K314/C314*100,0)</f>
        <v>0</v>
      </c>
      <c r="L315" s="180"/>
      <c r="M315" s="36"/>
      <c r="N315" s="180">
        <f>IFERROR(N314/C314*100,0)</f>
        <v>0</v>
      </c>
      <c r="O315" s="180"/>
      <c r="P315" s="36"/>
      <c r="Q315" s="180">
        <f>IFERROR(Q314/C314*100,0)</f>
        <v>0</v>
      </c>
      <c r="R315" s="180"/>
      <c r="S315" s="36"/>
      <c r="T315" s="180">
        <f>IFERROR(T314/C314*100,0)</f>
        <v>0</v>
      </c>
      <c r="U315" s="180"/>
      <c r="V315" s="36"/>
      <c r="W315" s="180">
        <f>IFERROR(W314/C314*100,0)</f>
        <v>0</v>
      </c>
      <c r="X315" s="180"/>
      <c r="Y315" s="36"/>
      <c r="Z315" s="180">
        <f>IFERROR(Z314/C314*100,0)</f>
        <v>0</v>
      </c>
      <c r="AA315" s="180"/>
      <c r="AB315" s="36"/>
      <c r="AC315" s="180">
        <f>IFERROR(AC314/C314*100,0)</f>
        <v>0</v>
      </c>
      <c r="AD315" s="180"/>
      <c r="AE315" s="36"/>
      <c r="AF315" s="180">
        <f>IFERROR(AF314/C314*100,0)</f>
        <v>0</v>
      </c>
      <c r="AG315" s="180"/>
      <c r="AH315" s="36"/>
      <c r="AI315" s="180">
        <f>IFERROR(AI314/C314*100,0)</f>
        <v>0</v>
      </c>
      <c r="AJ315" s="180"/>
      <c r="AK315" s="36"/>
    </row>
    <row r="316" spans="1:39" x14ac:dyDescent="0.2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2">
      <c r="A317" s="132" t="str">
        <f t="shared" si="112"/>
        <v/>
      </c>
      <c r="B317" s="38"/>
    </row>
    <row r="318" spans="1:39" x14ac:dyDescent="0.2">
      <c r="A318" s="132" t="str">
        <f t="shared" si="112"/>
        <v/>
      </c>
      <c r="B318" s="38"/>
    </row>
    <row r="319" spans="1:39" x14ac:dyDescent="0.2">
      <c r="A319" s="132" t="str">
        <f t="shared" si="112"/>
        <v/>
      </c>
      <c r="B319" s="38"/>
    </row>
    <row r="320" spans="1:39" x14ac:dyDescent="0.2">
      <c r="A320" s="132" t="str">
        <f t="shared" si="112"/>
        <v/>
      </c>
      <c r="B320" s="38"/>
    </row>
    <row r="321" spans="1:39" x14ac:dyDescent="0.2">
      <c r="A321" s="132" t="str">
        <f t="shared" si="112"/>
        <v/>
      </c>
      <c r="B321" s="38"/>
    </row>
    <row r="322" spans="1:39" x14ac:dyDescent="0.2">
      <c r="A322" s="132" t="str">
        <f t="shared" si="112"/>
        <v/>
      </c>
    </row>
    <row r="323" spans="1:39" x14ac:dyDescent="0.2">
      <c r="A323" s="132" t="str">
        <f t="shared" si="112"/>
        <v/>
      </c>
    </row>
    <row r="324" spans="1:39" x14ac:dyDescent="0.2">
      <c r="A324" s="132" t="str">
        <f t="shared" si="112"/>
        <v/>
      </c>
    </row>
    <row r="325" spans="1:39" ht="20.25" customHeight="1" x14ac:dyDescent="0.3">
      <c r="A325" s="132" t="str">
        <f t="shared" si="112"/>
        <v>Superintendencia de Seguros</v>
      </c>
      <c r="B325" s="179" t="s">
        <v>42</v>
      </c>
      <c r="C325" s="179"/>
      <c r="D325" s="179"/>
      <c r="E325" s="179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  <c r="X325" s="179"/>
      <c r="Y325" s="179"/>
      <c r="Z325" s="179"/>
      <c r="AA325" s="179"/>
      <c r="AB325" s="179"/>
      <c r="AC325" s="179"/>
      <c r="AD325" s="179"/>
      <c r="AE325" s="179"/>
      <c r="AF325" s="179"/>
      <c r="AG325" s="179"/>
      <c r="AH325" s="179"/>
      <c r="AI325" s="179"/>
      <c r="AJ325" s="179"/>
    </row>
    <row r="326" spans="1:39" ht="12.75" customHeight="1" x14ac:dyDescent="0.2">
      <c r="A326" s="132" t="str">
        <f t="shared" si="112"/>
        <v>Primas Netas Cobradas por Compañías, Según Ramos</v>
      </c>
      <c r="B326" s="178" t="s">
        <v>56</v>
      </c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</row>
    <row r="327" spans="1:39" ht="12.75" customHeight="1" x14ac:dyDescent="0.2">
      <c r="A327" s="132" t="str">
        <f t="shared" si="112"/>
        <v>Junio, 2022</v>
      </c>
      <c r="B327" s="176" t="s">
        <v>163</v>
      </c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  <c r="AB327" s="177"/>
      <c r="AC327" s="177"/>
      <c r="AD327" s="177"/>
      <c r="AE327" s="177"/>
      <c r="AF327" s="177"/>
      <c r="AG327" s="177"/>
      <c r="AH327" s="177"/>
      <c r="AI327" s="177"/>
      <c r="AJ327" s="177"/>
    </row>
    <row r="328" spans="1:39" ht="12.75" customHeight="1" x14ac:dyDescent="0.2">
      <c r="A328" s="132" t="str">
        <f t="shared" si="112"/>
        <v>(Valores en RD$)</v>
      </c>
      <c r="B328" s="178" t="s">
        <v>91</v>
      </c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  <c r="AA328" s="178"/>
      <c r="AB328" s="178"/>
      <c r="AC328" s="178"/>
      <c r="AD328" s="178"/>
      <c r="AE328" s="178"/>
      <c r="AF328" s="178"/>
      <c r="AG328" s="178"/>
      <c r="AH328" s="178"/>
      <c r="AI328" s="178"/>
      <c r="AJ328" s="178"/>
    </row>
    <row r="329" spans="1:39" x14ac:dyDescent="0.2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.5" thickBot="1" x14ac:dyDescent="0.25">
      <c r="A330" s="132" t="str">
        <f t="shared" si="112"/>
        <v/>
      </c>
    </row>
    <row r="331" spans="1:39" ht="14.25" thickTop="1" thickBot="1" x14ac:dyDescent="0.25">
      <c r="A331" s="132" t="str">
        <f t="shared" si="112"/>
        <v>Compañías</v>
      </c>
      <c r="B331" s="171" t="s">
        <v>33</v>
      </c>
      <c r="C331" s="183" t="s">
        <v>0</v>
      </c>
      <c r="D331" s="183"/>
      <c r="E331" s="183" t="s">
        <v>12</v>
      </c>
      <c r="F331" s="183"/>
      <c r="G331" s="110"/>
      <c r="H331" s="183" t="s">
        <v>13</v>
      </c>
      <c r="I331" s="183"/>
      <c r="J331" s="110"/>
      <c r="K331" s="183" t="s">
        <v>14</v>
      </c>
      <c r="L331" s="183"/>
      <c r="M331" s="110"/>
      <c r="N331" s="183" t="s">
        <v>15</v>
      </c>
      <c r="O331" s="183"/>
      <c r="P331" s="110"/>
      <c r="Q331" s="183" t="s">
        <v>27</v>
      </c>
      <c r="R331" s="183"/>
      <c r="S331" s="110"/>
      <c r="T331" s="183" t="s">
        <v>35</v>
      </c>
      <c r="U331" s="183"/>
      <c r="V331" s="110"/>
      <c r="W331" s="183" t="s">
        <v>16</v>
      </c>
      <c r="X331" s="183"/>
      <c r="Y331" s="110"/>
      <c r="Z331" s="183" t="s">
        <v>67</v>
      </c>
      <c r="AA331" s="183"/>
      <c r="AB331" s="110"/>
      <c r="AC331" s="183" t="s">
        <v>34</v>
      </c>
      <c r="AD331" s="183"/>
      <c r="AE331" s="110"/>
      <c r="AF331" s="183" t="s">
        <v>17</v>
      </c>
      <c r="AG331" s="183"/>
      <c r="AH331" s="110"/>
      <c r="AI331" s="183" t="s">
        <v>18</v>
      </c>
      <c r="AJ331" s="183"/>
      <c r="AK331" s="65"/>
    </row>
    <row r="332" spans="1:39" ht="14.25" thickTop="1" thickBot="1" x14ac:dyDescent="0.25">
      <c r="A332" s="132" t="str">
        <f t="shared" si="112"/>
        <v/>
      </c>
      <c r="B332" s="184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.5" thickTop="1" x14ac:dyDescent="0.2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0</v>
      </c>
      <c r="D333" s="88">
        <f t="shared" ref="D333:D365" si="115">SUMIF($E$62:$AJ$62,$D$62,$E333:$AJ333)</f>
        <v>0</v>
      </c>
      <c r="E333" s="87" t="str">
        <f>IFERROR(IF(INDEX('[1]PNC 2020'!$A$3:$AA$434,MATCH($A333,'[1]PNC 2020'!$A$7:$A$434,0)+4,MATCH(E$60,'[1]PNC 2020'!$A$3:$AA$3,0))=0,"",INDEX('[1]PNC 2020'!$A$3:$AA$434,MATCH($A333,'[1]PNC 2020'!$A$7:$A$434,0)+4,MATCH(E$60,'[1]PNC 2020'!$A$3:$AA$3,0))),"")</f>
        <v/>
      </c>
      <c r="F333" s="87" t="str">
        <f>IFERROR(IF(INDEX('[1]PNC 2020'!$A$3:$AA$434,MATCH($A333,'[1]PNC 2020'!$A$7:$A$434,0)+4,MATCH(F$60,'[1]PNC 2020'!$A$3:$AA$3,0))=0,"",INDEX('[1]PNC 2020'!$A$3:$AA$434,MATCH($A333,'[1]PNC 2020'!$A$7:$A$434,0)+4,MATCH(F$60,'[1]PNC 2020'!$A$3:$AA$3,0))),"")</f>
        <v/>
      </c>
      <c r="G333" s="87">
        <f>SUBTOTAL(109,E333:F333)</f>
        <v>0</v>
      </c>
      <c r="H333" s="87" t="str">
        <f>IFERROR(IF(INDEX('[1]PNC 2020'!$A$3:$AA$434,MATCH($A333,'[1]PNC 2020'!$A$7:$A$434,0)+4,MATCH(H$60,'[1]PNC 2020'!$A$3:$AA$3,0))=0,"",INDEX('[1]PNC 2020'!$A$3:$AA$434,MATCH($A333,'[1]PNC 2020'!$A$7:$A$434,0)+4,MATCH(H$60,'[1]PNC 2020'!$A$3:$AA$3,0))),"")</f>
        <v/>
      </c>
      <c r="I333" s="87" t="str">
        <f>IFERROR(IF(INDEX('[1]PNC 2020'!$A$3:$AA$434,MATCH($A333,'[1]PNC 2020'!$A$7:$A$434,0)+4,MATCH(I$60,'[1]PNC 2020'!$A$3:$AA$3,0))=0,"",INDEX('[1]PNC 2020'!$A$3:$AA$434,MATCH($A333,'[1]PNC 2020'!$A$7:$A$434,0)+4,MATCH(I$60,'[1]PNC 2020'!$A$3:$AA$3,0))),"")</f>
        <v/>
      </c>
      <c r="J333" s="87">
        <f>SUBTOTAL(109,H333:I333)</f>
        <v>0</v>
      </c>
      <c r="K333" s="87" t="str">
        <f>IFERROR(IF(INDEX('[1]PNC 2020'!$A$3:$AA$434,MATCH($A333,'[1]PNC 2020'!$A$7:$A$434,0)+4,MATCH(K$60,'[1]PNC 2020'!$A$3:$AA$3,0))=0,"",INDEX('[1]PNC 2020'!$A$3:$AA$434,MATCH($A333,'[1]PNC 2020'!$A$7:$A$434,0)+4,MATCH(K$60,'[1]PNC 2020'!$A$3:$AA$3,0))),"")</f>
        <v/>
      </c>
      <c r="L333" s="87" t="str">
        <f>IFERROR(IF(INDEX('[1]PNC 2020'!$A$3:$AA$434,MATCH($A333,'[1]PNC 2020'!$A$7:$A$434,0)+4,MATCH(L$60,'[1]PNC 2020'!$A$3:$AA$3,0))=0,"",INDEX('[1]PNC 2020'!$A$3:$AA$434,MATCH($A333,'[1]PNC 2020'!$A$7:$A$434,0)+4,MATCH(L$60,'[1]PNC 2020'!$A$3:$AA$3,0))),"")</f>
        <v/>
      </c>
      <c r="M333" s="87">
        <f>SUBTOTAL(109,K333:L333)</f>
        <v>0</v>
      </c>
      <c r="N333" s="87" t="str">
        <f>IFERROR(IF(INDEX('[1]PNC 2020'!$A$3:$AA$434,MATCH($A333,'[1]PNC 2020'!$A$7:$A$434,0)+4,MATCH(N$60,'[1]PNC 2020'!$A$3:$AA$3,0))=0,"",INDEX('[1]PNC 2020'!$A$3:$AA$434,MATCH($A333,'[1]PNC 2020'!$A$7:$A$434,0)+4,MATCH(N$60,'[1]PNC 2020'!$A$3:$AA$3,0))),"")</f>
        <v/>
      </c>
      <c r="O333" s="87" t="str">
        <f>IFERROR(IF(INDEX('[1]PNC 2020'!$A$3:$AA$434,MATCH($A333,'[1]PNC 2020'!$A$7:$A$434,0)+4,MATCH(O$60,'[1]PNC 2020'!$A$3:$AA$3,0))=0,"",INDEX('[1]PNC 2020'!$A$3:$AA$434,MATCH($A333,'[1]PNC 2020'!$A$7:$A$434,0)+4,MATCH(O$60,'[1]PNC 2020'!$A$3:$AA$3,0))),"")</f>
        <v/>
      </c>
      <c r="P333" s="87">
        <f>SUBTOTAL(109,N333:O333)</f>
        <v>0</v>
      </c>
      <c r="Q333" s="87" t="str">
        <f>IFERROR(IF(INDEX('[1]PNC 2020'!$A$3:$AA$434,MATCH($A333,'[1]PNC 2020'!$A$7:$A$434,0)+4,MATCH(Q$60,'[1]PNC 2020'!$A$3:$AA$3,0))=0,"",INDEX('[1]PNC 2020'!$A$3:$AA$434,MATCH($A333,'[1]PNC 2020'!$A$7:$A$434,0)+4,MATCH(Q$60,'[1]PNC 2020'!$A$3:$AA$3,0))),"")</f>
        <v/>
      </c>
      <c r="R333" s="87" t="str">
        <f>IFERROR(IF(INDEX('[1]PNC 2020'!$A$3:$AA$434,MATCH($A333,'[1]PNC 2020'!$A$7:$A$434,0)+4,MATCH(R$60,'[1]PNC 2020'!$A$3:$AA$3,0))=0,"",INDEX('[1]PNC 2020'!$A$3:$AA$434,MATCH($A333,'[1]PNC 2020'!$A$7:$A$434,0)+4,MATCH(R$60,'[1]PNC 2020'!$A$3:$AA$3,0))),"")</f>
        <v/>
      </c>
      <c r="S333" s="87">
        <f>SUBTOTAL(109,Q333:R333)</f>
        <v>0</v>
      </c>
      <c r="T333" s="87" t="str">
        <f>IFERROR(IF(INDEX('[1]PNC 2020'!$A$3:$AA$434,MATCH($A333,'[1]PNC 2020'!$A$7:$A$434,0)+4,MATCH(T$60,'[1]PNC 2020'!$A$3:$AA$3,0))=0,"",INDEX('[1]PNC 2020'!$A$3:$AA$434,MATCH($A333,'[1]PNC 2020'!$A$7:$A$434,0)+4,MATCH(T$60,'[1]PNC 2020'!$A$3:$AA$3,0))),"")</f>
        <v/>
      </c>
      <c r="U333" s="87" t="str">
        <f>IFERROR(IF(INDEX('[1]PNC 2020'!$A$3:$AA$434,MATCH($A333,'[1]PNC 2020'!$A$7:$A$434,0)+4,MATCH(U$60,'[1]PNC 2020'!$A$3:$AA$3,0))=0,"",INDEX('[1]PNC 2020'!$A$3:$AA$434,MATCH($A333,'[1]PNC 2020'!$A$7:$A$434,0)+4,MATCH(U$60,'[1]PNC 2020'!$A$3:$AA$3,0))),"")</f>
        <v/>
      </c>
      <c r="V333" s="87">
        <f>SUBTOTAL(109,T333:U333)</f>
        <v>0</v>
      </c>
      <c r="W333" s="87" t="str">
        <f>IFERROR(IF(INDEX('[1]PNC 2020'!$A$3:$AA$434,MATCH($A333,'[1]PNC 2020'!$A$7:$A$434,0)+4,MATCH(W$60,'[1]PNC 2020'!$A$3:$AA$3,0))=0,"",INDEX('[1]PNC 2020'!$A$3:$AA$434,MATCH($A333,'[1]PNC 2020'!$A$7:$A$434,0)+4,MATCH(W$60,'[1]PNC 2020'!$A$3:$AA$3,0))),"")</f>
        <v/>
      </c>
      <c r="X333" s="87" t="str">
        <f>IFERROR(IF(INDEX('[1]PNC 2020'!$A$3:$AA$434,MATCH($A333,'[1]PNC 2020'!$A$7:$A$434,0)+4,MATCH(X$60,'[1]PNC 2020'!$A$3:$AA$3,0))=0,"",INDEX('[1]PNC 2020'!$A$3:$AA$434,MATCH($A333,'[1]PNC 2020'!$A$7:$A$434,0)+4,MATCH(X$60,'[1]PNC 2020'!$A$3:$AA$3,0))),"")</f>
        <v/>
      </c>
      <c r="Y333" s="87">
        <f>SUBTOTAL(109,W333:X333)</f>
        <v>0</v>
      </c>
      <c r="Z333" s="87" t="str">
        <f>IFERROR(IF(INDEX('[1]PNC 2020'!$A$3:$AA$434,MATCH($A333,'[1]PNC 2020'!$A$7:$A$434,0)+4,MATCH(Z$60,'[1]PNC 2020'!$A$3:$AA$3,0))=0,"",INDEX('[1]PNC 2020'!$A$3:$AA$434,MATCH($A333,'[1]PNC 2020'!$A$7:$A$434,0)+4,MATCH(Z$60,'[1]PNC 2020'!$A$3:$AA$3,0))),"")</f>
        <v/>
      </c>
      <c r="AA333" s="87" t="str">
        <f>IFERROR(IF(INDEX('[1]PNC 2020'!$A$3:$AA$434,MATCH($A333,'[1]PNC 2020'!$A$7:$A$434,0)+4,MATCH(AA$60,'[1]PNC 2020'!$A$3:$AA$3,0))=0,"",INDEX('[1]PNC 2020'!$A$3:$AA$434,MATCH($A333,'[1]PNC 2020'!$A$7:$A$434,0)+4,MATCH(AA$60,'[1]PNC 2020'!$A$3:$AA$3,0))),"")</f>
        <v/>
      </c>
      <c r="AB333" s="87">
        <f>SUBTOTAL(109,Z333:AA333)</f>
        <v>0</v>
      </c>
      <c r="AC333" s="87" t="str">
        <f>IFERROR(IF(INDEX('[1]PNC 2020'!$A$3:$AA$434,MATCH($A333,'[1]PNC 2020'!$A$7:$A$434,0)+4,MATCH(AC$60,'[1]PNC 2020'!$A$3:$AA$3,0))=0,"",INDEX('[1]PNC 2020'!$A$3:$AA$434,MATCH($A333,'[1]PNC 2020'!$A$7:$A$434,0)+4,MATCH(AC$60,'[1]PNC 2020'!$A$3:$AA$3,0))),"")</f>
        <v/>
      </c>
      <c r="AD333" s="87" t="str">
        <f>IFERROR(IF(INDEX('[1]PNC 2020'!$A$3:$AA$434,MATCH($A333,'[1]PNC 2020'!$A$7:$A$434,0)+4,MATCH(AD$60,'[1]PNC 2020'!$A$3:$AA$3,0))=0,"",INDEX('[1]PNC 2020'!$A$3:$AA$434,MATCH($A333,'[1]PNC 2020'!$A$7:$A$434,0)+4,MATCH(AD$60,'[1]PNC 2020'!$A$3:$AA$3,0))),"")</f>
        <v/>
      </c>
      <c r="AE333" s="87">
        <f>SUBTOTAL(109,AC333:AD333)</f>
        <v>0</v>
      </c>
      <c r="AF333" s="87" t="str">
        <f>IFERROR(IF(INDEX('[1]PNC 2020'!$A$3:$AA$434,MATCH($A333,'[1]PNC 2020'!$A$7:$A$434,0)+4,MATCH(AF$60,'[1]PNC 2020'!$A$3:$AA$3,0))=0,"",INDEX('[1]PNC 2020'!$A$3:$AA$434,MATCH($A333,'[1]PNC 2020'!$A$7:$A$434,0)+4,MATCH(AF$60,'[1]PNC 2020'!$A$3:$AA$3,0))),"")</f>
        <v/>
      </c>
      <c r="AG333" s="87" t="str">
        <f>IFERROR(IF(INDEX('[1]PNC 2020'!$A$3:$AA$434,MATCH($A333,'[1]PNC 2020'!$A$7:$A$434,0)+4,MATCH(AG$60,'[1]PNC 2020'!$A$3:$AA$3,0))=0,"",INDEX('[1]PNC 2020'!$A$3:$AA$434,MATCH($A333,'[1]PNC 2020'!$A$7:$A$434,0)+4,MATCH(AG$60,'[1]PNC 2020'!$A$3:$AA$3,0))),"")</f>
        <v/>
      </c>
      <c r="AH333" s="87">
        <f>SUBTOTAL(109,AF333:AG333)</f>
        <v>0</v>
      </c>
      <c r="AI333" s="87" t="str">
        <f>IFERROR(IF(INDEX('[1]PNC 2020'!$A$3:$AA$434,MATCH($A333,'[1]PNC 2020'!$A$7:$A$434,0)+4,MATCH(AI$60,'[1]PNC 2020'!$A$3:$AA$3,0))=0,"",INDEX('[1]PNC 2020'!$A$3:$AA$434,MATCH($A333,'[1]PNC 2020'!$A$7:$A$434,0)+4,MATCH(AI$60,'[1]PNC 2020'!$A$3:$AA$3,0))),"")</f>
        <v/>
      </c>
      <c r="AJ333" s="87" t="str">
        <f>IFERROR(IF(INDEX('[1]PNC 2020'!$A$3:$AA$434,MATCH($A333,'[1]PNC 2020'!$A$7:$A$434,0)+4,MATCH(AJ$60,'[1]PNC 2020'!$A$3:$AA$3,0))=0,"",INDEX('[1]PNC 2020'!$A$3:$AA$434,MATCH($A333,'[1]PNC 2020'!$A$7:$A$434,0)+4,MATCH(AJ$60,'[1]PNC 2020'!$A$3:$AA$3,0))),"")</f>
        <v/>
      </c>
      <c r="AK333" s="87">
        <f>SUBTOTAL(109,AI333:AJ333)</f>
        <v>0</v>
      </c>
      <c r="AM333" s="132" t="s">
        <v>5</v>
      </c>
    </row>
    <row r="334" spans="1:39" x14ac:dyDescent="0.2">
      <c r="A334" s="132" t="str">
        <f t="shared" si="112"/>
        <v>JunioHumano Seguros, S. A.</v>
      </c>
      <c r="B334" s="51" t="s">
        <v>92</v>
      </c>
      <c r="C334" s="88">
        <f t="shared" si="114"/>
        <v>0</v>
      </c>
      <c r="D334" s="88">
        <f t="shared" si="115"/>
        <v>0</v>
      </c>
      <c r="E334" s="87" t="str">
        <f>IFERROR(IF(INDEX('[1]PNC 2020'!$A$3:$AA$434,MATCH($A334,'[1]PNC 2020'!$A$7:$A$434,0)+4,MATCH(E$60,'[1]PNC 2020'!$A$3:$AA$3,0))=0,"",INDEX('[1]PNC 2020'!$A$3:$AA$434,MATCH($A334,'[1]PNC 2020'!$A$7:$A$434,0)+4,MATCH(E$60,'[1]PNC 2020'!$A$3:$AA$3,0))),"")</f>
        <v/>
      </c>
      <c r="F334" s="87" t="str">
        <f>IFERROR(IF(INDEX('[1]PNC 2020'!$A$3:$AA$434,MATCH($A334,'[1]PNC 2020'!$A$7:$A$434,0)+4,MATCH(F$60,'[1]PNC 2020'!$A$3:$AA$3,0))=0,"",INDEX('[1]PNC 2020'!$A$3:$AA$434,MATCH($A334,'[1]PNC 2020'!$A$7:$A$434,0)+4,MATCH(F$60,'[1]PNC 2020'!$A$3:$AA$3,0))),"")</f>
        <v/>
      </c>
      <c r="G334" s="87">
        <f t="shared" ref="G334:G365" si="116">SUBTOTAL(109,E334:F334)</f>
        <v>0</v>
      </c>
      <c r="H334" s="87" t="str">
        <f>IFERROR(IF(INDEX('[1]PNC 2020'!$A$3:$AA$434,MATCH($A334,'[1]PNC 2020'!$A$7:$A$434,0)+4,MATCH(H$60,'[1]PNC 2020'!$A$3:$AA$3,0))=0,"",INDEX('[1]PNC 2020'!$A$3:$AA$434,MATCH($A334,'[1]PNC 2020'!$A$7:$A$434,0)+4,MATCH(H$60,'[1]PNC 2020'!$A$3:$AA$3,0))),"")</f>
        <v/>
      </c>
      <c r="I334" s="87" t="str">
        <f>IFERROR(IF(INDEX('[1]PNC 2020'!$A$3:$AA$434,MATCH($A334,'[1]PNC 2020'!$A$7:$A$434,0)+4,MATCH(I$60,'[1]PNC 2020'!$A$3:$AA$3,0))=0,"",INDEX('[1]PNC 2020'!$A$3:$AA$434,MATCH($A334,'[1]PNC 2020'!$A$7:$A$434,0)+4,MATCH(I$60,'[1]PNC 2020'!$A$3:$AA$3,0))),"")</f>
        <v/>
      </c>
      <c r="J334" s="87">
        <f t="shared" ref="J334:J365" si="117">SUBTOTAL(109,H334:I334)</f>
        <v>0</v>
      </c>
      <c r="K334" s="87" t="str">
        <f>IFERROR(IF(INDEX('[1]PNC 2020'!$A$3:$AA$434,MATCH($A334,'[1]PNC 2020'!$A$7:$A$434,0)+4,MATCH(K$60,'[1]PNC 2020'!$A$3:$AA$3,0))=0,"",INDEX('[1]PNC 2020'!$A$3:$AA$434,MATCH($A334,'[1]PNC 2020'!$A$7:$A$434,0)+4,MATCH(K$60,'[1]PNC 2020'!$A$3:$AA$3,0))),"")</f>
        <v/>
      </c>
      <c r="L334" s="87" t="str">
        <f>IFERROR(IF(INDEX('[1]PNC 2020'!$A$3:$AA$434,MATCH($A334,'[1]PNC 2020'!$A$7:$A$434,0)+4,MATCH(L$60,'[1]PNC 2020'!$A$3:$AA$3,0))=0,"",INDEX('[1]PNC 2020'!$A$3:$AA$434,MATCH($A334,'[1]PNC 2020'!$A$7:$A$434,0)+4,MATCH(L$60,'[1]PNC 2020'!$A$3:$AA$3,0))),"")</f>
        <v/>
      </c>
      <c r="M334" s="87">
        <f t="shared" ref="M334:M365" si="118">SUBTOTAL(109,K334:L334)</f>
        <v>0</v>
      </c>
      <c r="N334" s="87" t="str">
        <f>IFERROR(IF(INDEX('[1]PNC 2020'!$A$3:$AA$434,MATCH($A334,'[1]PNC 2020'!$A$7:$A$434,0)+4,MATCH(N$60,'[1]PNC 2020'!$A$3:$AA$3,0))=0,"",INDEX('[1]PNC 2020'!$A$3:$AA$434,MATCH($A334,'[1]PNC 2020'!$A$7:$A$434,0)+4,MATCH(N$60,'[1]PNC 2020'!$A$3:$AA$3,0))),"")</f>
        <v/>
      </c>
      <c r="O334" s="87" t="str">
        <f>IFERROR(IF(INDEX('[1]PNC 2020'!$A$3:$AA$434,MATCH($A334,'[1]PNC 2020'!$A$7:$A$434,0)+4,MATCH(O$60,'[1]PNC 2020'!$A$3:$AA$3,0))=0,"",INDEX('[1]PNC 2020'!$A$3:$AA$434,MATCH($A334,'[1]PNC 2020'!$A$7:$A$434,0)+4,MATCH(O$60,'[1]PNC 2020'!$A$3:$AA$3,0))),"")</f>
        <v/>
      </c>
      <c r="P334" s="87">
        <f t="shared" ref="P334:P365" si="119">SUBTOTAL(109,N334:O334)</f>
        <v>0</v>
      </c>
      <c r="Q334" s="87" t="str">
        <f>IFERROR(IF(INDEX('[1]PNC 2020'!$A$3:$AA$434,MATCH($A334,'[1]PNC 2020'!$A$7:$A$434,0)+4,MATCH(Q$60,'[1]PNC 2020'!$A$3:$AA$3,0))=0,"",INDEX('[1]PNC 2020'!$A$3:$AA$434,MATCH($A334,'[1]PNC 2020'!$A$7:$A$434,0)+4,MATCH(Q$60,'[1]PNC 2020'!$A$3:$AA$3,0))),"")</f>
        <v/>
      </c>
      <c r="R334" s="87" t="str">
        <f>IFERROR(IF(INDEX('[1]PNC 2020'!$A$3:$AA$434,MATCH($A334,'[1]PNC 2020'!$A$7:$A$434,0)+4,MATCH(R$60,'[1]PNC 2020'!$A$3:$AA$3,0))=0,"",INDEX('[1]PNC 2020'!$A$3:$AA$434,MATCH($A334,'[1]PNC 2020'!$A$7:$A$434,0)+4,MATCH(R$60,'[1]PNC 2020'!$A$3:$AA$3,0))),"")</f>
        <v/>
      </c>
      <c r="S334" s="87">
        <f t="shared" ref="S334:S365" si="120">SUBTOTAL(109,Q334:R334)</f>
        <v>0</v>
      </c>
      <c r="T334" s="87" t="str">
        <f>IFERROR(IF(INDEX('[1]PNC 2020'!$A$3:$AA$434,MATCH($A334,'[1]PNC 2020'!$A$7:$A$434,0)+4,MATCH(T$60,'[1]PNC 2020'!$A$3:$AA$3,0))=0,"",INDEX('[1]PNC 2020'!$A$3:$AA$434,MATCH($A334,'[1]PNC 2020'!$A$7:$A$434,0)+4,MATCH(T$60,'[1]PNC 2020'!$A$3:$AA$3,0))),"")</f>
        <v/>
      </c>
      <c r="U334" s="87" t="str">
        <f>IFERROR(IF(INDEX('[1]PNC 2020'!$A$3:$AA$434,MATCH($A334,'[1]PNC 2020'!$A$7:$A$434,0)+4,MATCH(U$60,'[1]PNC 2020'!$A$3:$AA$3,0))=0,"",INDEX('[1]PNC 2020'!$A$3:$AA$434,MATCH($A334,'[1]PNC 2020'!$A$7:$A$434,0)+4,MATCH(U$60,'[1]PNC 2020'!$A$3:$AA$3,0))),"")</f>
        <v/>
      </c>
      <c r="V334" s="87">
        <f t="shared" ref="V334:V365" si="121">SUBTOTAL(109,T334:U334)</f>
        <v>0</v>
      </c>
      <c r="W334" s="87" t="str">
        <f>IFERROR(IF(INDEX('[1]PNC 2020'!$A$3:$AA$434,MATCH($A334,'[1]PNC 2020'!$A$7:$A$434,0)+4,MATCH(W$60,'[1]PNC 2020'!$A$3:$AA$3,0))=0,"",INDEX('[1]PNC 2020'!$A$3:$AA$434,MATCH($A334,'[1]PNC 2020'!$A$7:$A$434,0)+4,MATCH(W$60,'[1]PNC 2020'!$A$3:$AA$3,0))),"")</f>
        <v/>
      </c>
      <c r="X334" s="87" t="str">
        <f>IFERROR(IF(INDEX('[1]PNC 2020'!$A$3:$AA$434,MATCH($A334,'[1]PNC 2020'!$A$7:$A$434,0)+4,MATCH(X$60,'[1]PNC 2020'!$A$3:$AA$3,0))=0,"",INDEX('[1]PNC 2020'!$A$3:$AA$434,MATCH($A334,'[1]PNC 2020'!$A$7:$A$434,0)+4,MATCH(X$60,'[1]PNC 2020'!$A$3:$AA$3,0))),"")</f>
        <v/>
      </c>
      <c r="Y334" s="87">
        <f t="shared" ref="Y334:Y365" si="122">SUBTOTAL(109,W334:X334)</f>
        <v>0</v>
      </c>
      <c r="Z334" s="87" t="str">
        <f>IFERROR(IF(INDEX('[1]PNC 2020'!$A$3:$AA$434,MATCH($A334,'[1]PNC 2020'!$A$7:$A$434,0)+4,MATCH(Z$60,'[1]PNC 2020'!$A$3:$AA$3,0))=0,"",INDEX('[1]PNC 2020'!$A$3:$AA$434,MATCH($A334,'[1]PNC 2020'!$A$7:$A$434,0)+4,MATCH(Z$60,'[1]PNC 2020'!$A$3:$AA$3,0))),"")</f>
        <v/>
      </c>
      <c r="AA334" s="87" t="str">
        <f>IFERROR(IF(INDEX('[1]PNC 2020'!$A$3:$AA$434,MATCH($A334,'[1]PNC 2020'!$A$7:$A$434,0)+4,MATCH(AA$60,'[1]PNC 2020'!$A$3:$AA$3,0))=0,"",INDEX('[1]PNC 2020'!$A$3:$AA$434,MATCH($A334,'[1]PNC 2020'!$A$7:$A$434,0)+4,MATCH(AA$60,'[1]PNC 2020'!$A$3:$AA$3,0))),"")</f>
        <v/>
      </c>
      <c r="AB334" s="87">
        <f t="shared" ref="AB334:AB365" si="123">SUBTOTAL(109,Z334:AA334)</f>
        <v>0</v>
      </c>
      <c r="AC334" s="87" t="str">
        <f>IFERROR(IF(INDEX('[1]PNC 2020'!$A$3:$AA$434,MATCH($A334,'[1]PNC 2020'!$A$7:$A$434,0)+4,MATCH(AC$60,'[1]PNC 2020'!$A$3:$AA$3,0))=0,"",INDEX('[1]PNC 2020'!$A$3:$AA$434,MATCH($A334,'[1]PNC 2020'!$A$7:$A$434,0)+4,MATCH(AC$60,'[1]PNC 2020'!$A$3:$AA$3,0))),"")</f>
        <v/>
      </c>
      <c r="AD334" s="87" t="str">
        <f>IFERROR(IF(INDEX('[1]PNC 2020'!$A$3:$AA$434,MATCH($A334,'[1]PNC 2020'!$A$7:$A$434,0)+4,MATCH(AD$60,'[1]PNC 2020'!$A$3:$AA$3,0))=0,"",INDEX('[1]PNC 2020'!$A$3:$AA$434,MATCH($A334,'[1]PNC 2020'!$A$7:$A$434,0)+4,MATCH(AD$60,'[1]PNC 2020'!$A$3:$AA$3,0))),"")</f>
        <v/>
      </c>
      <c r="AE334" s="87">
        <f t="shared" ref="AE334:AE365" si="124">SUBTOTAL(109,AC334:AD334)</f>
        <v>0</v>
      </c>
      <c r="AF334" s="87" t="str">
        <f>IFERROR(IF(INDEX('[1]PNC 2020'!$A$3:$AA$434,MATCH($A334,'[1]PNC 2020'!$A$7:$A$434,0)+4,MATCH(AF$60,'[1]PNC 2020'!$A$3:$AA$3,0))=0,"",INDEX('[1]PNC 2020'!$A$3:$AA$434,MATCH($A334,'[1]PNC 2020'!$A$7:$A$434,0)+4,MATCH(AF$60,'[1]PNC 2020'!$A$3:$AA$3,0))),"")</f>
        <v/>
      </c>
      <c r="AG334" s="87" t="str">
        <f>IFERROR(IF(INDEX('[1]PNC 2020'!$A$3:$AA$434,MATCH($A334,'[1]PNC 2020'!$A$7:$A$434,0)+4,MATCH(AG$60,'[1]PNC 2020'!$A$3:$AA$3,0))=0,"",INDEX('[1]PNC 2020'!$A$3:$AA$434,MATCH($A334,'[1]PNC 2020'!$A$7:$A$434,0)+4,MATCH(AG$60,'[1]PNC 2020'!$A$3:$AA$3,0))),"")</f>
        <v/>
      </c>
      <c r="AH334" s="87">
        <f t="shared" ref="AH334:AH365" si="125">SUBTOTAL(109,AF334:AG334)</f>
        <v>0</v>
      </c>
      <c r="AI334" s="87" t="str">
        <f>IFERROR(IF(INDEX('[1]PNC 2020'!$A$3:$AA$434,MATCH($A334,'[1]PNC 2020'!$A$7:$A$434,0)+4,MATCH(AI$60,'[1]PNC 2020'!$A$3:$AA$3,0))=0,"",INDEX('[1]PNC 2020'!$A$3:$AA$434,MATCH($A334,'[1]PNC 2020'!$A$7:$A$434,0)+4,MATCH(AI$60,'[1]PNC 2020'!$A$3:$AA$3,0))),"")</f>
        <v/>
      </c>
      <c r="AJ334" s="87" t="str">
        <f>IFERROR(IF(INDEX('[1]PNC 2020'!$A$3:$AA$434,MATCH($A334,'[1]PNC 2020'!$A$7:$A$434,0)+4,MATCH(AJ$60,'[1]PNC 2020'!$A$3:$AA$3,0))=0,"",INDEX('[1]PNC 2020'!$A$3:$AA$434,MATCH($A334,'[1]PNC 2020'!$A$7:$A$434,0)+4,MATCH(AJ$60,'[1]PNC 2020'!$A$3:$AA$3,0))),"")</f>
        <v/>
      </c>
      <c r="AK334" s="87">
        <f t="shared" ref="AK334:AK365" si="126">SUBTOTAL(109,AI334:AJ334)</f>
        <v>0</v>
      </c>
      <c r="AM334" s="132" t="s">
        <v>5</v>
      </c>
    </row>
    <row r="335" spans="1:39" x14ac:dyDescent="0.2">
      <c r="A335" s="132" t="str">
        <f t="shared" si="112"/>
        <v>JunioSeguros Reservas, S. A.</v>
      </c>
      <c r="B335" s="51" t="s">
        <v>93</v>
      </c>
      <c r="C335" s="88">
        <f t="shared" si="114"/>
        <v>0</v>
      </c>
      <c r="D335" s="88">
        <f t="shared" si="115"/>
        <v>0</v>
      </c>
      <c r="E335" s="87" t="str">
        <f>IFERROR(IF(INDEX('[1]PNC 2020'!$A$3:$AA$434,MATCH($A335,'[1]PNC 2020'!$A$7:$A$434,0)+4,MATCH(E$60,'[1]PNC 2020'!$A$3:$AA$3,0))=0,"",INDEX('[1]PNC 2020'!$A$3:$AA$434,MATCH($A335,'[1]PNC 2020'!$A$7:$A$434,0)+4,MATCH(E$60,'[1]PNC 2020'!$A$3:$AA$3,0))),"")</f>
        <v/>
      </c>
      <c r="F335" s="87" t="str">
        <f>IFERROR(IF(INDEX('[1]PNC 2020'!$A$3:$AA$434,MATCH($A335,'[1]PNC 2020'!$A$7:$A$434,0)+4,MATCH(F$60,'[1]PNC 2020'!$A$3:$AA$3,0))=0,"",INDEX('[1]PNC 2020'!$A$3:$AA$434,MATCH($A335,'[1]PNC 2020'!$A$7:$A$434,0)+4,MATCH(F$60,'[1]PNC 2020'!$A$3:$AA$3,0))),"")</f>
        <v/>
      </c>
      <c r="G335" s="87">
        <f t="shared" si="116"/>
        <v>0</v>
      </c>
      <c r="H335" s="87" t="str">
        <f>IFERROR(IF(INDEX('[1]PNC 2020'!$A$3:$AA$434,MATCH($A335,'[1]PNC 2020'!$A$7:$A$434,0)+4,MATCH(H$60,'[1]PNC 2020'!$A$3:$AA$3,0))=0,"",INDEX('[1]PNC 2020'!$A$3:$AA$434,MATCH($A335,'[1]PNC 2020'!$A$7:$A$434,0)+4,MATCH(H$60,'[1]PNC 2020'!$A$3:$AA$3,0))),"")</f>
        <v/>
      </c>
      <c r="I335" s="87" t="str">
        <f>IFERROR(IF(INDEX('[1]PNC 2020'!$A$3:$AA$434,MATCH($A335,'[1]PNC 2020'!$A$7:$A$434,0)+4,MATCH(I$60,'[1]PNC 2020'!$A$3:$AA$3,0))=0,"",INDEX('[1]PNC 2020'!$A$3:$AA$434,MATCH($A335,'[1]PNC 2020'!$A$7:$A$434,0)+4,MATCH(I$60,'[1]PNC 2020'!$A$3:$AA$3,0))),"")</f>
        <v/>
      </c>
      <c r="J335" s="87">
        <f t="shared" si="117"/>
        <v>0</v>
      </c>
      <c r="K335" s="87" t="str">
        <f>IFERROR(IF(INDEX('[1]PNC 2020'!$A$3:$AA$434,MATCH($A335,'[1]PNC 2020'!$A$7:$A$434,0)+4,MATCH(K$60,'[1]PNC 2020'!$A$3:$AA$3,0))=0,"",INDEX('[1]PNC 2020'!$A$3:$AA$434,MATCH($A335,'[1]PNC 2020'!$A$7:$A$434,0)+4,MATCH(K$60,'[1]PNC 2020'!$A$3:$AA$3,0))),"")</f>
        <v/>
      </c>
      <c r="L335" s="87" t="str">
        <f>IFERROR(IF(INDEX('[1]PNC 2020'!$A$3:$AA$434,MATCH($A335,'[1]PNC 2020'!$A$7:$A$434,0)+4,MATCH(L$60,'[1]PNC 2020'!$A$3:$AA$3,0))=0,"",INDEX('[1]PNC 2020'!$A$3:$AA$434,MATCH($A335,'[1]PNC 2020'!$A$7:$A$434,0)+4,MATCH(L$60,'[1]PNC 2020'!$A$3:$AA$3,0))),"")</f>
        <v/>
      </c>
      <c r="M335" s="87">
        <f t="shared" si="118"/>
        <v>0</v>
      </c>
      <c r="N335" s="87" t="str">
        <f>IFERROR(IF(INDEX('[1]PNC 2020'!$A$3:$AA$434,MATCH($A335,'[1]PNC 2020'!$A$7:$A$434,0)+4,MATCH(N$60,'[1]PNC 2020'!$A$3:$AA$3,0))=0,"",INDEX('[1]PNC 2020'!$A$3:$AA$434,MATCH($A335,'[1]PNC 2020'!$A$7:$A$434,0)+4,MATCH(N$60,'[1]PNC 2020'!$A$3:$AA$3,0))),"")</f>
        <v/>
      </c>
      <c r="O335" s="87" t="str">
        <f>IFERROR(IF(INDEX('[1]PNC 2020'!$A$3:$AA$434,MATCH($A335,'[1]PNC 2020'!$A$7:$A$434,0)+4,MATCH(O$60,'[1]PNC 2020'!$A$3:$AA$3,0))=0,"",INDEX('[1]PNC 2020'!$A$3:$AA$434,MATCH($A335,'[1]PNC 2020'!$A$7:$A$434,0)+4,MATCH(O$60,'[1]PNC 2020'!$A$3:$AA$3,0))),"")</f>
        <v/>
      </c>
      <c r="P335" s="87">
        <f t="shared" si="119"/>
        <v>0</v>
      </c>
      <c r="Q335" s="87" t="str">
        <f>IFERROR(IF(INDEX('[1]PNC 2020'!$A$3:$AA$434,MATCH($A335,'[1]PNC 2020'!$A$7:$A$434,0)+4,MATCH(Q$60,'[1]PNC 2020'!$A$3:$AA$3,0))=0,"",INDEX('[1]PNC 2020'!$A$3:$AA$434,MATCH($A335,'[1]PNC 2020'!$A$7:$A$434,0)+4,MATCH(Q$60,'[1]PNC 2020'!$A$3:$AA$3,0))),"")</f>
        <v/>
      </c>
      <c r="R335" s="87" t="str">
        <f>IFERROR(IF(INDEX('[1]PNC 2020'!$A$3:$AA$434,MATCH($A335,'[1]PNC 2020'!$A$7:$A$434,0)+4,MATCH(R$60,'[1]PNC 2020'!$A$3:$AA$3,0))=0,"",INDEX('[1]PNC 2020'!$A$3:$AA$434,MATCH($A335,'[1]PNC 2020'!$A$7:$A$434,0)+4,MATCH(R$60,'[1]PNC 2020'!$A$3:$AA$3,0))),"")</f>
        <v/>
      </c>
      <c r="S335" s="87">
        <f t="shared" si="120"/>
        <v>0</v>
      </c>
      <c r="T335" s="87" t="str">
        <f>IFERROR(IF(INDEX('[1]PNC 2020'!$A$3:$AA$434,MATCH($A335,'[1]PNC 2020'!$A$7:$A$434,0)+4,MATCH(T$60,'[1]PNC 2020'!$A$3:$AA$3,0))=0,"",INDEX('[1]PNC 2020'!$A$3:$AA$434,MATCH($A335,'[1]PNC 2020'!$A$7:$A$434,0)+4,MATCH(T$60,'[1]PNC 2020'!$A$3:$AA$3,0))),"")</f>
        <v/>
      </c>
      <c r="U335" s="87" t="str">
        <f>IFERROR(IF(INDEX('[1]PNC 2020'!$A$3:$AA$434,MATCH($A335,'[1]PNC 2020'!$A$7:$A$434,0)+4,MATCH(U$60,'[1]PNC 2020'!$A$3:$AA$3,0))=0,"",INDEX('[1]PNC 2020'!$A$3:$AA$434,MATCH($A335,'[1]PNC 2020'!$A$7:$A$434,0)+4,MATCH(U$60,'[1]PNC 2020'!$A$3:$AA$3,0))),"")</f>
        <v/>
      </c>
      <c r="V335" s="87">
        <f t="shared" si="121"/>
        <v>0</v>
      </c>
      <c r="W335" s="87" t="str">
        <f>IFERROR(IF(INDEX('[1]PNC 2020'!$A$3:$AA$434,MATCH($A335,'[1]PNC 2020'!$A$7:$A$434,0)+4,MATCH(W$60,'[1]PNC 2020'!$A$3:$AA$3,0))=0,"",INDEX('[1]PNC 2020'!$A$3:$AA$434,MATCH($A335,'[1]PNC 2020'!$A$7:$A$434,0)+4,MATCH(W$60,'[1]PNC 2020'!$A$3:$AA$3,0))),"")</f>
        <v/>
      </c>
      <c r="X335" s="87" t="str">
        <f>IFERROR(IF(INDEX('[1]PNC 2020'!$A$3:$AA$434,MATCH($A335,'[1]PNC 2020'!$A$7:$A$434,0)+4,MATCH(X$60,'[1]PNC 2020'!$A$3:$AA$3,0))=0,"",INDEX('[1]PNC 2020'!$A$3:$AA$434,MATCH($A335,'[1]PNC 2020'!$A$7:$A$434,0)+4,MATCH(X$60,'[1]PNC 2020'!$A$3:$AA$3,0))),"")</f>
        <v/>
      </c>
      <c r="Y335" s="87">
        <f t="shared" si="122"/>
        <v>0</v>
      </c>
      <c r="Z335" s="87" t="str">
        <f>IFERROR(IF(INDEX('[1]PNC 2020'!$A$3:$AA$434,MATCH($A335,'[1]PNC 2020'!$A$7:$A$434,0)+4,MATCH(Z$60,'[1]PNC 2020'!$A$3:$AA$3,0))=0,"",INDEX('[1]PNC 2020'!$A$3:$AA$434,MATCH($A335,'[1]PNC 2020'!$A$7:$A$434,0)+4,MATCH(Z$60,'[1]PNC 2020'!$A$3:$AA$3,0))),"")</f>
        <v/>
      </c>
      <c r="AA335" s="87" t="str">
        <f>IFERROR(IF(INDEX('[1]PNC 2020'!$A$3:$AA$434,MATCH($A335,'[1]PNC 2020'!$A$7:$A$434,0)+4,MATCH(AA$60,'[1]PNC 2020'!$A$3:$AA$3,0))=0,"",INDEX('[1]PNC 2020'!$A$3:$AA$434,MATCH($A335,'[1]PNC 2020'!$A$7:$A$434,0)+4,MATCH(AA$60,'[1]PNC 2020'!$A$3:$AA$3,0))),"")</f>
        <v/>
      </c>
      <c r="AB335" s="87">
        <f t="shared" si="123"/>
        <v>0</v>
      </c>
      <c r="AC335" s="87" t="str">
        <f>IFERROR(IF(INDEX('[1]PNC 2020'!$A$3:$AA$434,MATCH($A335,'[1]PNC 2020'!$A$7:$A$434,0)+4,MATCH(AC$60,'[1]PNC 2020'!$A$3:$AA$3,0))=0,"",INDEX('[1]PNC 2020'!$A$3:$AA$434,MATCH($A335,'[1]PNC 2020'!$A$7:$A$434,0)+4,MATCH(AC$60,'[1]PNC 2020'!$A$3:$AA$3,0))),"")</f>
        <v/>
      </c>
      <c r="AD335" s="87" t="str">
        <f>IFERROR(IF(INDEX('[1]PNC 2020'!$A$3:$AA$434,MATCH($A335,'[1]PNC 2020'!$A$7:$A$434,0)+4,MATCH(AD$60,'[1]PNC 2020'!$A$3:$AA$3,0))=0,"",INDEX('[1]PNC 2020'!$A$3:$AA$434,MATCH($A335,'[1]PNC 2020'!$A$7:$A$434,0)+4,MATCH(AD$60,'[1]PNC 2020'!$A$3:$AA$3,0))),"")</f>
        <v/>
      </c>
      <c r="AE335" s="87">
        <f t="shared" si="124"/>
        <v>0</v>
      </c>
      <c r="AF335" s="87" t="str">
        <f>IFERROR(IF(INDEX('[1]PNC 2020'!$A$3:$AA$434,MATCH($A335,'[1]PNC 2020'!$A$7:$A$434,0)+4,MATCH(AF$60,'[1]PNC 2020'!$A$3:$AA$3,0))=0,"",INDEX('[1]PNC 2020'!$A$3:$AA$434,MATCH($A335,'[1]PNC 2020'!$A$7:$A$434,0)+4,MATCH(AF$60,'[1]PNC 2020'!$A$3:$AA$3,0))),"")</f>
        <v/>
      </c>
      <c r="AG335" s="87" t="str">
        <f>IFERROR(IF(INDEX('[1]PNC 2020'!$A$3:$AA$434,MATCH($A335,'[1]PNC 2020'!$A$7:$A$434,0)+4,MATCH(AG$60,'[1]PNC 2020'!$A$3:$AA$3,0))=0,"",INDEX('[1]PNC 2020'!$A$3:$AA$434,MATCH($A335,'[1]PNC 2020'!$A$7:$A$434,0)+4,MATCH(AG$60,'[1]PNC 2020'!$A$3:$AA$3,0))),"")</f>
        <v/>
      </c>
      <c r="AH335" s="87">
        <f t="shared" si="125"/>
        <v>0</v>
      </c>
      <c r="AI335" s="87" t="str">
        <f>IFERROR(IF(INDEX('[1]PNC 2020'!$A$3:$AA$434,MATCH($A335,'[1]PNC 2020'!$A$7:$A$434,0)+4,MATCH(AI$60,'[1]PNC 2020'!$A$3:$AA$3,0))=0,"",INDEX('[1]PNC 2020'!$A$3:$AA$434,MATCH($A335,'[1]PNC 2020'!$A$7:$A$434,0)+4,MATCH(AI$60,'[1]PNC 2020'!$A$3:$AA$3,0))),"")</f>
        <v/>
      </c>
      <c r="AJ335" s="87" t="str">
        <f>IFERROR(IF(INDEX('[1]PNC 2020'!$A$3:$AA$434,MATCH($A335,'[1]PNC 2020'!$A$7:$A$434,0)+4,MATCH(AJ$60,'[1]PNC 2020'!$A$3:$AA$3,0))=0,"",INDEX('[1]PNC 2020'!$A$3:$AA$434,MATCH($A335,'[1]PNC 2020'!$A$7:$A$434,0)+4,MATCH(AJ$60,'[1]PNC 2020'!$A$3:$AA$3,0))),"")</f>
        <v/>
      </c>
      <c r="AK335" s="87">
        <f t="shared" si="126"/>
        <v>0</v>
      </c>
      <c r="AM335" s="132" t="s">
        <v>5</v>
      </c>
    </row>
    <row r="336" spans="1:39" x14ac:dyDescent="0.2">
      <c r="A336" s="132" t="str">
        <f t="shared" si="112"/>
        <v>JunioMapfre BHD Compañía de Seguros</v>
      </c>
      <c r="B336" s="51" t="s">
        <v>111</v>
      </c>
      <c r="C336" s="88">
        <f t="shared" si="114"/>
        <v>0</v>
      </c>
      <c r="D336" s="88">
        <f t="shared" si="115"/>
        <v>0</v>
      </c>
      <c r="E336" s="87" t="str">
        <f>IFERROR(IF(INDEX('[1]PNC 2020'!$A$3:$AA$434,MATCH($A336,'[1]PNC 2020'!$A$7:$A$434,0)+4,MATCH(E$60,'[1]PNC 2020'!$A$3:$AA$3,0))=0,"",INDEX('[1]PNC 2020'!$A$3:$AA$434,MATCH($A336,'[1]PNC 2020'!$A$7:$A$434,0)+4,MATCH(E$60,'[1]PNC 2020'!$A$3:$AA$3,0))),"")</f>
        <v/>
      </c>
      <c r="F336" s="87" t="str">
        <f>IFERROR(IF(INDEX('[1]PNC 2020'!$A$3:$AA$434,MATCH($A336,'[1]PNC 2020'!$A$7:$A$434,0)+4,MATCH(F$60,'[1]PNC 2020'!$A$3:$AA$3,0))=0,"",INDEX('[1]PNC 2020'!$A$3:$AA$434,MATCH($A336,'[1]PNC 2020'!$A$7:$A$434,0)+4,MATCH(F$60,'[1]PNC 2020'!$A$3:$AA$3,0))),"")</f>
        <v/>
      </c>
      <c r="G336" s="87">
        <f t="shared" si="116"/>
        <v>0</v>
      </c>
      <c r="H336" s="87" t="str">
        <f>IFERROR(IF(INDEX('[1]PNC 2020'!$A$3:$AA$434,MATCH($A336,'[1]PNC 2020'!$A$7:$A$434,0)+4,MATCH(H$60,'[1]PNC 2020'!$A$3:$AA$3,0))=0,"",INDEX('[1]PNC 2020'!$A$3:$AA$434,MATCH($A336,'[1]PNC 2020'!$A$7:$A$434,0)+4,MATCH(H$60,'[1]PNC 2020'!$A$3:$AA$3,0))),"")</f>
        <v/>
      </c>
      <c r="I336" s="87" t="str">
        <f>IFERROR(IF(INDEX('[1]PNC 2020'!$A$3:$AA$434,MATCH($A336,'[1]PNC 2020'!$A$7:$A$434,0)+4,MATCH(I$60,'[1]PNC 2020'!$A$3:$AA$3,0))=0,"",INDEX('[1]PNC 2020'!$A$3:$AA$434,MATCH($A336,'[1]PNC 2020'!$A$7:$A$434,0)+4,MATCH(I$60,'[1]PNC 2020'!$A$3:$AA$3,0))),"")</f>
        <v/>
      </c>
      <c r="J336" s="87">
        <f t="shared" si="117"/>
        <v>0</v>
      </c>
      <c r="K336" s="87" t="str">
        <f>IFERROR(IF(INDEX('[1]PNC 2020'!$A$3:$AA$434,MATCH($A336,'[1]PNC 2020'!$A$7:$A$434,0)+4,MATCH(K$60,'[1]PNC 2020'!$A$3:$AA$3,0))=0,"",INDEX('[1]PNC 2020'!$A$3:$AA$434,MATCH($A336,'[1]PNC 2020'!$A$7:$A$434,0)+4,MATCH(K$60,'[1]PNC 2020'!$A$3:$AA$3,0))),"")</f>
        <v/>
      </c>
      <c r="L336" s="87" t="str">
        <f>IFERROR(IF(INDEX('[1]PNC 2020'!$A$3:$AA$434,MATCH($A336,'[1]PNC 2020'!$A$7:$A$434,0)+4,MATCH(L$60,'[1]PNC 2020'!$A$3:$AA$3,0))=0,"",INDEX('[1]PNC 2020'!$A$3:$AA$434,MATCH($A336,'[1]PNC 2020'!$A$7:$A$434,0)+4,MATCH(L$60,'[1]PNC 2020'!$A$3:$AA$3,0))),"")</f>
        <v/>
      </c>
      <c r="M336" s="87">
        <f t="shared" si="118"/>
        <v>0</v>
      </c>
      <c r="N336" s="87" t="str">
        <f>IFERROR(IF(INDEX('[1]PNC 2020'!$A$3:$AA$434,MATCH($A336,'[1]PNC 2020'!$A$7:$A$434,0)+4,MATCH(N$60,'[1]PNC 2020'!$A$3:$AA$3,0))=0,"",INDEX('[1]PNC 2020'!$A$3:$AA$434,MATCH($A336,'[1]PNC 2020'!$A$7:$A$434,0)+4,MATCH(N$60,'[1]PNC 2020'!$A$3:$AA$3,0))),"")</f>
        <v/>
      </c>
      <c r="O336" s="87" t="str">
        <f>IFERROR(IF(INDEX('[1]PNC 2020'!$A$3:$AA$434,MATCH($A336,'[1]PNC 2020'!$A$7:$A$434,0)+4,MATCH(O$60,'[1]PNC 2020'!$A$3:$AA$3,0))=0,"",INDEX('[1]PNC 2020'!$A$3:$AA$434,MATCH($A336,'[1]PNC 2020'!$A$7:$A$434,0)+4,MATCH(O$60,'[1]PNC 2020'!$A$3:$AA$3,0))),"")</f>
        <v/>
      </c>
      <c r="P336" s="87">
        <f t="shared" si="119"/>
        <v>0</v>
      </c>
      <c r="Q336" s="87" t="str">
        <f>IFERROR(IF(INDEX('[1]PNC 2020'!$A$3:$AA$434,MATCH($A336,'[1]PNC 2020'!$A$7:$A$434,0)+4,MATCH(Q$60,'[1]PNC 2020'!$A$3:$AA$3,0))=0,"",INDEX('[1]PNC 2020'!$A$3:$AA$434,MATCH($A336,'[1]PNC 2020'!$A$7:$A$434,0)+4,MATCH(Q$60,'[1]PNC 2020'!$A$3:$AA$3,0))),"")</f>
        <v/>
      </c>
      <c r="R336" s="87" t="str">
        <f>IFERROR(IF(INDEX('[1]PNC 2020'!$A$3:$AA$434,MATCH($A336,'[1]PNC 2020'!$A$7:$A$434,0)+4,MATCH(R$60,'[1]PNC 2020'!$A$3:$AA$3,0))=0,"",INDEX('[1]PNC 2020'!$A$3:$AA$434,MATCH($A336,'[1]PNC 2020'!$A$7:$A$434,0)+4,MATCH(R$60,'[1]PNC 2020'!$A$3:$AA$3,0))),"")</f>
        <v/>
      </c>
      <c r="S336" s="87">
        <f t="shared" si="120"/>
        <v>0</v>
      </c>
      <c r="T336" s="87" t="str">
        <f>IFERROR(IF(INDEX('[1]PNC 2020'!$A$3:$AA$434,MATCH($A336,'[1]PNC 2020'!$A$7:$A$434,0)+4,MATCH(T$60,'[1]PNC 2020'!$A$3:$AA$3,0))=0,"",INDEX('[1]PNC 2020'!$A$3:$AA$434,MATCH($A336,'[1]PNC 2020'!$A$7:$A$434,0)+4,MATCH(T$60,'[1]PNC 2020'!$A$3:$AA$3,0))),"")</f>
        <v/>
      </c>
      <c r="U336" s="87" t="str">
        <f>IFERROR(IF(INDEX('[1]PNC 2020'!$A$3:$AA$434,MATCH($A336,'[1]PNC 2020'!$A$7:$A$434,0)+4,MATCH(U$60,'[1]PNC 2020'!$A$3:$AA$3,0))=0,"",INDEX('[1]PNC 2020'!$A$3:$AA$434,MATCH($A336,'[1]PNC 2020'!$A$7:$A$434,0)+4,MATCH(U$60,'[1]PNC 2020'!$A$3:$AA$3,0))),"")</f>
        <v/>
      </c>
      <c r="V336" s="87">
        <f t="shared" si="121"/>
        <v>0</v>
      </c>
      <c r="W336" s="87" t="str">
        <f>IFERROR(IF(INDEX('[1]PNC 2020'!$A$3:$AA$434,MATCH($A336,'[1]PNC 2020'!$A$7:$A$434,0)+4,MATCH(W$60,'[1]PNC 2020'!$A$3:$AA$3,0))=0,"",INDEX('[1]PNC 2020'!$A$3:$AA$434,MATCH($A336,'[1]PNC 2020'!$A$7:$A$434,0)+4,MATCH(W$60,'[1]PNC 2020'!$A$3:$AA$3,0))),"")</f>
        <v/>
      </c>
      <c r="X336" s="87" t="str">
        <f>IFERROR(IF(INDEX('[1]PNC 2020'!$A$3:$AA$434,MATCH($A336,'[1]PNC 2020'!$A$7:$A$434,0)+4,MATCH(X$60,'[1]PNC 2020'!$A$3:$AA$3,0))=0,"",INDEX('[1]PNC 2020'!$A$3:$AA$434,MATCH($A336,'[1]PNC 2020'!$A$7:$A$434,0)+4,MATCH(X$60,'[1]PNC 2020'!$A$3:$AA$3,0))),"")</f>
        <v/>
      </c>
      <c r="Y336" s="87">
        <f t="shared" si="122"/>
        <v>0</v>
      </c>
      <c r="Z336" s="87" t="str">
        <f>IFERROR(IF(INDEX('[1]PNC 2020'!$A$3:$AA$434,MATCH($A336,'[1]PNC 2020'!$A$7:$A$434,0)+4,MATCH(Z$60,'[1]PNC 2020'!$A$3:$AA$3,0))=0,"",INDEX('[1]PNC 2020'!$A$3:$AA$434,MATCH($A336,'[1]PNC 2020'!$A$7:$A$434,0)+4,MATCH(Z$60,'[1]PNC 2020'!$A$3:$AA$3,0))),"")</f>
        <v/>
      </c>
      <c r="AA336" s="87" t="str">
        <f>IFERROR(IF(INDEX('[1]PNC 2020'!$A$3:$AA$434,MATCH($A336,'[1]PNC 2020'!$A$7:$A$434,0)+4,MATCH(AA$60,'[1]PNC 2020'!$A$3:$AA$3,0))=0,"",INDEX('[1]PNC 2020'!$A$3:$AA$434,MATCH($A336,'[1]PNC 2020'!$A$7:$A$434,0)+4,MATCH(AA$60,'[1]PNC 2020'!$A$3:$AA$3,0))),"")</f>
        <v/>
      </c>
      <c r="AB336" s="87">
        <f t="shared" si="123"/>
        <v>0</v>
      </c>
      <c r="AC336" s="87" t="str">
        <f>IFERROR(IF(INDEX('[1]PNC 2020'!$A$3:$AA$434,MATCH($A336,'[1]PNC 2020'!$A$7:$A$434,0)+4,MATCH(AC$60,'[1]PNC 2020'!$A$3:$AA$3,0))=0,"",INDEX('[1]PNC 2020'!$A$3:$AA$434,MATCH($A336,'[1]PNC 2020'!$A$7:$A$434,0)+4,MATCH(AC$60,'[1]PNC 2020'!$A$3:$AA$3,0))),"")</f>
        <v/>
      </c>
      <c r="AD336" s="87" t="str">
        <f>IFERROR(IF(INDEX('[1]PNC 2020'!$A$3:$AA$434,MATCH($A336,'[1]PNC 2020'!$A$7:$A$434,0)+4,MATCH(AD$60,'[1]PNC 2020'!$A$3:$AA$3,0))=0,"",INDEX('[1]PNC 2020'!$A$3:$AA$434,MATCH($A336,'[1]PNC 2020'!$A$7:$A$434,0)+4,MATCH(AD$60,'[1]PNC 2020'!$A$3:$AA$3,0))),"")</f>
        <v/>
      </c>
      <c r="AE336" s="87">
        <f t="shared" si="124"/>
        <v>0</v>
      </c>
      <c r="AF336" s="87" t="str">
        <f>IFERROR(IF(INDEX('[1]PNC 2020'!$A$3:$AA$434,MATCH($A336,'[1]PNC 2020'!$A$7:$A$434,0)+4,MATCH(AF$60,'[1]PNC 2020'!$A$3:$AA$3,0))=0,"",INDEX('[1]PNC 2020'!$A$3:$AA$434,MATCH($A336,'[1]PNC 2020'!$A$7:$A$434,0)+4,MATCH(AF$60,'[1]PNC 2020'!$A$3:$AA$3,0))),"")</f>
        <v/>
      </c>
      <c r="AG336" s="87" t="str">
        <f>IFERROR(IF(INDEX('[1]PNC 2020'!$A$3:$AA$434,MATCH($A336,'[1]PNC 2020'!$A$7:$A$434,0)+4,MATCH(AG$60,'[1]PNC 2020'!$A$3:$AA$3,0))=0,"",INDEX('[1]PNC 2020'!$A$3:$AA$434,MATCH($A336,'[1]PNC 2020'!$A$7:$A$434,0)+4,MATCH(AG$60,'[1]PNC 2020'!$A$3:$AA$3,0))),"")</f>
        <v/>
      </c>
      <c r="AH336" s="87">
        <f t="shared" si="125"/>
        <v>0</v>
      </c>
      <c r="AI336" s="87" t="str">
        <f>IFERROR(IF(INDEX('[1]PNC 2020'!$A$3:$AA$434,MATCH($A336,'[1]PNC 2020'!$A$7:$A$434,0)+4,MATCH(AI$60,'[1]PNC 2020'!$A$3:$AA$3,0))=0,"",INDEX('[1]PNC 2020'!$A$3:$AA$434,MATCH($A336,'[1]PNC 2020'!$A$7:$A$434,0)+4,MATCH(AI$60,'[1]PNC 2020'!$A$3:$AA$3,0))),"")</f>
        <v/>
      </c>
      <c r="AJ336" s="87" t="str">
        <f>IFERROR(IF(INDEX('[1]PNC 2020'!$A$3:$AA$434,MATCH($A336,'[1]PNC 2020'!$A$7:$A$434,0)+4,MATCH(AJ$60,'[1]PNC 2020'!$A$3:$AA$3,0))=0,"",INDEX('[1]PNC 2020'!$A$3:$AA$434,MATCH($A336,'[1]PNC 2020'!$A$7:$A$434,0)+4,MATCH(AJ$60,'[1]PNC 2020'!$A$3:$AA$3,0))),"")</f>
        <v/>
      </c>
      <c r="AK336" s="87">
        <f t="shared" si="126"/>
        <v>0</v>
      </c>
      <c r="AM336" s="132" t="s">
        <v>5</v>
      </c>
    </row>
    <row r="337" spans="1:39" x14ac:dyDescent="0.2">
      <c r="A337" s="132" t="str">
        <f t="shared" si="112"/>
        <v>JunioLa Colonial, S. A., Compañia De Seguros</v>
      </c>
      <c r="B337" s="51" t="s">
        <v>112</v>
      </c>
      <c r="C337" s="88">
        <f t="shared" si="114"/>
        <v>0</v>
      </c>
      <c r="D337" s="88">
        <f t="shared" si="115"/>
        <v>0</v>
      </c>
      <c r="E337" s="87" t="str">
        <f>IFERROR(IF(INDEX('[1]PNC 2020'!$A$3:$AA$434,MATCH($A337,'[1]PNC 2020'!$A$7:$A$434,0)+4,MATCH(E$60,'[1]PNC 2020'!$A$3:$AA$3,0))=0,"",INDEX('[1]PNC 2020'!$A$3:$AA$434,MATCH($A337,'[1]PNC 2020'!$A$7:$A$434,0)+4,MATCH(E$60,'[1]PNC 2020'!$A$3:$AA$3,0))),"")</f>
        <v/>
      </c>
      <c r="F337" s="87" t="str">
        <f>IFERROR(IF(INDEX('[1]PNC 2020'!$A$3:$AA$434,MATCH($A337,'[1]PNC 2020'!$A$7:$A$434,0)+4,MATCH(F$60,'[1]PNC 2020'!$A$3:$AA$3,0))=0,"",INDEX('[1]PNC 2020'!$A$3:$AA$434,MATCH($A337,'[1]PNC 2020'!$A$7:$A$434,0)+4,MATCH(F$60,'[1]PNC 2020'!$A$3:$AA$3,0))),"")</f>
        <v/>
      </c>
      <c r="G337" s="87">
        <f t="shared" si="116"/>
        <v>0</v>
      </c>
      <c r="H337" s="87" t="str">
        <f>IFERROR(IF(INDEX('[1]PNC 2020'!$A$3:$AA$434,MATCH($A337,'[1]PNC 2020'!$A$7:$A$434,0)+4,MATCH(H$60,'[1]PNC 2020'!$A$3:$AA$3,0))=0,"",INDEX('[1]PNC 2020'!$A$3:$AA$434,MATCH($A337,'[1]PNC 2020'!$A$7:$A$434,0)+4,MATCH(H$60,'[1]PNC 2020'!$A$3:$AA$3,0))),"")</f>
        <v/>
      </c>
      <c r="I337" s="87" t="str">
        <f>IFERROR(IF(INDEX('[1]PNC 2020'!$A$3:$AA$434,MATCH($A337,'[1]PNC 2020'!$A$7:$A$434,0)+4,MATCH(I$60,'[1]PNC 2020'!$A$3:$AA$3,0))=0,"",INDEX('[1]PNC 2020'!$A$3:$AA$434,MATCH($A337,'[1]PNC 2020'!$A$7:$A$434,0)+4,MATCH(I$60,'[1]PNC 2020'!$A$3:$AA$3,0))),"")</f>
        <v/>
      </c>
      <c r="J337" s="87">
        <f t="shared" si="117"/>
        <v>0</v>
      </c>
      <c r="K337" s="87" t="str">
        <f>IFERROR(IF(INDEX('[1]PNC 2020'!$A$3:$AA$434,MATCH($A337,'[1]PNC 2020'!$A$7:$A$434,0)+4,MATCH(K$60,'[1]PNC 2020'!$A$3:$AA$3,0))=0,"",INDEX('[1]PNC 2020'!$A$3:$AA$434,MATCH($A337,'[1]PNC 2020'!$A$7:$A$434,0)+4,MATCH(K$60,'[1]PNC 2020'!$A$3:$AA$3,0))),"")</f>
        <v/>
      </c>
      <c r="L337" s="87" t="str">
        <f>IFERROR(IF(INDEX('[1]PNC 2020'!$A$3:$AA$434,MATCH($A337,'[1]PNC 2020'!$A$7:$A$434,0)+4,MATCH(L$60,'[1]PNC 2020'!$A$3:$AA$3,0))=0,"",INDEX('[1]PNC 2020'!$A$3:$AA$434,MATCH($A337,'[1]PNC 2020'!$A$7:$A$434,0)+4,MATCH(L$60,'[1]PNC 2020'!$A$3:$AA$3,0))),"")</f>
        <v/>
      </c>
      <c r="M337" s="87">
        <f t="shared" si="118"/>
        <v>0</v>
      </c>
      <c r="N337" s="87" t="str">
        <f>IFERROR(IF(INDEX('[1]PNC 2020'!$A$3:$AA$434,MATCH($A337,'[1]PNC 2020'!$A$7:$A$434,0)+4,MATCH(N$60,'[1]PNC 2020'!$A$3:$AA$3,0))=0,"",INDEX('[1]PNC 2020'!$A$3:$AA$434,MATCH($A337,'[1]PNC 2020'!$A$7:$A$434,0)+4,MATCH(N$60,'[1]PNC 2020'!$A$3:$AA$3,0))),"")</f>
        <v/>
      </c>
      <c r="O337" s="87" t="str">
        <f>IFERROR(IF(INDEX('[1]PNC 2020'!$A$3:$AA$434,MATCH($A337,'[1]PNC 2020'!$A$7:$A$434,0)+4,MATCH(O$60,'[1]PNC 2020'!$A$3:$AA$3,0))=0,"",INDEX('[1]PNC 2020'!$A$3:$AA$434,MATCH($A337,'[1]PNC 2020'!$A$7:$A$434,0)+4,MATCH(O$60,'[1]PNC 2020'!$A$3:$AA$3,0))),"")</f>
        <v/>
      </c>
      <c r="P337" s="87">
        <f t="shared" si="119"/>
        <v>0</v>
      </c>
      <c r="Q337" s="87" t="str">
        <f>IFERROR(IF(INDEX('[1]PNC 2020'!$A$3:$AA$434,MATCH($A337,'[1]PNC 2020'!$A$7:$A$434,0)+4,MATCH(Q$60,'[1]PNC 2020'!$A$3:$AA$3,0))=0,"",INDEX('[1]PNC 2020'!$A$3:$AA$434,MATCH($A337,'[1]PNC 2020'!$A$7:$A$434,0)+4,MATCH(Q$60,'[1]PNC 2020'!$A$3:$AA$3,0))),"")</f>
        <v/>
      </c>
      <c r="R337" s="87" t="str">
        <f>IFERROR(IF(INDEX('[1]PNC 2020'!$A$3:$AA$434,MATCH($A337,'[1]PNC 2020'!$A$7:$A$434,0)+4,MATCH(R$60,'[1]PNC 2020'!$A$3:$AA$3,0))=0,"",INDEX('[1]PNC 2020'!$A$3:$AA$434,MATCH($A337,'[1]PNC 2020'!$A$7:$A$434,0)+4,MATCH(R$60,'[1]PNC 2020'!$A$3:$AA$3,0))),"")</f>
        <v/>
      </c>
      <c r="S337" s="87">
        <f t="shared" si="120"/>
        <v>0</v>
      </c>
      <c r="T337" s="87" t="str">
        <f>IFERROR(IF(INDEX('[1]PNC 2020'!$A$3:$AA$434,MATCH($A337,'[1]PNC 2020'!$A$7:$A$434,0)+4,MATCH(T$60,'[1]PNC 2020'!$A$3:$AA$3,0))=0,"",INDEX('[1]PNC 2020'!$A$3:$AA$434,MATCH($A337,'[1]PNC 2020'!$A$7:$A$434,0)+4,MATCH(T$60,'[1]PNC 2020'!$A$3:$AA$3,0))),"")</f>
        <v/>
      </c>
      <c r="U337" s="87" t="str">
        <f>IFERROR(IF(INDEX('[1]PNC 2020'!$A$3:$AA$434,MATCH($A337,'[1]PNC 2020'!$A$7:$A$434,0)+4,MATCH(U$60,'[1]PNC 2020'!$A$3:$AA$3,0))=0,"",INDEX('[1]PNC 2020'!$A$3:$AA$434,MATCH($A337,'[1]PNC 2020'!$A$7:$A$434,0)+4,MATCH(U$60,'[1]PNC 2020'!$A$3:$AA$3,0))),"")</f>
        <v/>
      </c>
      <c r="V337" s="87">
        <f t="shared" si="121"/>
        <v>0</v>
      </c>
      <c r="W337" s="87" t="str">
        <f>IFERROR(IF(INDEX('[1]PNC 2020'!$A$3:$AA$434,MATCH($A337,'[1]PNC 2020'!$A$7:$A$434,0)+4,MATCH(W$60,'[1]PNC 2020'!$A$3:$AA$3,0))=0,"",INDEX('[1]PNC 2020'!$A$3:$AA$434,MATCH($A337,'[1]PNC 2020'!$A$7:$A$434,0)+4,MATCH(W$60,'[1]PNC 2020'!$A$3:$AA$3,0))),"")</f>
        <v/>
      </c>
      <c r="X337" s="87" t="str">
        <f>IFERROR(IF(INDEX('[1]PNC 2020'!$A$3:$AA$434,MATCH($A337,'[1]PNC 2020'!$A$7:$A$434,0)+4,MATCH(X$60,'[1]PNC 2020'!$A$3:$AA$3,0))=0,"",INDEX('[1]PNC 2020'!$A$3:$AA$434,MATCH($A337,'[1]PNC 2020'!$A$7:$A$434,0)+4,MATCH(X$60,'[1]PNC 2020'!$A$3:$AA$3,0))),"")</f>
        <v/>
      </c>
      <c r="Y337" s="87">
        <f t="shared" si="122"/>
        <v>0</v>
      </c>
      <c r="Z337" s="87" t="str">
        <f>IFERROR(IF(INDEX('[1]PNC 2020'!$A$3:$AA$434,MATCH($A337,'[1]PNC 2020'!$A$7:$A$434,0)+4,MATCH(Z$60,'[1]PNC 2020'!$A$3:$AA$3,0))=0,"",INDEX('[1]PNC 2020'!$A$3:$AA$434,MATCH($A337,'[1]PNC 2020'!$A$7:$A$434,0)+4,MATCH(Z$60,'[1]PNC 2020'!$A$3:$AA$3,0))),"")</f>
        <v/>
      </c>
      <c r="AA337" s="87" t="str">
        <f>IFERROR(IF(INDEX('[1]PNC 2020'!$A$3:$AA$434,MATCH($A337,'[1]PNC 2020'!$A$7:$A$434,0)+4,MATCH(AA$60,'[1]PNC 2020'!$A$3:$AA$3,0))=0,"",INDEX('[1]PNC 2020'!$A$3:$AA$434,MATCH($A337,'[1]PNC 2020'!$A$7:$A$434,0)+4,MATCH(AA$60,'[1]PNC 2020'!$A$3:$AA$3,0))),"")</f>
        <v/>
      </c>
      <c r="AB337" s="87">
        <f t="shared" si="123"/>
        <v>0</v>
      </c>
      <c r="AC337" s="87" t="str">
        <f>IFERROR(IF(INDEX('[1]PNC 2020'!$A$3:$AA$434,MATCH($A337,'[1]PNC 2020'!$A$7:$A$434,0)+4,MATCH(AC$60,'[1]PNC 2020'!$A$3:$AA$3,0))=0,"",INDEX('[1]PNC 2020'!$A$3:$AA$434,MATCH($A337,'[1]PNC 2020'!$A$7:$A$434,0)+4,MATCH(AC$60,'[1]PNC 2020'!$A$3:$AA$3,0))),"")</f>
        <v/>
      </c>
      <c r="AD337" s="87" t="str">
        <f>IFERROR(IF(INDEX('[1]PNC 2020'!$A$3:$AA$434,MATCH($A337,'[1]PNC 2020'!$A$7:$A$434,0)+4,MATCH(AD$60,'[1]PNC 2020'!$A$3:$AA$3,0))=0,"",INDEX('[1]PNC 2020'!$A$3:$AA$434,MATCH($A337,'[1]PNC 2020'!$A$7:$A$434,0)+4,MATCH(AD$60,'[1]PNC 2020'!$A$3:$AA$3,0))),"")</f>
        <v/>
      </c>
      <c r="AE337" s="87">
        <f t="shared" si="124"/>
        <v>0</v>
      </c>
      <c r="AF337" s="87" t="str">
        <f>IFERROR(IF(INDEX('[1]PNC 2020'!$A$3:$AA$434,MATCH($A337,'[1]PNC 2020'!$A$7:$A$434,0)+4,MATCH(AF$60,'[1]PNC 2020'!$A$3:$AA$3,0))=0,"",INDEX('[1]PNC 2020'!$A$3:$AA$434,MATCH($A337,'[1]PNC 2020'!$A$7:$A$434,0)+4,MATCH(AF$60,'[1]PNC 2020'!$A$3:$AA$3,0))),"")</f>
        <v/>
      </c>
      <c r="AG337" s="87" t="str">
        <f>IFERROR(IF(INDEX('[1]PNC 2020'!$A$3:$AA$434,MATCH($A337,'[1]PNC 2020'!$A$7:$A$434,0)+4,MATCH(AG$60,'[1]PNC 2020'!$A$3:$AA$3,0))=0,"",INDEX('[1]PNC 2020'!$A$3:$AA$434,MATCH($A337,'[1]PNC 2020'!$A$7:$A$434,0)+4,MATCH(AG$60,'[1]PNC 2020'!$A$3:$AA$3,0))),"")</f>
        <v/>
      </c>
      <c r="AH337" s="87">
        <f t="shared" si="125"/>
        <v>0</v>
      </c>
      <c r="AI337" s="87" t="str">
        <f>IFERROR(IF(INDEX('[1]PNC 2020'!$A$3:$AA$434,MATCH($A337,'[1]PNC 2020'!$A$7:$A$434,0)+4,MATCH(AI$60,'[1]PNC 2020'!$A$3:$AA$3,0))=0,"",INDEX('[1]PNC 2020'!$A$3:$AA$434,MATCH($A337,'[1]PNC 2020'!$A$7:$A$434,0)+4,MATCH(AI$60,'[1]PNC 2020'!$A$3:$AA$3,0))),"")</f>
        <v/>
      </c>
      <c r="AJ337" s="87" t="str">
        <f>IFERROR(IF(INDEX('[1]PNC 2020'!$A$3:$AA$434,MATCH($A337,'[1]PNC 2020'!$A$7:$A$434,0)+4,MATCH(AJ$60,'[1]PNC 2020'!$A$3:$AA$3,0))=0,"",INDEX('[1]PNC 2020'!$A$3:$AA$434,MATCH($A337,'[1]PNC 2020'!$A$7:$A$434,0)+4,MATCH(AJ$60,'[1]PNC 2020'!$A$3:$AA$3,0))),"")</f>
        <v/>
      </c>
      <c r="AK337" s="87">
        <f t="shared" si="126"/>
        <v>0</v>
      </c>
      <c r="AL337" s="41"/>
      <c r="AM337" s="132" t="s">
        <v>5</v>
      </c>
    </row>
    <row r="338" spans="1:39" x14ac:dyDescent="0.2">
      <c r="A338" s="132" t="str">
        <f t="shared" si="112"/>
        <v>JunioSeguros Sura, S.A.</v>
      </c>
      <c r="B338" s="51" t="s">
        <v>113</v>
      </c>
      <c r="C338" s="88">
        <f t="shared" si="114"/>
        <v>0</v>
      </c>
      <c r="D338" s="88">
        <f t="shared" si="115"/>
        <v>0</v>
      </c>
      <c r="E338" s="87" t="str">
        <f>IFERROR(IF(INDEX('[1]PNC 2020'!$A$3:$AA$434,MATCH($A338,'[1]PNC 2020'!$A$7:$A$434,0)+4,MATCH(E$60,'[1]PNC 2020'!$A$3:$AA$3,0))=0,"",INDEX('[1]PNC 2020'!$A$3:$AA$434,MATCH($A338,'[1]PNC 2020'!$A$7:$A$434,0)+4,MATCH(E$60,'[1]PNC 2020'!$A$3:$AA$3,0))),"")</f>
        <v/>
      </c>
      <c r="F338" s="87" t="str">
        <f>IFERROR(IF(INDEX('[1]PNC 2020'!$A$3:$AA$434,MATCH($A338,'[1]PNC 2020'!$A$7:$A$434,0)+4,MATCH(F$60,'[1]PNC 2020'!$A$3:$AA$3,0))=0,"",INDEX('[1]PNC 2020'!$A$3:$AA$434,MATCH($A338,'[1]PNC 2020'!$A$7:$A$434,0)+4,MATCH(F$60,'[1]PNC 2020'!$A$3:$AA$3,0))),"")</f>
        <v/>
      </c>
      <c r="G338" s="87">
        <f t="shared" si="116"/>
        <v>0</v>
      </c>
      <c r="H338" s="87" t="str">
        <f>IFERROR(IF(INDEX('[1]PNC 2020'!$A$3:$AA$434,MATCH($A338,'[1]PNC 2020'!$A$7:$A$434,0)+4,MATCH(H$60,'[1]PNC 2020'!$A$3:$AA$3,0))=0,"",INDEX('[1]PNC 2020'!$A$3:$AA$434,MATCH($A338,'[1]PNC 2020'!$A$7:$A$434,0)+4,MATCH(H$60,'[1]PNC 2020'!$A$3:$AA$3,0))),"")</f>
        <v/>
      </c>
      <c r="I338" s="87" t="str">
        <f>IFERROR(IF(INDEX('[1]PNC 2020'!$A$3:$AA$434,MATCH($A338,'[1]PNC 2020'!$A$7:$A$434,0)+4,MATCH(I$60,'[1]PNC 2020'!$A$3:$AA$3,0))=0,"",INDEX('[1]PNC 2020'!$A$3:$AA$434,MATCH($A338,'[1]PNC 2020'!$A$7:$A$434,0)+4,MATCH(I$60,'[1]PNC 2020'!$A$3:$AA$3,0))),"")</f>
        <v/>
      </c>
      <c r="J338" s="87">
        <f t="shared" si="117"/>
        <v>0</v>
      </c>
      <c r="K338" s="87" t="str">
        <f>IFERROR(IF(INDEX('[1]PNC 2020'!$A$3:$AA$434,MATCH($A338,'[1]PNC 2020'!$A$7:$A$434,0)+4,MATCH(K$60,'[1]PNC 2020'!$A$3:$AA$3,0))=0,"",INDEX('[1]PNC 2020'!$A$3:$AA$434,MATCH($A338,'[1]PNC 2020'!$A$7:$A$434,0)+4,MATCH(K$60,'[1]PNC 2020'!$A$3:$AA$3,0))),"")</f>
        <v/>
      </c>
      <c r="L338" s="87" t="str">
        <f>IFERROR(IF(INDEX('[1]PNC 2020'!$A$3:$AA$434,MATCH($A338,'[1]PNC 2020'!$A$7:$A$434,0)+4,MATCH(L$60,'[1]PNC 2020'!$A$3:$AA$3,0))=0,"",INDEX('[1]PNC 2020'!$A$3:$AA$434,MATCH($A338,'[1]PNC 2020'!$A$7:$A$434,0)+4,MATCH(L$60,'[1]PNC 2020'!$A$3:$AA$3,0))),"")</f>
        <v/>
      </c>
      <c r="M338" s="87">
        <f t="shared" si="118"/>
        <v>0</v>
      </c>
      <c r="N338" s="87" t="str">
        <f>IFERROR(IF(INDEX('[1]PNC 2020'!$A$3:$AA$434,MATCH($A338,'[1]PNC 2020'!$A$7:$A$434,0)+4,MATCH(N$60,'[1]PNC 2020'!$A$3:$AA$3,0))=0,"",INDEX('[1]PNC 2020'!$A$3:$AA$434,MATCH($A338,'[1]PNC 2020'!$A$7:$A$434,0)+4,MATCH(N$60,'[1]PNC 2020'!$A$3:$AA$3,0))),"")</f>
        <v/>
      </c>
      <c r="O338" s="87" t="str">
        <f>IFERROR(IF(INDEX('[1]PNC 2020'!$A$3:$AA$434,MATCH($A338,'[1]PNC 2020'!$A$7:$A$434,0)+4,MATCH(O$60,'[1]PNC 2020'!$A$3:$AA$3,0))=0,"",INDEX('[1]PNC 2020'!$A$3:$AA$434,MATCH($A338,'[1]PNC 2020'!$A$7:$A$434,0)+4,MATCH(O$60,'[1]PNC 2020'!$A$3:$AA$3,0))),"")</f>
        <v/>
      </c>
      <c r="P338" s="87">
        <f t="shared" si="119"/>
        <v>0</v>
      </c>
      <c r="Q338" s="87" t="str">
        <f>IFERROR(IF(INDEX('[1]PNC 2020'!$A$3:$AA$434,MATCH($A338,'[1]PNC 2020'!$A$7:$A$434,0)+4,MATCH(Q$60,'[1]PNC 2020'!$A$3:$AA$3,0))=0,"",INDEX('[1]PNC 2020'!$A$3:$AA$434,MATCH($A338,'[1]PNC 2020'!$A$7:$A$434,0)+4,MATCH(Q$60,'[1]PNC 2020'!$A$3:$AA$3,0))),"")</f>
        <v/>
      </c>
      <c r="R338" s="87" t="str">
        <f>IFERROR(IF(INDEX('[1]PNC 2020'!$A$3:$AA$434,MATCH($A338,'[1]PNC 2020'!$A$7:$A$434,0)+4,MATCH(R$60,'[1]PNC 2020'!$A$3:$AA$3,0))=0,"",INDEX('[1]PNC 2020'!$A$3:$AA$434,MATCH($A338,'[1]PNC 2020'!$A$7:$A$434,0)+4,MATCH(R$60,'[1]PNC 2020'!$A$3:$AA$3,0))),"")</f>
        <v/>
      </c>
      <c r="S338" s="87">
        <f t="shared" si="120"/>
        <v>0</v>
      </c>
      <c r="T338" s="87" t="str">
        <f>IFERROR(IF(INDEX('[1]PNC 2020'!$A$3:$AA$434,MATCH($A338,'[1]PNC 2020'!$A$7:$A$434,0)+4,MATCH(T$60,'[1]PNC 2020'!$A$3:$AA$3,0))=0,"",INDEX('[1]PNC 2020'!$A$3:$AA$434,MATCH($A338,'[1]PNC 2020'!$A$7:$A$434,0)+4,MATCH(T$60,'[1]PNC 2020'!$A$3:$AA$3,0))),"")</f>
        <v/>
      </c>
      <c r="U338" s="87" t="str">
        <f>IFERROR(IF(INDEX('[1]PNC 2020'!$A$3:$AA$434,MATCH($A338,'[1]PNC 2020'!$A$7:$A$434,0)+4,MATCH(U$60,'[1]PNC 2020'!$A$3:$AA$3,0))=0,"",INDEX('[1]PNC 2020'!$A$3:$AA$434,MATCH($A338,'[1]PNC 2020'!$A$7:$A$434,0)+4,MATCH(U$60,'[1]PNC 2020'!$A$3:$AA$3,0))),"")</f>
        <v/>
      </c>
      <c r="V338" s="87">
        <f t="shared" si="121"/>
        <v>0</v>
      </c>
      <c r="W338" s="87" t="str">
        <f>IFERROR(IF(INDEX('[1]PNC 2020'!$A$3:$AA$434,MATCH($A338,'[1]PNC 2020'!$A$7:$A$434,0)+4,MATCH(W$60,'[1]PNC 2020'!$A$3:$AA$3,0))=0,"",INDEX('[1]PNC 2020'!$A$3:$AA$434,MATCH($A338,'[1]PNC 2020'!$A$7:$A$434,0)+4,MATCH(W$60,'[1]PNC 2020'!$A$3:$AA$3,0))),"")</f>
        <v/>
      </c>
      <c r="X338" s="87" t="str">
        <f>IFERROR(IF(INDEX('[1]PNC 2020'!$A$3:$AA$434,MATCH($A338,'[1]PNC 2020'!$A$7:$A$434,0)+4,MATCH(X$60,'[1]PNC 2020'!$A$3:$AA$3,0))=0,"",INDEX('[1]PNC 2020'!$A$3:$AA$434,MATCH($A338,'[1]PNC 2020'!$A$7:$A$434,0)+4,MATCH(X$60,'[1]PNC 2020'!$A$3:$AA$3,0))),"")</f>
        <v/>
      </c>
      <c r="Y338" s="87">
        <f t="shared" si="122"/>
        <v>0</v>
      </c>
      <c r="Z338" s="87" t="str">
        <f>IFERROR(IF(INDEX('[1]PNC 2020'!$A$3:$AA$434,MATCH($A338,'[1]PNC 2020'!$A$7:$A$434,0)+4,MATCH(Z$60,'[1]PNC 2020'!$A$3:$AA$3,0))=0,"",INDEX('[1]PNC 2020'!$A$3:$AA$434,MATCH($A338,'[1]PNC 2020'!$A$7:$A$434,0)+4,MATCH(Z$60,'[1]PNC 2020'!$A$3:$AA$3,0))),"")</f>
        <v/>
      </c>
      <c r="AA338" s="87" t="str">
        <f>IFERROR(IF(INDEX('[1]PNC 2020'!$A$3:$AA$434,MATCH($A338,'[1]PNC 2020'!$A$7:$A$434,0)+4,MATCH(AA$60,'[1]PNC 2020'!$A$3:$AA$3,0))=0,"",INDEX('[1]PNC 2020'!$A$3:$AA$434,MATCH($A338,'[1]PNC 2020'!$A$7:$A$434,0)+4,MATCH(AA$60,'[1]PNC 2020'!$A$3:$AA$3,0))),"")</f>
        <v/>
      </c>
      <c r="AB338" s="87">
        <f t="shared" si="123"/>
        <v>0</v>
      </c>
      <c r="AC338" s="87" t="str">
        <f>IFERROR(IF(INDEX('[1]PNC 2020'!$A$3:$AA$434,MATCH($A338,'[1]PNC 2020'!$A$7:$A$434,0)+4,MATCH(AC$60,'[1]PNC 2020'!$A$3:$AA$3,0))=0,"",INDEX('[1]PNC 2020'!$A$3:$AA$434,MATCH($A338,'[1]PNC 2020'!$A$7:$A$434,0)+4,MATCH(AC$60,'[1]PNC 2020'!$A$3:$AA$3,0))),"")</f>
        <v/>
      </c>
      <c r="AD338" s="87" t="str">
        <f>IFERROR(IF(INDEX('[1]PNC 2020'!$A$3:$AA$434,MATCH($A338,'[1]PNC 2020'!$A$7:$A$434,0)+4,MATCH(AD$60,'[1]PNC 2020'!$A$3:$AA$3,0))=0,"",INDEX('[1]PNC 2020'!$A$3:$AA$434,MATCH($A338,'[1]PNC 2020'!$A$7:$A$434,0)+4,MATCH(AD$60,'[1]PNC 2020'!$A$3:$AA$3,0))),"")</f>
        <v/>
      </c>
      <c r="AE338" s="87">
        <f t="shared" si="124"/>
        <v>0</v>
      </c>
      <c r="AF338" s="87" t="str">
        <f>IFERROR(IF(INDEX('[1]PNC 2020'!$A$3:$AA$434,MATCH($A338,'[1]PNC 2020'!$A$7:$A$434,0)+4,MATCH(AF$60,'[1]PNC 2020'!$A$3:$AA$3,0))=0,"",INDEX('[1]PNC 2020'!$A$3:$AA$434,MATCH($A338,'[1]PNC 2020'!$A$7:$A$434,0)+4,MATCH(AF$60,'[1]PNC 2020'!$A$3:$AA$3,0))),"")</f>
        <v/>
      </c>
      <c r="AG338" s="87" t="str">
        <f>IFERROR(IF(INDEX('[1]PNC 2020'!$A$3:$AA$434,MATCH($A338,'[1]PNC 2020'!$A$7:$A$434,0)+4,MATCH(AG$60,'[1]PNC 2020'!$A$3:$AA$3,0))=0,"",INDEX('[1]PNC 2020'!$A$3:$AA$434,MATCH($A338,'[1]PNC 2020'!$A$7:$A$434,0)+4,MATCH(AG$60,'[1]PNC 2020'!$A$3:$AA$3,0))),"")</f>
        <v/>
      </c>
      <c r="AH338" s="87">
        <f t="shared" si="125"/>
        <v>0</v>
      </c>
      <c r="AI338" s="87" t="str">
        <f>IFERROR(IF(INDEX('[1]PNC 2020'!$A$3:$AA$434,MATCH($A338,'[1]PNC 2020'!$A$7:$A$434,0)+4,MATCH(AI$60,'[1]PNC 2020'!$A$3:$AA$3,0))=0,"",INDEX('[1]PNC 2020'!$A$3:$AA$434,MATCH($A338,'[1]PNC 2020'!$A$7:$A$434,0)+4,MATCH(AI$60,'[1]PNC 2020'!$A$3:$AA$3,0))),"")</f>
        <v/>
      </c>
      <c r="AJ338" s="87" t="str">
        <f>IFERROR(IF(INDEX('[1]PNC 2020'!$A$3:$AA$434,MATCH($A338,'[1]PNC 2020'!$A$7:$A$434,0)+4,MATCH(AJ$60,'[1]PNC 2020'!$A$3:$AA$3,0))=0,"",INDEX('[1]PNC 2020'!$A$3:$AA$434,MATCH($A338,'[1]PNC 2020'!$A$7:$A$434,0)+4,MATCH(AJ$60,'[1]PNC 2020'!$A$3:$AA$3,0))),"")</f>
        <v/>
      </c>
      <c r="AK338" s="87">
        <f t="shared" si="126"/>
        <v>0</v>
      </c>
      <c r="AM338" s="132" t="s">
        <v>5</v>
      </c>
    </row>
    <row r="339" spans="1:39" x14ac:dyDescent="0.2">
      <c r="A339" s="132" t="str">
        <f t="shared" si="112"/>
        <v>JunioSeguros Crecer, S. A.</v>
      </c>
      <c r="B339" s="51" t="s">
        <v>94</v>
      </c>
      <c r="C339" s="88">
        <f t="shared" si="114"/>
        <v>0</v>
      </c>
      <c r="D339" s="88">
        <f t="shared" si="115"/>
        <v>0</v>
      </c>
      <c r="E339" s="87" t="str">
        <f>IFERROR(IF(INDEX('[1]PNC 2020'!$A$3:$AA$434,MATCH($A339,'[1]PNC 2020'!$A$7:$A$434,0)+4,MATCH(E$60,'[1]PNC 2020'!$A$3:$AA$3,0))=0,"",INDEX('[1]PNC 2020'!$A$3:$AA$434,MATCH($A339,'[1]PNC 2020'!$A$7:$A$434,0)+4,MATCH(E$60,'[1]PNC 2020'!$A$3:$AA$3,0))),"")</f>
        <v/>
      </c>
      <c r="F339" s="87" t="str">
        <f>IFERROR(IF(INDEX('[1]PNC 2020'!$A$3:$AA$434,MATCH($A339,'[1]PNC 2020'!$A$7:$A$434,0)+4,MATCH(F$60,'[1]PNC 2020'!$A$3:$AA$3,0))=0,"",INDEX('[1]PNC 2020'!$A$3:$AA$434,MATCH($A339,'[1]PNC 2020'!$A$7:$A$434,0)+4,MATCH(F$60,'[1]PNC 2020'!$A$3:$AA$3,0))),"")</f>
        <v/>
      </c>
      <c r="G339" s="87">
        <f t="shared" si="116"/>
        <v>0</v>
      </c>
      <c r="H339" s="87" t="str">
        <f>IFERROR(IF(INDEX('[1]PNC 2020'!$A$3:$AA$434,MATCH($A339,'[1]PNC 2020'!$A$7:$A$434,0)+4,MATCH(H$60,'[1]PNC 2020'!$A$3:$AA$3,0))=0,"",INDEX('[1]PNC 2020'!$A$3:$AA$434,MATCH($A339,'[1]PNC 2020'!$A$7:$A$434,0)+4,MATCH(H$60,'[1]PNC 2020'!$A$3:$AA$3,0))),"")</f>
        <v/>
      </c>
      <c r="I339" s="87" t="str">
        <f>IFERROR(IF(INDEX('[1]PNC 2020'!$A$3:$AA$434,MATCH($A339,'[1]PNC 2020'!$A$7:$A$434,0)+4,MATCH(I$60,'[1]PNC 2020'!$A$3:$AA$3,0))=0,"",INDEX('[1]PNC 2020'!$A$3:$AA$434,MATCH($A339,'[1]PNC 2020'!$A$7:$A$434,0)+4,MATCH(I$60,'[1]PNC 2020'!$A$3:$AA$3,0))),"")</f>
        <v/>
      </c>
      <c r="J339" s="87">
        <f t="shared" si="117"/>
        <v>0</v>
      </c>
      <c r="K339" s="87" t="str">
        <f>IFERROR(IF(INDEX('[1]PNC 2020'!$A$3:$AA$434,MATCH($A339,'[1]PNC 2020'!$A$7:$A$434,0)+4,MATCH(K$60,'[1]PNC 2020'!$A$3:$AA$3,0))=0,"",INDEX('[1]PNC 2020'!$A$3:$AA$434,MATCH($A339,'[1]PNC 2020'!$A$7:$A$434,0)+4,MATCH(K$60,'[1]PNC 2020'!$A$3:$AA$3,0))),"")</f>
        <v/>
      </c>
      <c r="L339" s="87" t="str">
        <f>IFERROR(IF(INDEX('[1]PNC 2020'!$A$3:$AA$434,MATCH($A339,'[1]PNC 2020'!$A$7:$A$434,0)+4,MATCH(L$60,'[1]PNC 2020'!$A$3:$AA$3,0))=0,"",INDEX('[1]PNC 2020'!$A$3:$AA$434,MATCH($A339,'[1]PNC 2020'!$A$7:$A$434,0)+4,MATCH(L$60,'[1]PNC 2020'!$A$3:$AA$3,0))),"")</f>
        <v/>
      </c>
      <c r="M339" s="87">
        <f t="shared" si="118"/>
        <v>0</v>
      </c>
      <c r="N339" s="87" t="str">
        <f>IFERROR(IF(INDEX('[1]PNC 2020'!$A$3:$AA$434,MATCH($A339,'[1]PNC 2020'!$A$7:$A$434,0)+4,MATCH(N$60,'[1]PNC 2020'!$A$3:$AA$3,0))=0,"",INDEX('[1]PNC 2020'!$A$3:$AA$434,MATCH($A339,'[1]PNC 2020'!$A$7:$A$434,0)+4,MATCH(N$60,'[1]PNC 2020'!$A$3:$AA$3,0))),"")</f>
        <v/>
      </c>
      <c r="O339" s="87" t="str">
        <f>IFERROR(IF(INDEX('[1]PNC 2020'!$A$3:$AA$434,MATCH($A339,'[1]PNC 2020'!$A$7:$A$434,0)+4,MATCH(O$60,'[1]PNC 2020'!$A$3:$AA$3,0))=0,"",INDEX('[1]PNC 2020'!$A$3:$AA$434,MATCH($A339,'[1]PNC 2020'!$A$7:$A$434,0)+4,MATCH(O$60,'[1]PNC 2020'!$A$3:$AA$3,0))),"")</f>
        <v/>
      </c>
      <c r="P339" s="87">
        <f t="shared" si="119"/>
        <v>0</v>
      </c>
      <c r="Q339" s="87" t="str">
        <f>IFERROR(IF(INDEX('[1]PNC 2020'!$A$3:$AA$434,MATCH($A339,'[1]PNC 2020'!$A$7:$A$434,0)+4,MATCH(Q$60,'[1]PNC 2020'!$A$3:$AA$3,0))=0,"",INDEX('[1]PNC 2020'!$A$3:$AA$434,MATCH($A339,'[1]PNC 2020'!$A$7:$A$434,0)+4,MATCH(Q$60,'[1]PNC 2020'!$A$3:$AA$3,0))),"")</f>
        <v/>
      </c>
      <c r="R339" s="87" t="str">
        <f>IFERROR(IF(INDEX('[1]PNC 2020'!$A$3:$AA$434,MATCH($A339,'[1]PNC 2020'!$A$7:$A$434,0)+4,MATCH(R$60,'[1]PNC 2020'!$A$3:$AA$3,0))=0,"",INDEX('[1]PNC 2020'!$A$3:$AA$434,MATCH($A339,'[1]PNC 2020'!$A$7:$A$434,0)+4,MATCH(R$60,'[1]PNC 2020'!$A$3:$AA$3,0))),"")</f>
        <v/>
      </c>
      <c r="S339" s="87">
        <f t="shared" si="120"/>
        <v>0</v>
      </c>
      <c r="T339" s="87" t="str">
        <f>IFERROR(IF(INDEX('[1]PNC 2020'!$A$3:$AA$434,MATCH($A339,'[1]PNC 2020'!$A$7:$A$434,0)+4,MATCH(T$60,'[1]PNC 2020'!$A$3:$AA$3,0))=0,"",INDEX('[1]PNC 2020'!$A$3:$AA$434,MATCH($A339,'[1]PNC 2020'!$A$7:$A$434,0)+4,MATCH(T$60,'[1]PNC 2020'!$A$3:$AA$3,0))),"")</f>
        <v/>
      </c>
      <c r="U339" s="87" t="str">
        <f>IFERROR(IF(INDEX('[1]PNC 2020'!$A$3:$AA$434,MATCH($A339,'[1]PNC 2020'!$A$7:$A$434,0)+4,MATCH(U$60,'[1]PNC 2020'!$A$3:$AA$3,0))=0,"",INDEX('[1]PNC 2020'!$A$3:$AA$434,MATCH($A339,'[1]PNC 2020'!$A$7:$A$434,0)+4,MATCH(U$60,'[1]PNC 2020'!$A$3:$AA$3,0))),"")</f>
        <v/>
      </c>
      <c r="V339" s="87">
        <f t="shared" si="121"/>
        <v>0</v>
      </c>
      <c r="W339" s="87" t="str">
        <f>IFERROR(IF(INDEX('[1]PNC 2020'!$A$3:$AA$434,MATCH($A339,'[1]PNC 2020'!$A$7:$A$434,0)+4,MATCH(W$60,'[1]PNC 2020'!$A$3:$AA$3,0))=0,"",INDEX('[1]PNC 2020'!$A$3:$AA$434,MATCH($A339,'[1]PNC 2020'!$A$7:$A$434,0)+4,MATCH(W$60,'[1]PNC 2020'!$A$3:$AA$3,0))),"")</f>
        <v/>
      </c>
      <c r="X339" s="87" t="str">
        <f>IFERROR(IF(INDEX('[1]PNC 2020'!$A$3:$AA$434,MATCH($A339,'[1]PNC 2020'!$A$7:$A$434,0)+4,MATCH(X$60,'[1]PNC 2020'!$A$3:$AA$3,0))=0,"",INDEX('[1]PNC 2020'!$A$3:$AA$434,MATCH($A339,'[1]PNC 2020'!$A$7:$A$434,0)+4,MATCH(X$60,'[1]PNC 2020'!$A$3:$AA$3,0))),"")</f>
        <v/>
      </c>
      <c r="Y339" s="87">
        <f t="shared" si="122"/>
        <v>0</v>
      </c>
      <c r="Z339" s="87" t="str">
        <f>IFERROR(IF(INDEX('[1]PNC 2020'!$A$3:$AA$434,MATCH($A339,'[1]PNC 2020'!$A$7:$A$434,0)+4,MATCH(Z$60,'[1]PNC 2020'!$A$3:$AA$3,0))=0,"",INDEX('[1]PNC 2020'!$A$3:$AA$434,MATCH($A339,'[1]PNC 2020'!$A$7:$A$434,0)+4,MATCH(Z$60,'[1]PNC 2020'!$A$3:$AA$3,0))),"")</f>
        <v/>
      </c>
      <c r="AA339" s="87" t="str">
        <f>IFERROR(IF(INDEX('[1]PNC 2020'!$A$3:$AA$434,MATCH($A339,'[1]PNC 2020'!$A$7:$A$434,0)+4,MATCH(AA$60,'[1]PNC 2020'!$A$3:$AA$3,0))=0,"",INDEX('[1]PNC 2020'!$A$3:$AA$434,MATCH($A339,'[1]PNC 2020'!$A$7:$A$434,0)+4,MATCH(AA$60,'[1]PNC 2020'!$A$3:$AA$3,0))),"")</f>
        <v/>
      </c>
      <c r="AB339" s="87">
        <f t="shared" si="123"/>
        <v>0</v>
      </c>
      <c r="AC339" s="87" t="str">
        <f>IFERROR(IF(INDEX('[1]PNC 2020'!$A$3:$AA$434,MATCH($A339,'[1]PNC 2020'!$A$7:$A$434,0)+4,MATCH(AC$60,'[1]PNC 2020'!$A$3:$AA$3,0))=0,"",INDEX('[1]PNC 2020'!$A$3:$AA$434,MATCH($A339,'[1]PNC 2020'!$A$7:$A$434,0)+4,MATCH(AC$60,'[1]PNC 2020'!$A$3:$AA$3,0))),"")</f>
        <v/>
      </c>
      <c r="AD339" s="87" t="str">
        <f>IFERROR(IF(INDEX('[1]PNC 2020'!$A$3:$AA$434,MATCH($A339,'[1]PNC 2020'!$A$7:$A$434,0)+4,MATCH(AD$60,'[1]PNC 2020'!$A$3:$AA$3,0))=0,"",INDEX('[1]PNC 2020'!$A$3:$AA$434,MATCH($A339,'[1]PNC 2020'!$A$7:$A$434,0)+4,MATCH(AD$60,'[1]PNC 2020'!$A$3:$AA$3,0))),"")</f>
        <v/>
      </c>
      <c r="AE339" s="87">
        <f t="shared" si="124"/>
        <v>0</v>
      </c>
      <c r="AF339" s="87" t="str">
        <f>IFERROR(IF(INDEX('[1]PNC 2020'!$A$3:$AA$434,MATCH($A339,'[1]PNC 2020'!$A$7:$A$434,0)+4,MATCH(AF$60,'[1]PNC 2020'!$A$3:$AA$3,0))=0,"",INDEX('[1]PNC 2020'!$A$3:$AA$434,MATCH($A339,'[1]PNC 2020'!$A$7:$A$434,0)+4,MATCH(AF$60,'[1]PNC 2020'!$A$3:$AA$3,0))),"")</f>
        <v/>
      </c>
      <c r="AG339" s="87" t="str">
        <f>IFERROR(IF(INDEX('[1]PNC 2020'!$A$3:$AA$434,MATCH($A339,'[1]PNC 2020'!$A$7:$A$434,0)+4,MATCH(AG$60,'[1]PNC 2020'!$A$3:$AA$3,0))=0,"",INDEX('[1]PNC 2020'!$A$3:$AA$434,MATCH($A339,'[1]PNC 2020'!$A$7:$A$434,0)+4,MATCH(AG$60,'[1]PNC 2020'!$A$3:$AA$3,0))),"")</f>
        <v/>
      </c>
      <c r="AH339" s="87">
        <f t="shared" si="125"/>
        <v>0</v>
      </c>
      <c r="AI339" s="87" t="str">
        <f>IFERROR(IF(INDEX('[1]PNC 2020'!$A$3:$AA$434,MATCH($A339,'[1]PNC 2020'!$A$7:$A$434,0)+4,MATCH(AI$60,'[1]PNC 2020'!$A$3:$AA$3,0))=0,"",INDEX('[1]PNC 2020'!$A$3:$AA$434,MATCH($A339,'[1]PNC 2020'!$A$7:$A$434,0)+4,MATCH(AI$60,'[1]PNC 2020'!$A$3:$AA$3,0))),"")</f>
        <v/>
      </c>
      <c r="AJ339" s="87" t="str">
        <f>IFERROR(IF(INDEX('[1]PNC 2020'!$A$3:$AA$434,MATCH($A339,'[1]PNC 2020'!$A$7:$A$434,0)+4,MATCH(AJ$60,'[1]PNC 2020'!$A$3:$AA$3,0))=0,"",INDEX('[1]PNC 2020'!$A$3:$AA$434,MATCH($A339,'[1]PNC 2020'!$A$7:$A$434,0)+4,MATCH(AJ$60,'[1]PNC 2020'!$A$3:$AA$3,0))),"")</f>
        <v/>
      </c>
      <c r="AK339" s="87">
        <f t="shared" si="126"/>
        <v>0</v>
      </c>
      <c r="AM339" s="132" t="s">
        <v>5</v>
      </c>
    </row>
    <row r="340" spans="1:39" x14ac:dyDescent="0.2">
      <c r="A340" s="132" t="str">
        <f t="shared" si="112"/>
        <v>JunioWorldwide Seguros, S. A.</v>
      </c>
      <c r="B340" s="51" t="s">
        <v>114</v>
      </c>
      <c r="C340" s="88">
        <f t="shared" si="114"/>
        <v>0</v>
      </c>
      <c r="D340" s="88">
        <f t="shared" si="115"/>
        <v>0</v>
      </c>
      <c r="E340" s="87" t="str">
        <f>IFERROR(IF(INDEX('[1]PNC 2020'!$A$3:$AA$434,MATCH($A340,'[1]PNC 2020'!$A$7:$A$434,0)+4,MATCH(E$60,'[1]PNC 2020'!$A$3:$AA$3,0))=0,"",INDEX('[1]PNC 2020'!$A$3:$AA$434,MATCH($A340,'[1]PNC 2020'!$A$7:$A$434,0)+4,MATCH(E$60,'[1]PNC 2020'!$A$3:$AA$3,0))),"")</f>
        <v/>
      </c>
      <c r="F340" s="87" t="str">
        <f>IFERROR(IF(INDEX('[1]PNC 2020'!$A$3:$AA$434,MATCH($A340,'[1]PNC 2020'!$A$7:$A$434,0)+4,MATCH(F$60,'[1]PNC 2020'!$A$3:$AA$3,0))=0,"",INDEX('[1]PNC 2020'!$A$3:$AA$434,MATCH($A340,'[1]PNC 2020'!$A$7:$A$434,0)+4,MATCH(F$60,'[1]PNC 2020'!$A$3:$AA$3,0))),"")</f>
        <v/>
      </c>
      <c r="G340" s="87">
        <f t="shared" si="116"/>
        <v>0</v>
      </c>
      <c r="H340" s="87" t="str">
        <f>IFERROR(IF(INDEX('[1]PNC 2020'!$A$3:$AA$434,MATCH($A340,'[1]PNC 2020'!$A$7:$A$434,0)+4,MATCH(H$60,'[1]PNC 2020'!$A$3:$AA$3,0))=0,"",INDEX('[1]PNC 2020'!$A$3:$AA$434,MATCH($A340,'[1]PNC 2020'!$A$7:$A$434,0)+4,MATCH(H$60,'[1]PNC 2020'!$A$3:$AA$3,0))),"")</f>
        <v/>
      </c>
      <c r="I340" s="87" t="str">
        <f>IFERROR(IF(INDEX('[1]PNC 2020'!$A$3:$AA$434,MATCH($A340,'[1]PNC 2020'!$A$7:$A$434,0)+4,MATCH(I$60,'[1]PNC 2020'!$A$3:$AA$3,0))=0,"",INDEX('[1]PNC 2020'!$A$3:$AA$434,MATCH($A340,'[1]PNC 2020'!$A$7:$A$434,0)+4,MATCH(I$60,'[1]PNC 2020'!$A$3:$AA$3,0))),"")</f>
        <v/>
      </c>
      <c r="J340" s="87">
        <f t="shared" si="117"/>
        <v>0</v>
      </c>
      <c r="K340" s="87" t="str">
        <f>IFERROR(IF(INDEX('[1]PNC 2020'!$A$3:$AA$434,MATCH($A340,'[1]PNC 2020'!$A$7:$A$434,0)+4,MATCH(K$60,'[1]PNC 2020'!$A$3:$AA$3,0))=0,"",INDEX('[1]PNC 2020'!$A$3:$AA$434,MATCH($A340,'[1]PNC 2020'!$A$7:$A$434,0)+4,MATCH(K$60,'[1]PNC 2020'!$A$3:$AA$3,0))),"")</f>
        <v/>
      </c>
      <c r="L340" s="87" t="str">
        <f>IFERROR(IF(INDEX('[1]PNC 2020'!$A$3:$AA$434,MATCH($A340,'[1]PNC 2020'!$A$7:$A$434,0)+4,MATCH(L$60,'[1]PNC 2020'!$A$3:$AA$3,0))=0,"",INDEX('[1]PNC 2020'!$A$3:$AA$434,MATCH($A340,'[1]PNC 2020'!$A$7:$A$434,0)+4,MATCH(L$60,'[1]PNC 2020'!$A$3:$AA$3,0))),"")</f>
        <v/>
      </c>
      <c r="M340" s="87">
        <f t="shared" si="118"/>
        <v>0</v>
      </c>
      <c r="N340" s="87" t="str">
        <f>IFERROR(IF(INDEX('[1]PNC 2020'!$A$3:$AA$434,MATCH($A340,'[1]PNC 2020'!$A$7:$A$434,0)+4,MATCH(N$60,'[1]PNC 2020'!$A$3:$AA$3,0))=0,"",INDEX('[1]PNC 2020'!$A$3:$AA$434,MATCH($A340,'[1]PNC 2020'!$A$7:$A$434,0)+4,MATCH(N$60,'[1]PNC 2020'!$A$3:$AA$3,0))),"")</f>
        <v/>
      </c>
      <c r="O340" s="87" t="str">
        <f>IFERROR(IF(INDEX('[1]PNC 2020'!$A$3:$AA$434,MATCH($A340,'[1]PNC 2020'!$A$7:$A$434,0)+4,MATCH(O$60,'[1]PNC 2020'!$A$3:$AA$3,0))=0,"",INDEX('[1]PNC 2020'!$A$3:$AA$434,MATCH($A340,'[1]PNC 2020'!$A$7:$A$434,0)+4,MATCH(O$60,'[1]PNC 2020'!$A$3:$AA$3,0))),"")</f>
        <v/>
      </c>
      <c r="P340" s="87">
        <f t="shared" si="119"/>
        <v>0</v>
      </c>
      <c r="Q340" s="87" t="str">
        <f>IFERROR(IF(INDEX('[1]PNC 2020'!$A$3:$AA$434,MATCH($A340,'[1]PNC 2020'!$A$7:$A$434,0)+4,MATCH(Q$60,'[1]PNC 2020'!$A$3:$AA$3,0))=0,"",INDEX('[1]PNC 2020'!$A$3:$AA$434,MATCH($A340,'[1]PNC 2020'!$A$7:$A$434,0)+4,MATCH(Q$60,'[1]PNC 2020'!$A$3:$AA$3,0))),"")</f>
        <v/>
      </c>
      <c r="R340" s="87" t="str">
        <f>IFERROR(IF(INDEX('[1]PNC 2020'!$A$3:$AA$434,MATCH($A340,'[1]PNC 2020'!$A$7:$A$434,0)+4,MATCH(R$60,'[1]PNC 2020'!$A$3:$AA$3,0))=0,"",INDEX('[1]PNC 2020'!$A$3:$AA$434,MATCH($A340,'[1]PNC 2020'!$A$7:$A$434,0)+4,MATCH(R$60,'[1]PNC 2020'!$A$3:$AA$3,0))),"")</f>
        <v/>
      </c>
      <c r="S340" s="87">
        <f t="shared" si="120"/>
        <v>0</v>
      </c>
      <c r="T340" s="87" t="str">
        <f>IFERROR(IF(INDEX('[1]PNC 2020'!$A$3:$AA$434,MATCH($A340,'[1]PNC 2020'!$A$7:$A$434,0)+4,MATCH(T$60,'[1]PNC 2020'!$A$3:$AA$3,0))=0,"",INDEX('[1]PNC 2020'!$A$3:$AA$434,MATCH($A340,'[1]PNC 2020'!$A$7:$A$434,0)+4,MATCH(T$60,'[1]PNC 2020'!$A$3:$AA$3,0))),"")</f>
        <v/>
      </c>
      <c r="U340" s="87" t="str">
        <f>IFERROR(IF(INDEX('[1]PNC 2020'!$A$3:$AA$434,MATCH($A340,'[1]PNC 2020'!$A$7:$A$434,0)+4,MATCH(U$60,'[1]PNC 2020'!$A$3:$AA$3,0))=0,"",INDEX('[1]PNC 2020'!$A$3:$AA$434,MATCH($A340,'[1]PNC 2020'!$A$7:$A$434,0)+4,MATCH(U$60,'[1]PNC 2020'!$A$3:$AA$3,0))),"")</f>
        <v/>
      </c>
      <c r="V340" s="87">
        <f t="shared" si="121"/>
        <v>0</v>
      </c>
      <c r="W340" s="87" t="str">
        <f>IFERROR(IF(INDEX('[1]PNC 2020'!$A$3:$AA$434,MATCH($A340,'[1]PNC 2020'!$A$7:$A$434,0)+4,MATCH(W$60,'[1]PNC 2020'!$A$3:$AA$3,0))=0,"",INDEX('[1]PNC 2020'!$A$3:$AA$434,MATCH($A340,'[1]PNC 2020'!$A$7:$A$434,0)+4,MATCH(W$60,'[1]PNC 2020'!$A$3:$AA$3,0))),"")</f>
        <v/>
      </c>
      <c r="X340" s="87" t="str">
        <f>IFERROR(IF(INDEX('[1]PNC 2020'!$A$3:$AA$434,MATCH($A340,'[1]PNC 2020'!$A$7:$A$434,0)+4,MATCH(X$60,'[1]PNC 2020'!$A$3:$AA$3,0))=0,"",INDEX('[1]PNC 2020'!$A$3:$AA$434,MATCH($A340,'[1]PNC 2020'!$A$7:$A$434,0)+4,MATCH(X$60,'[1]PNC 2020'!$A$3:$AA$3,0))),"")</f>
        <v/>
      </c>
      <c r="Y340" s="87">
        <f t="shared" si="122"/>
        <v>0</v>
      </c>
      <c r="Z340" s="87" t="str">
        <f>IFERROR(IF(INDEX('[1]PNC 2020'!$A$3:$AA$434,MATCH($A340,'[1]PNC 2020'!$A$7:$A$434,0)+4,MATCH(Z$60,'[1]PNC 2020'!$A$3:$AA$3,0))=0,"",INDEX('[1]PNC 2020'!$A$3:$AA$434,MATCH($A340,'[1]PNC 2020'!$A$7:$A$434,0)+4,MATCH(Z$60,'[1]PNC 2020'!$A$3:$AA$3,0))),"")</f>
        <v/>
      </c>
      <c r="AA340" s="87" t="str">
        <f>IFERROR(IF(INDEX('[1]PNC 2020'!$A$3:$AA$434,MATCH($A340,'[1]PNC 2020'!$A$7:$A$434,0)+4,MATCH(AA$60,'[1]PNC 2020'!$A$3:$AA$3,0))=0,"",INDEX('[1]PNC 2020'!$A$3:$AA$434,MATCH($A340,'[1]PNC 2020'!$A$7:$A$434,0)+4,MATCH(AA$60,'[1]PNC 2020'!$A$3:$AA$3,0))),"")</f>
        <v/>
      </c>
      <c r="AB340" s="87">
        <f t="shared" si="123"/>
        <v>0</v>
      </c>
      <c r="AC340" s="87" t="str">
        <f>IFERROR(IF(INDEX('[1]PNC 2020'!$A$3:$AA$434,MATCH($A340,'[1]PNC 2020'!$A$7:$A$434,0)+4,MATCH(AC$60,'[1]PNC 2020'!$A$3:$AA$3,0))=0,"",INDEX('[1]PNC 2020'!$A$3:$AA$434,MATCH($A340,'[1]PNC 2020'!$A$7:$A$434,0)+4,MATCH(AC$60,'[1]PNC 2020'!$A$3:$AA$3,0))),"")</f>
        <v/>
      </c>
      <c r="AD340" s="87" t="str">
        <f>IFERROR(IF(INDEX('[1]PNC 2020'!$A$3:$AA$434,MATCH($A340,'[1]PNC 2020'!$A$7:$A$434,0)+4,MATCH(AD$60,'[1]PNC 2020'!$A$3:$AA$3,0))=0,"",INDEX('[1]PNC 2020'!$A$3:$AA$434,MATCH($A340,'[1]PNC 2020'!$A$7:$A$434,0)+4,MATCH(AD$60,'[1]PNC 2020'!$A$3:$AA$3,0))),"")</f>
        <v/>
      </c>
      <c r="AE340" s="87">
        <f t="shared" si="124"/>
        <v>0</v>
      </c>
      <c r="AF340" s="87" t="str">
        <f>IFERROR(IF(INDEX('[1]PNC 2020'!$A$3:$AA$434,MATCH($A340,'[1]PNC 2020'!$A$7:$A$434,0)+4,MATCH(AF$60,'[1]PNC 2020'!$A$3:$AA$3,0))=0,"",INDEX('[1]PNC 2020'!$A$3:$AA$434,MATCH($A340,'[1]PNC 2020'!$A$7:$A$434,0)+4,MATCH(AF$60,'[1]PNC 2020'!$A$3:$AA$3,0))),"")</f>
        <v/>
      </c>
      <c r="AG340" s="87" t="str">
        <f>IFERROR(IF(INDEX('[1]PNC 2020'!$A$3:$AA$434,MATCH($A340,'[1]PNC 2020'!$A$7:$A$434,0)+4,MATCH(AG$60,'[1]PNC 2020'!$A$3:$AA$3,0))=0,"",INDEX('[1]PNC 2020'!$A$3:$AA$434,MATCH($A340,'[1]PNC 2020'!$A$7:$A$434,0)+4,MATCH(AG$60,'[1]PNC 2020'!$A$3:$AA$3,0))),"")</f>
        <v/>
      </c>
      <c r="AH340" s="87">
        <f t="shared" si="125"/>
        <v>0</v>
      </c>
      <c r="AI340" s="87" t="str">
        <f>IFERROR(IF(INDEX('[1]PNC 2020'!$A$3:$AA$434,MATCH($A340,'[1]PNC 2020'!$A$7:$A$434,0)+4,MATCH(AI$60,'[1]PNC 2020'!$A$3:$AA$3,0))=0,"",INDEX('[1]PNC 2020'!$A$3:$AA$434,MATCH($A340,'[1]PNC 2020'!$A$7:$A$434,0)+4,MATCH(AI$60,'[1]PNC 2020'!$A$3:$AA$3,0))),"")</f>
        <v/>
      </c>
      <c r="AJ340" s="87" t="str">
        <f>IFERROR(IF(INDEX('[1]PNC 2020'!$A$3:$AA$434,MATCH($A340,'[1]PNC 2020'!$A$7:$A$434,0)+4,MATCH(AJ$60,'[1]PNC 2020'!$A$3:$AA$3,0))=0,"",INDEX('[1]PNC 2020'!$A$3:$AA$434,MATCH($A340,'[1]PNC 2020'!$A$7:$A$434,0)+4,MATCH(AJ$60,'[1]PNC 2020'!$A$3:$AA$3,0))),"")</f>
        <v/>
      </c>
      <c r="AK340" s="87">
        <f t="shared" si="126"/>
        <v>0</v>
      </c>
      <c r="AM340" s="132" t="s">
        <v>5</v>
      </c>
    </row>
    <row r="341" spans="1:39" x14ac:dyDescent="0.2">
      <c r="A341" s="132" t="str">
        <f t="shared" si="112"/>
        <v>JunioGeneral de Seguros, S. A.</v>
      </c>
      <c r="B341" s="51" t="s">
        <v>77</v>
      </c>
      <c r="C341" s="88">
        <f t="shared" si="114"/>
        <v>0</v>
      </c>
      <c r="D341" s="88">
        <f t="shared" si="115"/>
        <v>0</v>
      </c>
      <c r="E341" s="87" t="str">
        <f>IFERROR(IF(INDEX('[1]PNC 2020'!$A$3:$AA$434,MATCH($A341,'[1]PNC 2020'!$A$7:$A$434,0)+4,MATCH(E$60,'[1]PNC 2020'!$A$3:$AA$3,0))=0,"",INDEX('[1]PNC 2020'!$A$3:$AA$434,MATCH($A341,'[1]PNC 2020'!$A$7:$A$434,0)+4,MATCH(E$60,'[1]PNC 2020'!$A$3:$AA$3,0))),"")</f>
        <v/>
      </c>
      <c r="F341" s="87" t="str">
        <f>IFERROR(IF(INDEX('[1]PNC 2020'!$A$3:$AA$434,MATCH($A341,'[1]PNC 2020'!$A$7:$A$434,0)+4,MATCH(F$60,'[1]PNC 2020'!$A$3:$AA$3,0))=0,"",INDEX('[1]PNC 2020'!$A$3:$AA$434,MATCH($A341,'[1]PNC 2020'!$A$7:$A$434,0)+4,MATCH(F$60,'[1]PNC 2020'!$A$3:$AA$3,0))),"")</f>
        <v/>
      </c>
      <c r="G341" s="87">
        <f t="shared" si="116"/>
        <v>0</v>
      </c>
      <c r="H341" s="87" t="str">
        <f>IFERROR(IF(INDEX('[1]PNC 2020'!$A$3:$AA$434,MATCH($A341,'[1]PNC 2020'!$A$7:$A$434,0)+4,MATCH(H$60,'[1]PNC 2020'!$A$3:$AA$3,0))=0,"",INDEX('[1]PNC 2020'!$A$3:$AA$434,MATCH($A341,'[1]PNC 2020'!$A$7:$A$434,0)+4,MATCH(H$60,'[1]PNC 2020'!$A$3:$AA$3,0))),"")</f>
        <v/>
      </c>
      <c r="I341" s="87" t="str">
        <f>IFERROR(IF(INDEX('[1]PNC 2020'!$A$3:$AA$434,MATCH($A341,'[1]PNC 2020'!$A$7:$A$434,0)+4,MATCH(I$60,'[1]PNC 2020'!$A$3:$AA$3,0))=0,"",INDEX('[1]PNC 2020'!$A$3:$AA$434,MATCH($A341,'[1]PNC 2020'!$A$7:$A$434,0)+4,MATCH(I$60,'[1]PNC 2020'!$A$3:$AA$3,0))),"")</f>
        <v/>
      </c>
      <c r="J341" s="87">
        <f t="shared" si="117"/>
        <v>0</v>
      </c>
      <c r="K341" s="87" t="str">
        <f>IFERROR(IF(INDEX('[1]PNC 2020'!$A$3:$AA$434,MATCH($A341,'[1]PNC 2020'!$A$7:$A$434,0)+4,MATCH(K$60,'[1]PNC 2020'!$A$3:$AA$3,0))=0,"",INDEX('[1]PNC 2020'!$A$3:$AA$434,MATCH($A341,'[1]PNC 2020'!$A$7:$A$434,0)+4,MATCH(K$60,'[1]PNC 2020'!$A$3:$AA$3,0))),"")</f>
        <v/>
      </c>
      <c r="L341" s="87" t="str">
        <f>IFERROR(IF(INDEX('[1]PNC 2020'!$A$3:$AA$434,MATCH($A341,'[1]PNC 2020'!$A$7:$A$434,0)+4,MATCH(L$60,'[1]PNC 2020'!$A$3:$AA$3,0))=0,"",INDEX('[1]PNC 2020'!$A$3:$AA$434,MATCH($A341,'[1]PNC 2020'!$A$7:$A$434,0)+4,MATCH(L$60,'[1]PNC 2020'!$A$3:$AA$3,0))),"")</f>
        <v/>
      </c>
      <c r="M341" s="87">
        <f t="shared" si="118"/>
        <v>0</v>
      </c>
      <c r="N341" s="87" t="str">
        <f>IFERROR(IF(INDEX('[1]PNC 2020'!$A$3:$AA$434,MATCH($A341,'[1]PNC 2020'!$A$7:$A$434,0)+4,MATCH(N$60,'[1]PNC 2020'!$A$3:$AA$3,0))=0,"",INDEX('[1]PNC 2020'!$A$3:$AA$434,MATCH($A341,'[1]PNC 2020'!$A$7:$A$434,0)+4,MATCH(N$60,'[1]PNC 2020'!$A$3:$AA$3,0))),"")</f>
        <v/>
      </c>
      <c r="O341" s="87" t="str">
        <f>IFERROR(IF(INDEX('[1]PNC 2020'!$A$3:$AA$434,MATCH($A341,'[1]PNC 2020'!$A$7:$A$434,0)+4,MATCH(O$60,'[1]PNC 2020'!$A$3:$AA$3,0))=0,"",INDEX('[1]PNC 2020'!$A$3:$AA$434,MATCH($A341,'[1]PNC 2020'!$A$7:$A$434,0)+4,MATCH(O$60,'[1]PNC 2020'!$A$3:$AA$3,0))),"")</f>
        <v/>
      </c>
      <c r="P341" s="87">
        <f t="shared" si="119"/>
        <v>0</v>
      </c>
      <c r="Q341" s="87" t="str">
        <f>IFERROR(IF(INDEX('[1]PNC 2020'!$A$3:$AA$434,MATCH($A341,'[1]PNC 2020'!$A$7:$A$434,0)+4,MATCH(Q$60,'[1]PNC 2020'!$A$3:$AA$3,0))=0,"",INDEX('[1]PNC 2020'!$A$3:$AA$434,MATCH($A341,'[1]PNC 2020'!$A$7:$A$434,0)+4,MATCH(Q$60,'[1]PNC 2020'!$A$3:$AA$3,0))),"")</f>
        <v/>
      </c>
      <c r="R341" s="87" t="str">
        <f>IFERROR(IF(INDEX('[1]PNC 2020'!$A$3:$AA$434,MATCH($A341,'[1]PNC 2020'!$A$7:$A$434,0)+4,MATCH(R$60,'[1]PNC 2020'!$A$3:$AA$3,0))=0,"",INDEX('[1]PNC 2020'!$A$3:$AA$434,MATCH($A341,'[1]PNC 2020'!$A$7:$A$434,0)+4,MATCH(R$60,'[1]PNC 2020'!$A$3:$AA$3,0))),"")</f>
        <v/>
      </c>
      <c r="S341" s="87">
        <f t="shared" si="120"/>
        <v>0</v>
      </c>
      <c r="T341" s="87" t="str">
        <f>IFERROR(IF(INDEX('[1]PNC 2020'!$A$3:$AA$434,MATCH($A341,'[1]PNC 2020'!$A$7:$A$434,0)+4,MATCH(T$60,'[1]PNC 2020'!$A$3:$AA$3,0))=0,"",INDEX('[1]PNC 2020'!$A$3:$AA$434,MATCH($A341,'[1]PNC 2020'!$A$7:$A$434,0)+4,MATCH(T$60,'[1]PNC 2020'!$A$3:$AA$3,0))),"")</f>
        <v/>
      </c>
      <c r="U341" s="87" t="str">
        <f>IFERROR(IF(INDEX('[1]PNC 2020'!$A$3:$AA$434,MATCH($A341,'[1]PNC 2020'!$A$7:$A$434,0)+4,MATCH(U$60,'[1]PNC 2020'!$A$3:$AA$3,0))=0,"",INDEX('[1]PNC 2020'!$A$3:$AA$434,MATCH($A341,'[1]PNC 2020'!$A$7:$A$434,0)+4,MATCH(U$60,'[1]PNC 2020'!$A$3:$AA$3,0))),"")</f>
        <v/>
      </c>
      <c r="V341" s="87">
        <f t="shared" si="121"/>
        <v>0</v>
      </c>
      <c r="W341" s="87" t="str">
        <f>IFERROR(IF(INDEX('[1]PNC 2020'!$A$3:$AA$434,MATCH($A341,'[1]PNC 2020'!$A$7:$A$434,0)+4,MATCH(W$60,'[1]PNC 2020'!$A$3:$AA$3,0))=0,"",INDEX('[1]PNC 2020'!$A$3:$AA$434,MATCH($A341,'[1]PNC 2020'!$A$7:$A$434,0)+4,MATCH(W$60,'[1]PNC 2020'!$A$3:$AA$3,0))),"")</f>
        <v/>
      </c>
      <c r="X341" s="87" t="str">
        <f>IFERROR(IF(INDEX('[1]PNC 2020'!$A$3:$AA$434,MATCH($A341,'[1]PNC 2020'!$A$7:$A$434,0)+4,MATCH(X$60,'[1]PNC 2020'!$A$3:$AA$3,0))=0,"",INDEX('[1]PNC 2020'!$A$3:$AA$434,MATCH($A341,'[1]PNC 2020'!$A$7:$A$434,0)+4,MATCH(X$60,'[1]PNC 2020'!$A$3:$AA$3,0))),"")</f>
        <v/>
      </c>
      <c r="Y341" s="87">
        <f t="shared" si="122"/>
        <v>0</v>
      </c>
      <c r="Z341" s="87" t="str">
        <f>IFERROR(IF(INDEX('[1]PNC 2020'!$A$3:$AA$434,MATCH($A341,'[1]PNC 2020'!$A$7:$A$434,0)+4,MATCH(Z$60,'[1]PNC 2020'!$A$3:$AA$3,0))=0,"",INDEX('[1]PNC 2020'!$A$3:$AA$434,MATCH($A341,'[1]PNC 2020'!$A$7:$A$434,0)+4,MATCH(Z$60,'[1]PNC 2020'!$A$3:$AA$3,0))),"")</f>
        <v/>
      </c>
      <c r="AA341" s="87" t="str">
        <f>IFERROR(IF(INDEX('[1]PNC 2020'!$A$3:$AA$434,MATCH($A341,'[1]PNC 2020'!$A$7:$A$434,0)+4,MATCH(AA$60,'[1]PNC 2020'!$A$3:$AA$3,0))=0,"",INDEX('[1]PNC 2020'!$A$3:$AA$434,MATCH($A341,'[1]PNC 2020'!$A$7:$A$434,0)+4,MATCH(AA$60,'[1]PNC 2020'!$A$3:$AA$3,0))),"")</f>
        <v/>
      </c>
      <c r="AB341" s="87">
        <f t="shared" si="123"/>
        <v>0</v>
      </c>
      <c r="AC341" s="87" t="str">
        <f>IFERROR(IF(INDEX('[1]PNC 2020'!$A$3:$AA$434,MATCH($A341,'[1]PNC 2020'!$A$7:$A$434,0)+4,MATCH(AC$60,'[1]PNC 2020'!$A$3:$AA$3,0))=0,"",INDEX('[1]PNC 2020'!$A$3:$AA$434,MATCH($A341,'[1]PNC 2020'!$A$7:$A$434,0)+4,MATCH(AC$60,'[1]PNC 2020'!$A$3:$AA$3,0))),"")</f>
        <v/>
      </c>
      <c r="AD341" s="87" t="str">
        <f>IFERROR(IF(INDEX('[1]PNC 2020'!$A$3:$AA$434,MATCH($A341,'[1]PNC 2020'!$A$7:$A$434,0)+4,MATCH(AD$60,'[1]PNC 2020'!$A$3:$AA$3,0))=0,"",INDEX('[1]PNC 2020'!$A$3:$AA$434,MATCH($A341,'[1]PNC 2020'!$A$7:$A$434,0)+4,MATCH(AD$60,'[1]PNC 2020'!$A$3:$AA$3,0))),"")</f>
        <v/>
      </c>
      <c r="AE341" s="87">
        <f t="shared" si="124"/>
        <v>0</v>
      </c>
      <c r="AF341" s="87" t="str">
        <f>IFERROR(IF(INDEX('[1]PNC 2020'!$A$3:$AA$434,MATCH($A341,'[1]PNC 2020'!$A$7:$A$434,0)+4,MATCH(AF$60,'[1]PNC 2020'!$A$3:$AA$3,0))=0,"",INDEX('[1]PNC 2020'!$A$3:$AA$434,MATCH($A341,'[1]PNC 2020'!$A$7:$A$434,0)+4,MATCH(AF$60,'[1]PNC 2020'!$A$3:$AA$3,0))),"")</f>
        <v/>
      </c>
      <c r="AG341" s="87" t="str">
        <f>IFERROR(IF(INDEX('[1]PNC 2020'!$A$3:$AA$434,MATCH($A341,'[1]PNC 2020'!$A$7:$A$434,0)+4,MATCH(AG$60,'[1]PNC 2020'!$A$3:$AA$3,0))=0,"",INDEX('[1]PNC 2020'!$A$3:$AA$434,MATCH($A341,'[1]PNC 2020'!$A$7:$A$434,0)+4,MATCH(AG$60,'[1]PNC 2020'!$A$3:$AA$3,0))),"")</f>
        <v/>
      </c>
      <c r="AH341" s="87">
        <f t="shared" si="125"/>
        <v>0</v>
      </c>
      <c r="AI341" s="87" t="str">
        <f>IFERROR(IF(INDEX('[1]PNC 2020'!$A$3:$AA$434,MATCH($A341,'[1]PNC 2020'!$A$7:$A$434,0)+4,MATCH(AI$60,'[1]PNC 2020'!$A$3:$AA$3,0))=0,"",INDEX('[1]PNC 2020'!$A$3:$AA$434,MATCH($A341,'[1]PNC 2020'!$A$7:$A$434,0)+4,MATCH(AI$60,'[1]PNC 2020'!$A$3:$AA$3,0))),"")</f>
        <v/>
      </c>
      <c r="AJ341" s="87" t="str">
        <f>IFERROR(IF(INDEX('[1]PNC 2020'!$A$3:$AA$434,MATCH($A341,'[1]PNC 2020'!$A$7:$A$434,0)+4,MATCH(AJ$60,'[1]PNC 2020'!$A$3:$AA$3,0))=0,"",INDEX('[1]PNC 2020'!$A$3:$AA$434,MATCH($A341,'[1]PNC 2020'!$A$7:$A$434,0)+4,MATCH(AJ$60,'[1]PNC 2020'!$A$3:$AA$3,0))),"")</f>
        <v/>
      </c>
      <c r="AK341" s="87">
        <f t="shared" si="126"/>
        <v>0</v>
      </c>
      <c r="AM341" s="132" t="s">
        <v>5</v>
      </c>
    </row>
    <row r="342" spans="1:39" x14ac:dyDescent="0.2">
      <c r="A342" s="132" t="str">
        <f t="shared" si="112"/>
        <v>JunioSeguros Pepín, S. A.</v>
      </c>
      <c r="B342" s="51" t="s">
        <v>115</v>
      </c>
      <c r="C342" s="88">
        <f t="shared" si="114"/>
        <v>0</v>
      </c>
      <c r="D342" s="88">
        <f t="shared" si="115"/>
        <v>0</v>
      </c>
      <c r="E342" s="87" t="str">
        <f>IFERROR(IF(INDEX('[1]PNC 2020'!$A$3:$AA$434,MATCH($A342,'[1]PNC 2020'!$A$7:$A$434,0)+4,MATCH(E$60,'[1]PNC 2020'!$A$3:$AA$3,0))=0,"",INDEX('[1]PNC 2020'!$A$3:$AA$434,MATCH($A342,'[1]PNC 2020'!$A$7:$A$434,0)+4,MATCH(E$60,'[1]PNC 2020'!$A$3:$AA$3,0))),"")</f>
        <v/>
      </c>
      <c r="F342" s="87" t="str">
        <f>IFERROR(IF(INDEX('[1]PNC 2020'!$A$3:$AA$434,MATCH($A342,'[1]PNC 2020'!$A$7:$A$434,0)+4,MATCH(F$60,'[1]PNC 2020'!$A$3:$AA$3,0))=0,"",INDEX('[1]PNC 2020'!$A$3:$AA$434,MATCH($A342,'[1]PNC 2020'!$A$7:$A$434,0)+4,MATCH(F$60,'[1]PNC 2020'!$A$3:$AA$3,0))),"")</f>
        <v/>
      </c>
      <c r="G342" s="87">
        <f t="shared" si="116"/>
        <v>0</v>
      </c>
      <c r="H342" s="87" t="str">
        <f>IFERROR(IF(INDEX('[1]PNC 2020'!$A$3:$AA$434,MATCH($A342,'[1]PNC 2020'!$A$7:$A$434,0)+4,MATCH(H$60,'[1]PNC 2020'!$A$3:$AA$3,0))=0,"",INDEX('[1]PNC 2020'!$A$3:$AA$434,MATCH($A342,'[1]PNC 2020'!$A$7:$A$434,0)+4,MATCH(H$60,'[1]PNC 2020'!$A$3:$AA$3,0))),"")</f>
        <v/>
      </c>
      <c r="I342" s="87" t="str">
        <f>IFERROR(IF(INDEX('[1]PNC 2020'!$A$3:$AA$434,MATCH($A342,'[1]PNC 2020'!$A$7:$A$434,0)+4,MATCH(I$60,'[1]PNC 2020'!$A$3:$AA$3,0))=0,"",INDEX('[1]PNC 2020'!$A$3:$AA$434,MATCH($A342,'[1]PNC 2020'!$A$7:$A$434,0)+4,MATCH(I$60,'[1]PNC 2020'!$A$3:$AA$3,0))),"")</f>
        <v/>
      </c>
      <c r="J342" s="87">
        <f t="shared" si="117"/>
        <v>0</v>
      </c>
      <c r="K342" s="87" t="str">
        <f>IFERROR(IF(INDEX('[1]PNC 2020'!$A$3:$AA$434,MATCH($A342,'[1]PNC 2020'!$A$7:$A$434,0)+4,MATCH(K$60,'[1]PNC 2020'!$A$3:$AA$3,0))=0,"",INDEX('[1]PNC 2020'!$A$3:$AA$434,MATCH($A342,'[1]PNC 2020'!$A$7:$A$434,0)+4,MATCH(K$60,'[1]PNC 2020'!$A$3:$AA$3,0))),"")</f>
        <v/>
      </c>
      <c r="L342" s="87" t="str">
        <f>IFERROR(IF(INDEX('[1]PNC 2020'!$A$3:$AA$434,MATCH($A342,'[1]PNC 2020'!$A$7:$A$434,0)+4,MATCH(L$60,'[1]PNC 2020'!$A$3:$AA$3,0))=0,"",INDEX('[1]PNC 2020'!$A$3:$AA$434,MATCH($A342,'[1]PNC 2020'!$A$7:$A$434,0)+4,MATCH(L$60,'[1]PNC 2020'!$A$3:$AA$3,0))),"")</f>
        <v/>
      </c>
      <c r="M342" s="87">
        <f t="shared" si="118"/>
        <v>0</v>
      </c>
      <c r="N342" s="87" t="str">
        <f>IFERROR(IF(INDEX('[1]PNC 2020'!$A$3:$AA$434,MATCH($A342,'[1]PNC 2020'!$A$7:$A$434,0)+4,MATCH(N$60,'[1]PNC 2020'!$A$3:$AA$3,0))=0,"",INDEX('[1]PNC 2020'!$A$3:$AA$434,MATCH($A342,'[1]PNC 2020'!$A$7:$A$434,0)+4,MATCH(N$60,'[1]PNC 2020'!$A$3:$AA$3,0))),"")</f>
        <v/>
      </c>
      <c r="O342" s="87" t="str">
        <f>IFERROR(IF(INDEX('[1]PNC 2020'!$A$3:$AA$434,MATCH($A342,'[1]PNC 2020'!$A$7:$A$434,0)+4,MATCH(O$60,'[1]PNC 2020'!$A$3:$AA$3,0))=0,"",INDEX('[1]PNC 2020'!$A$3:$AA$434,MATCH($A342,'[1]PNC 2020'!$A$7:$A$434,0)+4,MATCH(O$60,'[1]PNC 2020'!$A$3:$AA$3,0))),"")</f>
        <v/>
      </c>
      <c r="P342" s="87">
        <f t="shared" si="119"/>
        <v>0</v>
      </c>
      <c r="Q342" s="87" t="str">
        <f>IFERROR(IF(INDEX('[1]PNC 2020'!$A$3:$AA$434,MATCH($A342,'[1]PNC 2020'!$A$7:$A$434,0)+4,MATCH(Q$60,'[1]PNC 2020'!$A$3:$AA$3,0))=0,"",INDEX('[1]PNC 2020'!$A$3:$AA$434,MATCH($A342,'[1]PNC 2020'!$A$7:$A$434,0)+4,MATCH(Q$60,'[1]PNC 2020'!$A$3:$AA$3,0))),"")</f>
        <v/>
      </c>
      <c r="R342" s="87" t="str">
        <f>IFERROR(IF(INDEX('[1]PNC 2020'!$A$3:$AA$434,MATCH($A342,'[1]PNC 2020'!$A$7:$A$434,0)+4,MATCH(R$60,'[1]PNC 2020'!$A$3:$AA$3,0))=0,"",INDEX('[1]PNC 2020'!$A$3:$AA$434,MATCH($A342,'[1]PNC 2020'!$A$7:$A$434,0)+4,MATCH(R$60,'[1]PNC 2020'!$A$3:$AA$3,0))),"")</f>
        <v/>
      </c>
      <c r="S342" s="87">
        <f t="shared" si="120"/>
        <v>0</v>
      </c>
      <c r="T342" s="87" t="str">
        <f>IFERROR(IF(INDEX('[1]PNC 2020'!$A$3:$AA$434,MATCH($A342,'[1]PNC 2020'!$A$7:$A$434,0)+4,MATCH(T$60,'[1]PNC 2020'!$A$3:$AA$3,0))=0,"",INDEX('[1]PNC 2020'!$A$3:$AA$434,MATCH($A342,'[1]PNC 2020'!$A$7:$A$434,0)+4,MATCH(T$60,'[1]PNC 2020'!$A$3:$AA$3,0))),"")</f>
        <v/>
      </c>
      <c r="U342" s="87" t="str">
        <f>IFERROR(IF(INDEX('[1]PNC 2020'!$A$3:$AA$434,MATCH($A342,'[1]PNC 2020'!$A$7:$A$434,0)+4,MATCH(U$60,'[1]PNC 2020'!$A$3:$AA$3,0))=0,"",INDEX('[1]PNC 2020'!$A$3:$AA$434,MATCH($A342,'[1]PNC 2020'!$A$7:$A$434,0)+4,MATCH(U$60,'[1]PNC 2020'!$A$3:$AA$3,0))),"")</f>
        <v/>
      </c>
      <c r="V342" s="87">
        <f t="shared" si="121"/>
        <v>0</v>
      </c>
      <c r="W342" s="87" t="str">
        <f>IFERROR(IF(INDEX('[1]PNC 2020'!$A$3:$AA$434,MATCH($A342,'[1]PNC 2020'!$A$7:$A$434,0)+4,MATCH(W$60,'[1]PNC 2020'!$A$3:$AA$3,0))=0,"",INDEX('[1]PNC 2020'!$A$3:$AA$434,MATCH($A342,'[1]PNC 2020'!$A$7:$A$434,0)+4,MATCH(W$60,'[1]PNC 2020'!$A$3:$AA$3,0))),"")</f>
        <v/>
      </c>
      <c r="X342" s="87" t="str">
        <f>IFERROR(IF(INDEX('[1]PNC 2020'!$A$3:$AA$434,MATCH($A342,'[1]PNC 2020'!$A$7:$A$434,0)+4,MATCH(X$60,'[1]PNC 2020'!$A$3:$AA$3,0))=0,"",INDEX('[1]PNC 2020'!$A$3:$AA$434,MATCH($A342,'[1]PNC 2020'!$A$7:$A$434,0)+4,MATCH(X$60,'[1]PNC 2020'!$A$3:$AA$3,0))),"")</f>
        <v/>
      </c>
      <c r="Y342" s="87">
        <f t="shared" si="122"/>
        <v>0</v>
      </c>
      <c r="Z342" s="87" t="str">
        <f>IFERROR(IF(INDEX('[1]PNC 2020'!$A$3:$AA$434,MATCH($A342,'[1]PNC 2020'!$A$7:$A$434,0)+4,MATCH(Z$60,'[1]PNC 2020'!$A$3:$AA$3,0))=0,"",INDEX('[1]PNC 2020'!$A$3:$AA$434,MATCH($A342,'[1]PNC 2020'!$A$7:$A$434,0)+4,MATCH(Z$60,'[1]PNC 2020'!$A$3:$AA$3,0))),"")</f>
        <v/>
      </c>
      <c r="AA342" s="87" t="str">
        <f>IFERROR(IF(INDEX('[1]PNC 2020'!$A$3:$AA$434,MATCH($A342,'[1]PNC 2020'!$A$7:$A$434,0)+4,MATCH(AA$60,'[1]PNC 2020'!$A$3:$AA$3,0))=0,"",INDEX('[1]PNC 2020'!$A$3:$AA$434,MATCH($A342,'[1]PNC 2020'!$A$7:$A$434,0)+4,MATCH(AA$60,'[1]PNC 2020'!$A$3:$AA$3,0))),"")</f>
        <v/>
      </c>
      <c r="AB342" s="87">
        <f t="shared" si="123"/>
        <v>0</v>
      </c>
      <c r="AC342" s="87" t="str">
        <f>IFERROR(IF(INDEX('[1]PNC 2020'!$A$3:$AA$434,MATCH($A342,'[1]PNC 2020'!$A$7:$A$434,0)+4,MATCH(AC$60,'[1]PNC 2020'!$A$3:$AA$3,0))=0,"",INDEX('[1]PNC 2020'!$A$3:$AA$434,MATCH($A342,'[1]PNC 2020'!$A$7:$A$434,0)+4,MATCH(AC$60,'[1]PNC 2020'!$A$3:$AA$3,0))),"")</f>
        <v/>
      </c>
      <c r="AD342" s="87" t="str">
        <f>IFERROR(IF(INDEX('[1]PNC 2020'!$A$3:$AA$434,MATCH($A342,'[1]PNC 2020'!$A$7:$A$434,0)+4,MATCH(AD$60,'[1]PNC 2020'!$A$3:$AA$3,0))=0,"",INDEX('[1]PNC 2020'!$A$3:$AA$434,MATCH($A342,'[1]PNC 2020'!$A$7:$A$434,0)+4,MATCH(AD$60,'[1]PNC 2020'!$A$3:$AA$3,0))),"")</f>
        <v/>
      </c>
      <c r="AE342" s="87">
        <f t="shared" si="124"/>
        <v>0</v>
      </c>
      <c r="AF342" s="87" t="str">
        <f>IFERROR(IF(INDEX('[1]PNC 2020'!$A$3:$AA$434,MATCH($A342,'[1]PNC 2020'!$A$7:$A$434,0)+4,MATCH(AF$60,'[1]PNC 2020'!$A$3:$AA$3,0))=0,"",INDEX('[1]PNC 2020'!$A$3:$AA$434,MATCH($A342,'[1]PNC 2020'!$A$7:$A$434,0)+4,MATCH(AF$60,'[1]PNC 2020'!$A$3:$AA$3,0))),"")</f>
        <v/>
      </c>
      <c r="AG342" s="87" t="str">
        <f>IFERROR(IF(INDEX('[1]PNC 2020'!$A$3:$AA$434,MATCH($A342,'[1]PNC 2020'!$A$7:$A$434,0)+4,MATCH(AG$60,'[1]PNC 2020'!$A$3:$AA$3,0))=0,"",INDEX('[1]PNC 2020'!$A$3:$AA$434,MATCH($A342,'[1]PNC 2020'!$A$7:$A$434,0)+4,MATCH(AG$60,'[1]PNC 2020'!$A$3:$AA$3,0))),"")</f>
        <v/>
      </c>
      <c r="AH342" s="87">
        <f t="shared" si="125"/>
        <v>0</v>
      </c>
      <c r="AI342" s="87" t="str">
        <f>IFERROR(IF(INDEX('[1]PNC 2020'!$A$3:$AA$434,MATCH($A342,'[1]PNC 2020'!$A$7:$A$434,0)+4,MATCH(AI$60,'[1]PNC 2020'!$A$3:$AA$3,0))=0,"",INDEX('[1]PNC 2020'!$A$3:$AA$434,MATCH($A342,'[1]PNC 2020'!$A$7:$A$434,0)+4,MATCH(AI$60,'[1]PNC 2020'!$A$3:$AA$3,0))),"")</f>
        <v/>
      </c>
      <c r="AJ342" s="87" t="str">
        <f>IFERROR(IF(INDEX('[1]PNC 2020'!$A$3:$AA$434,MATCH($A342,'[1]PNC 2020'!$A$7:$A$434,0)+4,MATCH(AJ$60,'[1]PNC 2020'!$A$3:$AA$3,0))=0,"",INDEX('[1]PNC 2020'!$A$3:$AA$434,MATCH($A342,'[1]PNC 2020'!$A$7:$A$434,0)+4,MATCH(AJ$60,'[1]PNC 2020'!$A$3:$AA$3,0))),"")</f>
        <v/>
      </c>
      <c r="AK342" s="87">
        <f t="shared" si="126"/>
        <v>0</v>
      </c>
      <c r="AM342" s="132" t="s">
        <v>5</v>
      </c>
    </row>
    <row r="343" spans="1:39" x14ac:dyDescent="0.2">
      <c r="A343" s="132" t="str">
        <f t="shared" si="112"/>
        <v>JunioLa Monumental de Seguros, S. A.</v>
      </c>
      <c r="B343" s="51" t="s">
        <v>85</v>
      </c>
      <c r="C343" s="88">
        <f t="shared" si="114"/>
        <v>0</v>
      </c>
      <c r="D343" s="88">
        <f t="shared" si="115"/>
        <v>0</v>
      </c>
      <c r="E343" s="87" t="str">
        <f>IFERROR(IF(INDEX('[1]PNC 2020'!$A$3:$AA$434,MATCH($A343,'[1]PNC 2020'!$A$7:$A$434,0)+4,MATCH(E$60,'[1]PNC 2020'!$A$3:$AA$3,0))=0,"",INDEX('[1]PNC 2020'!$A$3:$AA$434,MATCH($A343,'[1]PNC 2020'!$A$7:$A$434,0)+4,MATCH(E$60,'[1]PNC 2020'!$A$3:$AA$3,0))),"")</f>
        <v/>
      </c>
      <c r="F343" s="87" t="str">
        <f>IFERROR(IF(INDEX('[1]PNC 2020'!$A$3:$AA$434,MATCH($A343,'[1]PNC 2020'!$A$7:$A$434,0)+4,MATCH(F$60,'[1]PNC 2020'!$A$3:$AA$3,0))=0,"",INDEX('[1]PNC 2020'!$A$3:$AA$434,MATCH($A343,'[1]PNC 2020'!$A$7:$A$434,0)+4,MATCH(F$60,'[1]PNC 2020'!$A$3:$AA$3,0))),"")</f>
        <v/>
      </c>
      <c r="G343" s="87">
        <f t="shared" si="116"/>
        <v>0</v>
      </c>
      <c r="H343" s="87" t="str">
        <f>IFERROR(IF(INDEX('[1]PNC 2020'!$A$3:$AA$434,MATCH($A343,'[1]PNC 2020'!$A$7:$A$434,0)+4,MATCH(H$60,'[1]PNC 2020'!$A$3:$AA$3,0))=0,"",INDEX('[1]PNC 2020'!$A$3:$AA$434,MATCH($A343,'[1]PNC 2020'!$A$7:$A$434,0)+4,MATCH(H$60,'[1]PNC 2020'!$A$3:$AA$3,0))),"")</f>
        <v/>
      </c>
      <c r="I343" s="87" t="str">
        <f>IFERROR(IF(INDEX('[1]PNC 2020'!$A$3:$AA$434,MATCH($A343,'[1]PNC 2020'!$A$7:$A$434,0)+4,MATCH(I$60,'[1]PNC 2020'!$A$3:$AA$3,0))=0,"",INDEX('[1]PNC 2020'!$A$3:$AA$434,MATCH($A343,'[1]PNC 2020'!$A$7:$A$434,0)+4,MATCH(I$60,'[1]PNC 2020'!$A$3:$AA$3,0))),"")</f>
        <v/>
      </c>
      <c r="J343" s="87">
        <f t="shared" si="117"/>
        <v>0</v>
      </c>
      <c r="K343" s="87" t="str">
        <f>IFERROR(IF(INDEX('[1]PNC 2020'!$A$3:$AA$434,MATCH($A343,'[1]PNC 2020'!$A$7:$A$434,0)+4,MATCH(K$60,'[1]PNC 2020'!$A$3:$AA$3,0))=0,"",INDEX('[1]PNC 2020'!$A$3:$AA$434,MATCH($A343,'[1]PNC 2020'!$A$7:$A$434,0)+4,MATCH(K$60,'[1]PNC 2020'!$A$3:$AA$3,0))),"")</f>
        <v/>
      </c>
      <c r="L343" s="87" t="str">
        <f>IFERROR(IF(INDEX('[1]PNC 2020'!$A$3:$AA$434,MATCH($A343,'[1]PNC 2020'!$A$7:$A$434,0)+4,MATCH(L$60,'[1]PNC 2020'!$A$3:$AA$3,0))=0,"",INDEX('[1]PNC 2020'!$A$3:$AA$434,MATCH($A343,'[1]PNC 2020'!$A$7:$A$434,0)+4,MATCH(L$60,'[1]PNC 2020'!$A$3:$AA$3,0))),"")</f>
        <v/>
      </c>
      <c r="M343" s="87">
        <f t="shared" si="118"/>
        <v>0</v>
      </c>
      <c r="N343" s="87" t="str">
        <f>IFERROR(IF(INDEX('[1]PNC 2020'!$A$3:$AA$434,MATCH($A343,'[1]PNC 2020'!$A$7:$A$434,0)+4,MATCH(N$60,'[1]PNC 2020'!$A$3:$AA$3,0))=0,"",INDEX('[1]PNC 2020'!$A$3:$AA$434,MATCH($A343,'[1]PNC 2020'!$A$7:$A$434,0)+4,MATCH(N$60,'[1]PNC 2020'!$A$3:$AA$3,0))),"")</f>
        <v/>
      </c>
      <c r="O343" s="87" t="str">
        <f>IFERROR(IF(INDEX('[1]PNC 2020'!$A$3:$AA$434,MATCH($A343,'[1]PNC 2020'!$A$7:$A$434,0)+4,MATCH(O$60,'[1]PNC 2020'!$A$3:$AA$3,0))=0,"",INDEX('[1]PNC 2020'!$A$3:$AA$434,MATCH($A343,'[1]PNC 2020'!$A$7:$A$434,0)+4,MATCH(O$60,'[1]PNC 2020'!$A$3:$AA$3,0))),"")</f>
        <v/>
      </c>
      <c r="P343" s="87">
        <f t="shared" si="119"/>
        <v>0</v>
      </c>
      <c r="Q343" s="87" t="str">
        <f>IFERROR(IF(INDEX('[1]PNC 2020'!$A$3:$AA$434,MATCH($A343,'[1]PNC 2020'!$A$7:$A$434,0)+4,MATCH(Q$60,'[1]PNC 2020'!$A$3:$AA$3,0))=0,"",INDEX('[1]PNC 2020'!$A$3:$AA$434,MATCH($A343,'[1]PNC 2020'!$A$7:$A$434,0)+4,MATCH(Q$60,'[1]PNC 2020'!$A$3:$AA$3,0))),"")</f>
        <v/>
      </c>
      <c r="R343" s="87" t="str">
        <f>IFERROR(IF(INDEX('[1]PNC 2020'!$A$3:$AA$434,MATCH($A343,'[1]PNC 2020'!$A$7:$A$434,0)+4,MATCH(R$60,'[1]PNC 2020'!$A$3:$AA$3,0))=0,"",INDEX('[1]PNC 2020'!$A$3:$AA$434,MATCH($A343,'[1]PNC 2020'!$A$7:$A$434,0)+4,MATCH(R$60,'[1]PNC 2020'!$A$3:$AA$3,0))),"")</f>
        <v/>
      </c>
      <c r="S343" s="87">
        <f t="shared" si="120"/>
        <v>0</v>
      </c>
      <c r="T343" s="87" t="str">
        <f>IFERROR(IF(INDEX('[1]PNC 2020'!$A$3:$AA$434,MATCH($A343,'[1]PNC 2020'!$A$7:$A$434,0)+4,MATCH(T$60,'[1]PNC 2020'!$A$3:$AA$3,0))=0,"",INDEX('[1]PNC 2020'!$A$3:$AA$434,MATCH($A343,'[1]PNC 2020'!$A$7:$A$434,0)+4,MATCH(T$60,'[1]PNC 2020'!$A$3:$AA$3,0))),"")</f>
        <v/>
      </c>
      <c r="U343" s="87" t="str">
        <f>IFERROR(IF(INDEX('[1]PNC 2020'!$A$3:$AA$434,MATCH($A343,'[1]PNC 2020'!$A$7:$A$434,0)+4,MATCH(U$60,'[1]PNC 2020'!$A$3:$AA$3,0))=0,"",INDEX('[1]PNC 2020'!$A$3:$AA$434,MATCH($A343,'[1]PNC 2020'!$A$7:$A$434,0)+4,MATCH(U$60,'[1]PNC 2020'!$A$3:$AA$3,0))),"")</f>
        <v/>
      </c>
      <c r="V343" s="87">
        <f t="shared" si="121"/>
        <v>0</v>
      </c>
      <c r="W343" s="87" t="str">
        <f>IFERROR(IF(INDEX('[1]PNC 2020'!$A$3:$AA$434,MATCH($A343,'[1]PNC 2020'!$A$7:$A$434,0)+4,MATCH(W$60,'[1]PNC 2020'!$A$3:$AA$3,0))=0,"",INDEX('[1]PNC 2020'!$A$3:$AA$434,MATCH($A343,'[1]PNC 2020'!$A$7:$A$434,0)+4,MATCH(W$60,'[1]PNC 2020'!$A$3:$AA$3,0))),"")</f>
        <v/>
      </c>
      <c r="X343" s="87" t="str">
        <f>IFERROR(IF(INDEX('[1]PNC 2020'!$A$3:$AA$434,MATCH($A343,'[1]PNC 2020'!$A$7:$A$434,0)+4,MATCH(X$60,'[1]PNC 2020'!$A$3:$AA$3,0))=0,"",INDEX('[1]PNC 2020'!$A$3:$AA$434,MATCH($A343,'[1]PNC 2020'!$A$7:$A$434,0)+4,MATCH(X$60,'[1]PNC 2020'!$A$3:$AA$3,0))),"")</f>
        <v/>
      </c>
      <c r="Y343" s="87">
        <f t="shared" si="122"/>
        <v>0</v>
      </c>
      <c r="Z343" s="87" t="str">
        <f>IFERROR(IF(INDEX('[1]PNC 2020'!$A$3:$AA$434,MATCH($A343,'[1]PNC 2020'!$A$7:$A$434,0)+4,MATCH(Z$60,'[1]PNC 2020'!$A$3:$AA$3,0))=0,"",INDEX('[1]PNC 2020'!$A$3:$AA$434,MATCH($A343,'[1]PNC 2020'!$A$7:$A$434,0)+4,MATCH(Z$60,'[1]PNC 2020'!$A$3:$AA$3,0))),"")</f>
        <v/>
      </c>
      <c r="AA343" s="87" t="str">
        <f>IFERROR(IF(INDEX('[1]PNC 2020'!$A$3:$AA$434,MATCH($A343,'[1]PNC 2020'!$A$7:$A$434,0)+4,MATCH(AA$60,'[1]PNC 2020'!$A$3:$AA$3,0))=0,"",INDEX('[1]PNC 2020'!$A$3:$AA$434,MATCH($A343,'[1]PNC 2020'!$A$7:$A$434,0)+4,MATCH(AA$60,'[1]PNC 2020'!$A$3:$AA$3,0))),"")</f>
        <v/>
      </c>
      <c r="AB343" s="87">
        <f t="shared" si="123"/>
        <v>0</v>
      </c>
      <c r="AC343" s="87" t="str">
        <f>IFERROR(IF(INDEX('[1]PNC 2020'!$A$3:$AA$434,MATCH($A343,'[1]PNC 2020'!$A$7:$A$434,0)+4,MATCH(AC$60,'[1]PNC 2020'!$A$3:$AA$3,0))=0,"",INDEX('[1]PNC 2020'!$A$3:$AA$434,MATCH($A343,'[1]PNC 2020'!$A$7:$A$434,0)+4,MATCH(AC$60,'[1]PNC 2020'!$A$3:$AA$3,0))),"")</f>
        <v/>
      </c>
      <c r="AD343" s="87" t="str">
        <f>IFERROR(IF(INDEX('[1]PNC 2020'!$A$3:$AA$434,MATCH($A343,'[1]PNC 2020'!$A$7:$A$434,0)+4,MATCH(AD$60,'[1]PNC 2020'!$A$3:$AA$3,0))=0,"",INDEX('[1]PNC 2020'!$A$3:$AA$434,MATCH($A343,'[1]PNC 2020'!$A$7:$A$434,0)+4,MATCH(AD$60,'[1]PNC 2020'!$A$3:$AA$3,0))),"")</f>
        <v/>
      </c>
      <c r="AE343" s="87">
        <f t="shared" si="124"/>
        <v>0</v>
      </c>
      <c r="AF343" s="87" t="str">
        <f>IFERROR(IF(INDEX('[1]PNC 2020'!$A$3:$AA$434,MATCH($A343,'[1]PNC 2020'!$A$7:$A$434,0)+4,MATCH(AF$60,'[1]PNC 2020'!$A$3:$AA$3,0))=0,"",INDEX('[1]PNC 2020'!$A$3:$AA$434,MATCH($A343,'[1]PNC 2020'!$A$7:$A$434,0)+4,MATCH(AF$60,'[1]PNC 2020'!$A$3:$AA$3,0))),"")</f>
        <v/>
      </c>
      <c r="AG343" s="87" t="str">
        <f>IFERROR(IF(INDEX('[1]PNC 2020'!$A$3:$AA$434,MATCH($A343,'[1]PNC 2020'!$A$7:$A$434,0)+4,MATCH(AG$60,'[1]PNC 2020'!$A$3:$AA$3,0))=0,"",INDEX('[1]PNC 2020'!$A$3:$AA$434,MATCH($A343,'[1]PNC 2020'!$A$7:$A$434,0)+4,MATCH(AG$60,'[1]PNC 2020'!$A$3:$AA$3,0))),"")</f>
        <v/>
      </c>
      <c r="AH343" s="87">
        <f t="shared" si="125"/>
        <v>0</v>
      </c>
      <c r="AI343" s="87" t="str">
        <f>IFERROR(IF(INDEX('[1]PNC 2020'!$A$3:$AA$434,MATCH($A343,'[1]PNC 2020'!$A$7:$A$434,0)+4,MATCH(AI$60,'[1]PNC 2020'!$A$3:$AA$3,0))=0,"",INDEX('[1]PNC 2020'!$A$3:$AA$434,MATCH($A343,'[1]PNC 2020'!$A$7:$A$434,0)+4,MATCH(AI$60,'[1]PNC 2020'!$A$3:$AA$3,0))),"")</f>
        <v/>
      </c>
      <c r="AJ343" s="87" t="str">
        <f>IFERROR(IF(INDEX('[1]PNC 2020'!$A$3:$AA$434,MATCH($A343,'[1]PNC 2020'!$A$7:$A$434,0)+4,MATCH(AJ$60,'[1]PNC 2020'!$A$3:$AA$3,0))=0,"",INDEX('[1]PNC 2020'!$A$3:$AA$434,MATCH($A343,'[1]PNC 2020'!$A$7:$A$434,0)+4,MATCH(AJ$60,'[1]PNC 2020'!$A$3:$AA$3,0))),"")</f>
        <v/>
      </c>
      <c r="AK343" s="87">
        <f t="shared" si="126"/>
        <v>0</v>
      </c>
      <c r="AM343" s="132" t="s">
        <v>5</v>
      </c>
    </row>
    <row r="344" spans="1:39" x14ac:dyDescent="0.2">
      <c r="A344" s="132" t="str">
        <f t="shared" si="112"/>
        <v>JunioCompañía Dominicana de Seguros, C. por A.</v>
      </c>
      <c r="B344" s="51" t="s">
        <v>116</v>
      </c>
      <c r="C344" s="88">
        <f t="shared" si="114"/>
        <v>0</v>
      </c>
      <c r="D344" s="88">
        <f t="shared" si="115"/>
        <v>0</v>
      </c>
      <c r="E344" s="87" t="str">
        <f>IFERROR(IF(INDEX('[1]PNC 2020'!$A$3:$AA$434,MATCH($A344,'[1]PNC 2020'!$A$7:$A$434,0)+4,MATCH(E$60,'[1]PNC 2020'!$A$3:$AA$3,0))=0,"",INDEX('[1]PNC 2020'!$A$3:$AA$434,MATCH($A344,'[1]PNC 2020'!$A$7:$A$434,0)+4,MATCH(E$60,'[1]PNC 2020'!$A$3:$AA$3,0))),"")</f>
        <v/>
      </c>
      <c r="F344" s="87" t="str">
        <f>IFERROR(IF(INDEX('[1]PNC 2020'!$A$3:$AA$434,MATCH($A344,'[1]PNC 2020'!$A$7:$A$434,0)+4,MATCH(F$60,'[1]PNC 2020'!$A$3:$AA$3,0))=0,"",INDEX('[1]PNC 2020'!$A$3:$AA$434,MATCH($A344,'[1]PNC 2020'!$A$7:$A$434,0)+4,MATCH(F$60,'[1]PNC 2020'!$A$3:$AA$3,0))),"")</f>
        <v/>
      </c>
      <c r="G344" s="87">
        <f t="shared" si="116"/>
        <v>0</v>
      </c>
      <c r="H344" s="87" t="str">
        <f>IFERROR(IF(INDEX('[1]PNC 2020'!$A$3:$AA$434,MATCH($A344,'[1]PNC 2020'!$A$7:$A$434,0)+4,MATCH(H$60,'[1]PNC 2020'!$A$3:$AA$3,0))=0,"",INDEX('[1]PNC 2020'!$A$3:$AA$434,MATCH($A344,'[1]PNC 2020'!$A$7:$A$434,0)+4,MATCH(H$60,'[1]PNC 2020'!$A$3:$AA$3,0))),"")</f>
        <v/>
      </c>
      <c r="I344" s="87" t="str">
        <f>IFERROR(IF(INDEX('[1]PNC 2020'!$A$3:$AA$434,MATCH($A344,'[1]PNC 2020'!$A$7:$A$434,0)+4,MATCH(I$60,'[1]PNC 2020'!$A$3:$AA$3,0))=0,"",INDEX('[1]PNC 2020'!$A$3:$AA$434,MATCH($A344,'[1]PNC 2020'!$A$7:$A$434,0)+4,MATCH(I$60,'[1]PNC 2020'!$A$3:$AA$3,0))),"")</f>
        <v/>
      </c>
      <c r="J344" s="87">
        <f t="shared" si="117"/>
        <v>0</v>
      </c>
      <c r="K344" s="87" t="str">
        <f>IFERROR(IF(INDEX('[1]PNC 2020'!$A$3:$AA$434,MATCH($A344,'[1]PNC 2020'!$A$7:$A$434,0)+4,MATCH(K$60,'[1]PNC 2020'!$A$3:$AA$3,0))=0,"",INDEX('[1]PNC 2020'!$A$3:$AA$434,MATCH($A344,'[1]PNC 2020'!$A$7:$A$434,0)+4,MATCH(K$60,'[1]PNC 2020'!$A$3:$AA$3,0))),"")</f>
        <v/>
      </c>
      <c r="L344" s="87" t="str">
        <f>IFERROR(IF(INDEX('[1]PNC 2020'!$A$3:$AA$434,MATCH($A344,'[1]PNC 2020'!$A$7:$A$434,0)+4,MATCH(L$60,'[1]PNC 2020'!$A$3:$AA$3,0))=0,"",INDEX('[1]PNC 2020'!$A$3:$AA$434,MATCH($A344,'[1]PNC 2020'!$A$7:$A$434,0)+4,MATCH(L$60,'[1]PNC 2020'!$A$3:$AA$3,0))),"")</f>
        <v/>
      </c>
      <c r="M344" s="87">
        <f t="shared" si="118"/>
        <v>0</v>
      </c>
      <c r="N344" s="87" t="str">
        <f>IFERROR(IF(INDEX('[1]PNC 2020'!$A$3:$AA$434,MATCH($A344,'[1]PNC 2020'!$A$7:$A$434,0)+4,MATCH(N$60,'[1]PNC 2020'!$A$3:$AA$3,0))=0,"",INDEX('[1]PNC 2020'!$A$3:$AA$434,MATCH($A344,'[1]PNC 2020'!$A$7:$A$434,0)+4,MATCH(N$60,'[1]PNC 2020'!$A$3:$AA$3,0))),"")</f>
        <v/>
      </c>
      <c r="O344" s="87" t="str">
        <f>IFERROR(IF(INDEX('[1]PNC 2020'!$A$3:$AA$434,MATCH($A344,'[1]PNC 2020'!$A$7:$A$434,0)+4,MATCH(O$60,'[1]PNC 2020'!$A$3:$AA$3,0))=0,"",INDEX('[1]PNC 2020'!$A$3:$AA$434,MATCH($A344,'[1]PNC 2020'!$A$7:$A$434,0)+4,MATCH(O$60,'[1]PNC 2020'!$A$3:$AA$3,0))),"")</f>
        <v/>
      </c>
      <c r="P344" s="87">
        <f t="shared" si="119"/>
        <v>0</v>
      </c>
      <c r="Q344" s="87" t="str">
        <f>IFERROR(IF(INDEX('[1]PNC 2020'!$A$3:$AA$434,MATCH($A344,'[1]PNC 2020'!$A$7:$A$434,0)+4,MATCH(Q$60,'[1]PNC 2020'!$A$3:$AA$3,0))=0,"",INDEX('[1]PNC 2020'!$A$3:$AA$434,MATCH($A344,'[1]PNC 2020'!$A$7:$A$434,0)+4,MATCH(Q$60,'[1]PNC 2020'!$A$3:$AA$3,0))),"")</f>
        <v/>
      </c>
      <c r="R344" s="87" t="str">
        <f>IFERROR(IF(INDEX('[1]PNC 2020'!$A$3:$AA$434,MATCH($A344,'[1]PNC 2020'!$A$7:$A$434,0)+4,MATCH(R$60,'[1]PNC 2020'!$A$3:$AA$3,0))=0,"",INDEX('[1]PNC 2020'!$A$3:$AA$434,MATCH($A344,'[1]PNC 2020'!$A$7:$A$434,0)+4,MATCH(R$60,'[1]PNC 2020'!$A$3:$AA$3,0))),"")</f>
        <v/>
      </c>
      <c r="S344" s="87">
        <f t="shared" si="120"/>
        <v>0</v>
      </c>
      <c r="T344" s="87" t="str">
        <f>IFERROR(IF(INDEX('[1]PNC 2020'!$A$3:$AA$434,MATCH($A344,'[1]PNC 2020'!$A$7:$A$434,0)+4,MATCH(T$60,'[1]PNC 2020'!$A$3:$AA$3,0))=0,"",INDEX('[1]PNC 2020'!$A$3:$AA$434,MATCH($A344,'[1]PNC 2020'!$A$7:$A$434,0)+4,MATCH(T$60,'[1]PNC 2020'!$A$3:$AA$3,0))),"")</f>
        <v/>
      </c>
      <c r="U344" s="87" t="str">
        <f>IFERROR(IF(INDEX('[1]PNC 2020'!$A$3:$AA$434,MATCH($A344,'[1]PNC 2020'!$A$7:$A$434,0)+4,MATCH(U$60,'[1]PNC 2020'!$A$3:$AA$3,0))=0,"",INDEX('[1]PNC 2020'!$A$3:$AA$434,MATCH($A344,'[1]PNC 2020'!$A$7:$A$434,0)+4,MATCH(U$60,'[1]PNC 2020'!$A$3:$AA$3,0))),"")</f>
        <v/>
      </c>
      <c r="V344" s="87">
        <f t="shared" si="121"/>
        <v>0</v>
      </c>
      <c r="W344" s="87" t="str">
        <f>IFERROR(IF(INDEX('[1]PNC 2020'!$A$3:$AA$434,MATCH($A344,'[1]PNC 2020'!$A$7:$A$434,0)+4,MATCH(W$60,'[1]PNC 2020'!$A$3:$AA$3,0))=0,"",INDEX('[1]PNC 2020'!$A$3:$AA$434,MATCH($A344,'[1]PNC 2020'!$A$7:$A$434,0)+4,MATCH(W$60,'[1]PNC 2020'!$A$3:$AA$3,0))),"")</f>
        <v/>
      </c>
      <c r="X344" s="87" t="str">
        <f>IFERROR(IF(INDEX('[1]PNC 2020'!$A$3:$AA$434,MATCH($A344,'[1]PNC 2020'!$A$7:$A$434,0)+4,MATCH(X$60,'[1]PNC 2020'!$A$3:$AA$3,0))=0,"",INDEX('[1]PNC 2020'!$A$3:$AA$434,MATCH($A344,'[1]PNC 2020'!$A$7:$A$434,0)+4,MATCH(X$60,'[1]PNC 2020'!$A$3:$AA$3,0))),"")</f>
        <v/>
      </c>
      <c r="Y344" s="87">
        <f t="shared" si="122"/>
        <v>0</v>
      </c>
      <c r="Z344" s="87" t="str">
        <f>IFERROR(IF(INDEX('[1]PNC 2020'!$A$3:$AA$434,MATCH($A344,'[1]PNC 2020'!$A$7:$A$434,0)+4,MATCH(Z$60,'[1]PNC 2020'!$A$3:$AA$3,0))=0,"",INDEX('[1]PNC 2020'!$A$3:$AA$434,MATCH($A344,'[1]PNC 2020'!$A$7:$A$434,0)+4,MATCH(Z$60,'[1]PNC 2020'!$A$3:$AA$3,0))),"")</f>
        <v/>
      </c>
      <c r="AA344" s="87" t="str">
        <f>IFERROR(IF(INDEX('[1]PNC 2020'!$A$3:$AA$434,MATCH($A344,'[1]PNC 2020'!$A$7:$A$434,0)+4,MATCH(AA$60,'[1]PNC 2020'!$A$3:$AA$3,0))=0,"",INDEX('[1]PNC 2020'!$A$3:$AA$434,MATCH($A344,'[1]PNC 2020'!$A$7:$A$434,0)+4,MATCH(AA$60,'[1]PNC 2020'!$A$3:$AA$3,0))),"")</f>
        <v/>
      </c>
      <c r="AB344" s="87">
        <f t="shared" si="123"/>
        <v>0</v>
      </c>
      <c r="AC344" s="87" t="str">
        <f>IFERROR(IF(INDEX('[1]PNC 2020'!$A$3:$AA$434,MATCH($A344,'[1]PNC 2020'!$A$7:$A$434,0)+4,MATCH(AC$60,'[1]PNC 2020'!$A$3:$AA$3,0))=0,"",INDEX('[1]PNC 2020'!$A$3:$AA$434,MATCH($A344,'[1]PNC 2020'!$A$7:$A$434,0)+4,MATCH(AC$60,'[1]PNC 2020'!$A$3:$AA$3,0))),"")</f>
        <v/>
      </c>
      <c r="AD344" s="87" t="str">
        <f>IFERROR(IF(INDEX('[1]PNC 2020'!$A$3:$AA$434,MATCH($A344,'[1]PNC 2020'!$A$7:$A$434,0)+4,MATCH(AD$60,'[1]PNC 2020'!$A$3:$AA$3,0))=0,"",INDEX('[1]PNC 2020'!$A$3:$AA$434,MATCH($A344,'[1]PNC 2020'!$A$7:$A$434,0)+4,MATCH(AD$60,'[1]PNC 2020'!$A$3:$AA$3,0))),"")</f>
        <v/>
      </c>
      <c r="AE344" s="87">
        <f t="shared" si="124"/>
        <v>0</v>
      </c>
      <c r="AF344" s="87" t="str">
        <f>IFERROR(IF(INDEX('[1]PNC 2020'!$A$3:$AA$434,MATCH($A344,'[1]PNC 2020'!$A$7:$A$434,0)+4,MATCH(AF$60,'[1]PNC 2020'!$A$3:$AA$3,0))=0,"",INDEX('[1]PNC 2020'!$A$3:$AA$434,MATCH($A344,'[1]PNC 2020'!$A$7:$A$434,0)+4,MATCH(AF$60,'[1]PNC 2020'!$A$3:$AA$3,0))),"")</f>
        <v/>
      </c>
      <c r="AG344" s="87" t="str">
        <f>IFERROR(IF(INDEX('[1]PNC 2020'!$A$3:$AA$434,MATCH($A344,'[1]PNC 2020'!$A$7:$A$434,0)+4,MATCH(AG$60,'[1]PNC 2020'!$A$3:$AA$3,0))=0,"",INDEX('[1]PNC 2020'!$A$3:$AA$434,MATCH($A344,'[1]PNC 2020'!$A$7:$A$434,0)+4,MATCH(AG$60,'[1]PNC 2020'!$A$3:$AA$3,0))),"")</f>
        <v/>
      </c>
      <c r="AH344" s="87">
        <f t="shared" si="125"/>
        <v>0</v>
      </c>
      <c r="AI344" s="87" t="str">
        <f>IFERROR(IF(INDEX('[1]PNC 2020'!$A$3:$AA$434,MATCH($A344,'[1]PNC 2020'!$A$7:$A$434,0)+4,MATCH(AI$60,'[1]PNC 2020'!$A$3:$AA$3,0))=0,"",INDEX('[1]PNC 2020'!$A$3:$AA$434,MATCH($A344,'[1]PNC 2020'!$A$7:$A$434,0)+4,MATCH(AI$60,'[1]PNC 2020'!$A$3:$AA$3,0))),"")</f>
        <v/>
      </c>
      <c r="AJ344" s="87" t="str">
        <f>IFERROR(IF(INDEX('[1]PNC 2020'!$A$3:$AA$434,MATCH($A344,'[1]PNC 2020'!$A$7:$A$434,0)+4,MATCH(AJ$60,'[1]PNC 2020'!$A$3:$AA$3,0))=0,"",INDEX('[1]PNC 2020'!$A$3:$AA$434,MATCH($A344,'[1]PNC 2020'!$A$7:$A$434,0)+4,MATCH(AJ$60,'[1]PNC 2020'!$A$3:$AA$3,0))),"")</f>
        <v/>
      </c>
      <c r="AK344" s="87">
        <f t="shared" si="126"/>
        <v>0</v>
      </c>
      <c r="AM344" s="132" t="s">
        <v>5</v>
      </c>
    </row>
    <row r="345" spans="1:39" x14ac:dyDescent="0.2">
      <c r="A345" s="132" t="str">
        <f t="shared" si="112"/>
        <v>JunioPatria, S. A., Compañía de Seguros</v>
      </c>
      <c r="B345" s="51" t="s">
        <v>117</v>
      </c>
      <c r="C345" s="88">
        <f t="shared" si="114"/>
        <v>0</v>
      </c>
      <c r="D345" s="88">
        <f t="shared" si="115"/>
        <v>0</v>
      </c>
      <c r="E345" s="87" t="str">
        <f>IFERROR(IF(INDEX('[1]PNC 2020'!$A$3:$AA$434,MATCH($A345,'[1]PNC 2020'!$A$7:$A$434,0)+4,MATCH(E$60,'[1]PNC 2020'!$A$3:$AA$3,0))=0,"",INDEX('[1]PNC 2020'!$A$3:$AA$434,MATCH($A345,'[1]PNC 2020'!$A$7:$A$434,0)+4,MATCH(E$60,'[1]PNC 2020'!$A$3:$AA$3,0))),"")</f>
        <v/>
      </c>
      <c r="F345" s="87" t="str">
        <f>IFERROR(IF(INDEX('[1]PNC 2020'!$A$3:$AA$434,MATCH($A345,'[1]PNC 2020'!$A$7:$A$434,0)+4,MATCH(F$60,'[1]PNC 2020'!$A$3:$AA$3,0))=0,"",INDEX('[1]PNC 2020'!$A$3:$AA$434,MATCH($A345,'[1]PNC 2020'!$A$7:$A$434,0)+4,MATCH(F$60,'[1]PNC 2020'!$A$3:$AA$3,0))),"")</f>
        <v/>
      </c>
      <c r="G345" s="87">
        <f t="shared" si="116"/>
        <v>0</v>
      </c>
      <c r="H345" s="87" t="str">
        <f>IFERROR(IF(INDEX('[1]PNC 2020'!$A$3:$AA$434,MATCH($A345,'[1]PNC 2020'!$A$7:$A$434,0)+4,MATCH(H$60,'[1]PNC 2020'!$A$3:$AA$3,0))=0,"",INDEX('[1]PNC 2020'!$A$3:$AA$434,MATCH($A345,'[1]PNC 2020'!$A$7:$A$434,0)+4,MATCH(H$60,'[1]PNC 2020'!$A$3:$AA$3,0))),"")</f>
        <v/>
      </c>
      <c r="I345" s="87" t="str">
        <f>IFERROR(IF(INDEX('[1]PNC 2020'!$A$3:$AA$434,MATCH($A345,'[1]PNC 2020'!$A$7:$A$434,0)+4,MATCH(I$60,'[1]PNC 2020'!$A$3:$AA$3,0))=0,"",INDEX('[1]PNC 2020'!$A$3:$AA$434,MATCH($A345,'[1]PNC 2020'!$A$7:$A$434,0)+4,MATCH(I$60,'[1]PNC 2020'!$A$3:$AA$3,0))),"")</f>
        <v/>
      </c>
      <c r="J345" s="87">
        <f t="shared" si="117"/>
        <v>0</v>
      </c>
      <c r="K345" s="87" t="str">
        <f>IFERROR(IF(INDEX('[1]PNC 2020'!$A$3:$AA$434,MATCH($A345,'[1]PNC 2020'!$A$7:$A$434,0)+4,MATCH(K$60,'[1]PNC 2020'!$A$3:$AA$3,0))=0,"",INDEX('[1]PNC 2020'!$A$3:$AA$434,MATCH($A345,'[1]PNC 2020'!$A$7:$A$434,0)+4,MATCH(K$60,'[1]PNC 2020'!$A$3:$AA$3,0))),"")</f>
        <v/>
      </c>
      <c r="L345" s="87" t="str">
        <f>IFERROR(IF(INDEX('[1]PNC 2020'!$A$3:$AA$434,MATCH($A345,'[1]PNC 2020'!$A$7:$A$434,0)+4,MATCH(L$60,'[1]PNC 2020'!$A$3:$AA$3,0))=0,"",INDEX('[1]PNC 2020'!$A$3:$AA$434,MATCH($A345,'[1]PNC 2020'!$A$7:$A$434,0)+4,MATCH(L$60,'[1]PNC 2020'!$A$3:$AA$3,0))),"")</f>
        <v/>
      </c>
      <c r="M345" s="87">
        <f t="shared" si="118"/>
        <v>0</v>
      </c>
      <c r="N345" s="87" t="str">
        <f>IFERROR(IF(INDEX('[1]PNC 2020'!$A$3:$AA$434,MATCH($A345,'[1]PNC 2020'!$A$7:$A$434,0)+4,MATCH(N$60,'[1]PNC 2020'!$A$3:$AA$3,0))=0,"",INDEX('[1]PNC 2020'!$A$3:$AA$434,MATCH($A345,'[1]PNC 2020'!$A$7:$A$434,0)+4,MATCH(N$60,'[1]PNC 2020'!$A$3:$AA$3,0))),"")</f>
        <v/>
      </c>
      <c r="O345" s="87" t="str">
        <f>IFERROR(IF(INDEX('[1]PNC 2020'!$A$3:$AA$434,MATCH($A345,'[1]PNC 2020'!$A$7:$A$434,0)+4,MATCH(O$60,'[1]PNC 2020'!$A$3:$AA$3,0))=0,"",INDEX('[1]PNC 2020'!$A$3:$AA$434,MATCH($A345,'[1]PNC 2020'!$A$7:$A$434,0)+4,MATCH(O$60,'[1]PNC 2020'!$A$3:$AA$3,0))),"")</f>
        <v/>
      </c>
      <c r="P345" s="87">
        <f t="shared" si="119"/>
        <v>0</v>
      </c>
      <c r="Q345" s="87" t="str">
        <f>IFERROR(IF(INDEX('[1]PNC 2020'!$A$3:$AA$434,MATCH($A345,'[1]PNC 2020'!$A$7:$A$434,0)+4,MATCH(Q$60,'[1]PNC 2020'!$A$3:$AA$3,0))=0,"",INDEX('[1]PNC 2020'!$A$3:$AA$434,MATCH($A345,'[1]PNC 2020'!$A$7:$A$434,0)+4,MATCH(Q$60,'[1]PNC 2020'!$A$3:$AA$3,0))),"")</f>
        <v/>
      </c>
      <c r="R345" s="87" t="str">
        <f>IFERROR(IF(INDEX('[1]PNC 2020'!$A$3:$AA$434,MATCH($A345,'[1]PNC 2020'!$A$7:$A$434,0)+4,MATCH(R$60,'[1]PNC 2020'!$A$3:$AA$3,0))=0,"",INDEX('[1]PNC 2020'!$A$3:$AA$434,MATCH($A345,'[1]PNC 2020'!$A$7:$A$434,0)+4,MATCH(R$60,'[1]PNC 2020'!$A$3:$AA$3,0))),"")</f>
        <v/>
      </c>
      <c r="S345" s="87">
        <f t="shared" si="120"/>
        <v>0</v>
      </c>
      <c r="T345" s="87" t="str">
        <f>IFERROR(IF(INDEX('[1]PNC 2020'!$A$3:$AA$434,MATCH($A345,'[1]PNC 2020'!$A$7:$A$434,0)+4,MATCH(T$60,'[1]PNC 2020'!$A$3:$AA$3,0))=0,"",INDEX('[1]PNC 2020'!$A$3:$AA$434,MATCH($A345,'[1]PNC 2020'!$A$7:$A$434,0)+4,MATCH(T$60,'[1]PNC 2020'!$A$3:$AA$3,0))),"")</f>
        <v/>
      </c>
      <c r="U345" s="87" t="str">
        <f>IFERROR(IF(INDEX('[1]PNC 2020'!$A$3:$AA$434,MATCH($A345,'[1]PNC 2020'!$A$7:$A$434,0)+4,MATCH(U$60,'[1]PNC 2020'!$A$3:$AA$3,0))=0,"",INDEX('[1]PNC 2020'!$A$3:$AA$434,MATCH($A345,'[1]PNC 2020'!$A$7:$A$434,0)+4,MATCH(U$60,'[1]PNC 2020'!$A$3:$AA$3,0))),"")</f>
        <v/>
      </c>
      <c r="V345" s="87">
        <f t="shared" si="121"/>
        <v>0</v>
      </c>
      <c r="W345" s="87" t="str">
        <f>IFERROR(IF(INDEX('[1]PNC 2020'!$A$3:$AA$434,MATCH($A345,'[1]PNC 2020'!$A$7:$A$434,0)+4,MATCH(W$60,'[1]PNC 2020'!$A$3:$AA$3,0))=0,"",INDEX('[1]PNC 2020'!$A$3:$AA$434,MATCH($A345,'[1]PNC 2020'!$A$7:$A$434,0)+4,MATCH(W$60,'[1]PNC 2020'!$A$3:$AA$3,0))),"")</f>
        <v/>
      </c>
      <c r="X345" s="87" t="str">
        <f>IFERROR(IF(INDEX('[1]PNC 2020'!$A$3:$AA$434,MATCH($A345,'[1]PNC 2020'!$A$7:$A$434,0)+4,MATCH(X$60,'[1]PNC 2020'!$A$3:$AA$3,0))=0,"",INDEX('[1]PNC 2020'!$A$3:$AA$434,MATCH($A345,'[1]PNC 2020'!$A$7:$A$434,0)+4,MATCH(X$60,'[1]PNC 2020'!$A$3:$AA$3,0))),"")</f>
        <v/>
      </c>
      <c r="Y345" s="87">
        <f t="shared" si="122"/>
        <v>0</v>
      </c>
      <c r="Z345" s="87" t="str">
        <f>IFERROR(IF(INDEX('[1]PNC 2020'!$A$3:$AA$434,MATCH($A345,'[1]PNC 2020'!$A$7:$A$434,0)+4,MATCH(Z$60,'[1]PNC 2020'!$A$3:$AA$3,0))=0,"",INDEX('[1]PNC 2020'!$A$3:$AA$434,MATCH($A345,'[1]PNC 2020'!$A$7:$A$434,0)+4,MATCH(Z$60,'[1]PNC 2020'!$A$3:$AA$3,0))),"")</f>
        <v/>
      </c>
      <c r="AA345" s="87" t="str">
        <f>IFERROR(IF(INDEX('[1]PNC 2020'!$A$3:$AA$434,MATCH($A345,'[1]PNC 2020'!$A$7:$A$434,0)+4,MATCH(AA$60,'[1]PNC 2020'!$A$3:$AA$3,0))=0,"",INDEX('[1]PNC 2020'!$A$3:$AA$434,MATCH($A345,'[1]PNC 2020'!$A$7:$A$434,0)+4,MATCH(AA$60,'[1]PNC 2020'!$A$3:$AA$3,0))),"")</f>
        <v/>
      </c>
      <c r="AB345" s="87">
        <f t="shared" si="123"/>
        <v>0</v>
      </c>
      <c r="AC345" s="87" t="str">
        <f>IFERROR(IF(INDEX('[1]PNC 2020'!$A$3:$AA$434,MATCH($A345,'[1]PNC 2020'!$A$7:$A$434,0)+4,MATCH(AC$60,'[1]PNC 2020'!$A$3:$AA$3,0))=0,"",INDEX('[1]PNC 2020'!$A$3:$AA$434,MATCH($A345,'[1]PNC 2020'!$A$7:$A$434,0)+4,MATCH(AC$60,'[1]PNC 2020'!$A$3:$AA$3,0))),"")</f>
        <v/>
      </c>
      <c r="AD345" s="87" t="str">
        <f>IFERROR(IF(INDEX('[1]PNC 2020'!$A$3:$AA$434,MATCH($A345,'[1]PNC 2020'!$A$7:$A$434,0)+4,MATCH(AD$60,'[1]PNC 2020'!$A$3:$AA$3,0))=0,"",INDEX('[1]PNC 2020'!$A$3:$AA$434,MATCH($A345,'[1]PNC 2020'!$A$7:$A$434,0)+4,MATCH(AD$60,'[1]PNC 2020'!$A$3:$AA$3,0))),"")</f>
        <v/>
      </c>
      <c r="AE345" s="87">
        <f t="shared" si="124"/>
        <v>0</v>
      </c>
      <c r="AF345" s="87" t="str">
        <f>IFERROR(IF(INDEX('[1]PNC 2020'!$A$3:$AA$434,MATCH($A345,'[1]PNC 2020'!$A$7:$A$434,0)+4,MATCH(AF$60,'[1]PNC 2020'!$A$3:$AA$3,0))=0,"",INDEX('[1]PNC 2020'!$A$3:$AA$434,MATCH($A345,'[1]PNC 2020'!$A$7:$A$434,0)+4,MATCH(AF$60,'[1]PNC 2020'!$A$3:$AA$3,0))),"")</f>
        <v/>
      </c>
      <c r="AG345" s="87" t="str">
        <f>IFERROR(IF(INDEX('[1]PNC 2020'!$A$3:$AA$434,MATCH($A345,'[1]PNC 2020'!$A$7:$A$434,0)+4,MATCH(AG$60,'[1]PNC 2020'!$A$3:$AA$3,0))=0,"",INDEX('[1]PNC 2020'!$A$3:$AA$434,MATCH($A345,'[1]PNC 2020'!$A$7:$A$434,0)+4,MATCH(AG$60,'[1]PNC 2020'!$A$3:$AA$3,0))),"")</f>
        <v/>
      </c>
      <c r="AH345" s="87">
        <f t="shared" si="125"/>
        <v>0</v>
      </c>
      <c r="AI345" s="87" t="str">
        <f>IFERROR(IF(INDEX('[1]PNC 2020'!$A$3:$AA$434,MATCH($A345,'[1]PNC 2020'!$A$7:$A$434,0)+4,MATCH(AI$60,'[1]PNC 2020'!$A$3:$AA$3,0))=0,"",INDEX('[1]PNC 2020'!$A$3:$AA$434,MATCH($A345,'[1]PNC 2020'!$A$7:$A$434,0)+4,MATCH(AI$60,'[1]PNC 2020'!$A$3:$AA$3,0))),"")</f>
        <v/>
      </c>
      <c r="AJ345" s="87" t="str">
        <f>IFERROR(IF(INDEX('[1]PNC 2020'!$A$3:$AA$434,MATCH($A345,'[1]PNC 2020'!$A$7:$A$434,0)+4,MATCH(AJ$60,'[1]PNC 2020'!$A$3:$AA$3,0))=0,"",INDEX('[1]PNC 2020'!$A$3:$AA$434,MATCH($A345,'[1]PNC 2020'!$A$7:$A$434,0)+4,MATCH(AJ$60,'[1]PNC 2020'!$A$3:$AA$3,0))),"")</f>
        <v/>
      </c>
      <c r="AK345" s="87">
        <f t="shared" si="126"/>
        <v>0</v>
      </c>
      <c r="AM345" s="132" t="s">
        <v>5</v>
      </c>
    </row>
    <row r="346" spans="1:39" x14ac:dyDescent="0.2">
      <c r="A346" s="132" t="str">
        <f t="shared" si="112"/>
        <v>JunioAseguradora Agropecuaria Dominicana, S. A.</v>
      </c>
      <c r="B346" s="51" t="s">
        <v>118</v>
      </c>
      <c r="C346" s="88">
        <f t="shared" si="114"/>
        <v>0</v>
      </c>
      <c r="D346" s="88">
        <f t="shared" si="115"/>
        <v>0</v>
      </c>
      <c r="E346" s="87" t="str">
        <f>IFERROR(IF(INDEX('[1]PNC 2020'!$A$3:$AA$434,MATCH($A346,'[1]PNC 2020'!$A$7:$A$434,0)+4,MATCH(E$60,'[1]PNC 2020'!$A$3:$AA$3,0))=0,"",INDEX('[1]PNC 2020'!$A$3:$AA$434,MATCH($A346,'[1]PNC 2020'!$A$7:$A$434,0)+4,MATCH(E$60,'[1]PNC 2020'!$A$3:$AA$3,0))),"")</f>
        <v/>
      </c>
      <c r="F346" s="87" t="str">
        <f>IFERROR(IF(INDEX('[1]PNC 2020'!$A$3:$AA$434,MATCH($A346,'[1]PNC 2020'!$A$7:$A$434,0)+4,MATCH(F$60,'[1]PNC 2020'!$A$3:$AA$3,0))=0,"",INDEX('[1]PNC 2020'!$A$3:$AA$434,MATCH($A346,'[1]PNC 2020'!$A$7:$A$434,0)+4,MATCH(F$60,'[1]PNC 2020'!$A$3:$AA$3,0))),"")</f>
        <v/>
      </c>
      <c r="G346" s="87">
        <f t="shared" si="116"/>
        <v>0</v>
      </c>
      <c r="H346" s="87" t="str">
        <f>IFERROR(IF(INDEX('[1]PNC 2020'!$A$3:$AA$434,MATCH($A346,'[1]PNC 2020'!$A$7:$A$434,0)+4,MATCH(H$60,'[1]PNC 2020'!$A$3:$AA$3,0))=0,"",INDEX('[1]PNC 2020'!$A$3:$AA$434,MATCH($A346,'[1]PNC 2020'!$A$7:$A$434,0)+4,MATCH(H$60,'[1]PNC 2020'!$A$3:$AA$3,0))),"")</f>
        <v/>
      </c>
      <c r="I346" s="87" t="str">
        <f>IFERROR(IF(INDEX('[1]PNC 2020'!$A$3:$AA$434,MATCH($A346,'[1]PNC 2020'!$A$7:$A$434,0)+4,MATCH(I$60,'[1]PNC 2020'!$A$3:$AA$3,0))=0,"",INDEX('[1]PNC 2020'!$A$3:$AA$434,MATCH($A346,'[1]PNC 2020'!$A$7:$A$434,0)+4,MATCH(I$60,'[1]PNC 2020'!$A$3:$AA$3,0))),"")</f>
        <v/>
      </c>
      <c r="J346" s="87">
        <f t="shared" si="117"/>
        <v>0</v>
      </c>
      <c r="K346" s="87" t="str">
        <f>IFERROR(IF(INDEX('[1]PNC 2020'!$A$3:$AA$434,MATCH($A346,'[1]PNC 2020'!$A$7:$A$434,0)+4,MATCH(K$60,'[1]PNC 2020'!$A$3:$AA$3,0))=0,"",INDEX('[1]PNC 2020'!$A$3:$AA$434,MATCH($A346,'[1]PNC 2020'!$A$7:$A$434,0)+4,MATCH(K$60,'[1]PNC 2020'!$A$3:$AA$3,0))),"")</f>
        <v/>
      </c>
      <c r="L346" s="87" t="str">
        <f>IFERROR(IF(INDEX('[1]PNC 2020'!$A$3:$AA$434,MATCH($A346,'[1]PNC 2020'!$A$7:$A$434,0)+4,MATCH(L$60,'[1]PNC 2020'!$A$3:$AA$3,0))=0,"",INDEX('[1]PNC 2020'!$A$3:$AA$434,MATCH($A346,'[1]PNC 2020'!$A$7:$A$434,0)+4,MATCH(L$60,'[1]PNC 2020'!$A$3:$AA$3,0))),"")</f>
        <v/>
      </c>
      <c r="M346" s="87">
        <f t="shared" si="118"/>
        <v>0</v>
      </c>
      <c r="N346" s="87" t="str">
        <f>IFERROR(IF(INDEX('[1]PNC 2020'!$A$3:$AA$434,MATCH($A346,'[1]PNC 2020'!$A$7:$A$434,0)+4,MATCH(N$60,'[1]PNC 2020'!$A$3:$AA$3,0))=0,"",INDEX('[1]PNC 2020'!$A$3:$AA$434,MATCH($A346,'[1]PNC 2020'!$A$7:$A$434,0)+4,MATCH(N$60,'[1]PNC 2020'!$A$3:$AA$3,0))),"")</f>
        <v/>
      </c>
      <c r="O346" s="87" t="str">
        <f>IFERROR(IF(INDEX('[1]PNC 2020'!$A$3:$AA$434,MATCH($A346,'[1]PNC 2020'!$A$7:$A$434,0)+4,MATCH(O$60,'[1]PNC 2020'!$A$3:$AA$3,0))=0,"",INDEX('[1]PNC 2020'!$A$3:$AA$434,MATCH($A346,'[1]PNC 2020'!$A$7:$A$434,0)+4,MATCH(O$60,'[1]PNC 2020'!$A$3:$AA$3,0))),"")</f>
        <v/>
      </c>
      <c r="P346" s="87">
        <f t="shared" si="119"/>
        <v>0</v>
      </c>
      <c r="Q346" s="87" t="str">
        <f>IFERROR(IF(INDEX('[1]PNC 2020'!$A$3:$AA$434,MATCH($A346,'[1]PNC 2020'!$A$7:$A$434,0)+4,MATCH(Q$60,'[1]PNC 2020'!$A$3:$AA$3,0))=0,"",INDEX('[1]PNC 2020'!$A$3:$AA$434,MATCH($A346,'[1]PNC 2020'!$A$7:$A$434,0)+4,MATCH(Q$60,'[1]PNC 2020'!$A$3:$AA$3,0))),"")</f>
        <v/>
      </c>
      <c r="R346" s="87" t="str">
        <f>IFERROR(IF(INDEX('[1]PNC 2020'!$A$3:$AA$434,MATCH($A346,'[1]PNC 2020'!$A$7:$A$434,0)+4,MATCH(R$60,'[1]PNC 2020'!$A$3:$AA$3,0))=0,"",INDEX('[1]PNC 2020'!$A$3:$AA$434,MATCH($A346,'[1]PNC 2020'!$A$7:$A$434,0)+4,MATCH(R$60,'[1]PNC 2020'!$A$3:$AA$3,0))),"")</f>
        <v/>
      </c>
      <c r="S346" s="87">
        <f t="shared" si="120"/>
        <v>0</v>
      </c>
      <c r="T346" s="87" t="str">
        <f>IFERROR(IF(INDEX('[1]PNC 2020'!$A$3:$AA$434,MATCH($A346,'[1]PNC 2020'!$A$7:$A$434,0)+4,MATCH(T$60,'[1]PNC 2020'!$A$3:$AA$3,0))=0,"",INDEX('[1]PNC 2020'!$A$3:$AA$434,MATCH($A346,'[1]PNC 2020'!$A$7:$A$434,0)+4,MATCH(T$60,'[1]PNC 2020'!$A$3:$AA$3,0))),"")</f>
        <v/>
      </c>
      <c r="U346" s="87" t="str">
        <f>IFERROR(IF(INDEX('[1]PNC 2020'!$A$3:$AA$434,MATCH($A346,'[1]PNC 2020'!$A$7:$A$434,0)+4,MATCH(U$60,'[1]PNC 2020'!$A$3:$AA$3,0))=0,"",INDEX('[1]PNC 2020'!$A$3:$AA$434,MATCH($A346,'[1]PNC 2020'!$A$7:$A$434,0)+4,MATCH(U$60,'[1]PNC 2020'!$A$3:$AA$3,0))),"")</f>
        <v/>
      </c>
      <c r="V346" s="87">
        <f t="shared" si="121"/>
        <v>0</v>
      </c>
      <c r="W346" s="87" t="str">
        <f>IFERROR(IF(INDEX('[1]PNC 2020'!$A$3:$AA$434,MATCH($A346,'[1]PNC 2020'!$A$7:$A$434,0)+4,MATCH(W$60,'[1]PNC 2020'!$A$3:$AA$3,0))=0,"",INDEX('[1]PNC 2020'!$A$3:$AA$434,MATCH($A346,'[1]PNC 2020'!$A$7:$A$434,0)+4,MATCH(W$60,'[1]PNC 2020'!$A$3:$AA$3,0))),"")</f>
        <v/>
      </c>
      <c r="X346" s="87" t="str">
        <f>IFERROR(IF(INDEX('[1]PNC 2020'!$A$3:$AA$434,MATCH($A346,'[1]PNC 2020'!$A$7:$A$434,0)+4,MATCH(X$60,'[1]PNC 2020'!$A$3:$AA$3,0))=0,"",INDEX('[1]PNC 2020'!$A$3:$AA$434,MATCH($A346,'[1]PNC 2020'!$A$7:$A$434,0)+4,MATCH(X$60,'[1]PNC 2020'!$A$3:$AA$3,0))),"")</f>
        <v/>
      </c>
      <c r="Y346" s="87">
        <f t="shared" si="122"/>
        <v>0</v>
      </c>
      <c r="Z346" s="87" t="str">
        <f>IFERROR(IF(INDEX('[1]PNC 2020'!$A$3:$AA$434,MATCH($A346,'[1]PNC 2020'!$A$7:$A$434,0)+4,MATCH(Z$60,'[1]PNC 2020'!$A$3:$AA$3,0))=0,"",INDEX('[1]PNC 2020'!$A$3:$AA$434,MATCH($A346,'[1]PNC 2020'!$A$7:$A$434,0)+4,MATCH(Z$60,'[1]PNC 2020'!$A$3:$AA$3,0))),"")</f>
        <v/>
      </c>
      <c r="AA346" s="87" t="str">
        <f>IFERROR(IF(INDEX('[1]PNC 2020'!$A$3:$AA$434,MATCH($A346,'[1]PNC 2020'!$A$7:$A$434,0)+4,MATCH(AA$60,'[1]PNC 2020'!$A$3:$AA$3,0))=0,"",INDEX('[1]PNC 2020'!$A$3:$AA$434,MATCH($A346,'[1]PNC 2020'!$A$7:$A$434,0)+4,MATCH(AA$60,'[1]PNC 2020'!$A$3:$AA$3,0))),"")</f>
        <v/>
      </c>
      <c r="AB346" s="87">
        <f t="shared" si="123"/>
        <v>0</v>
      </c>
      <c r="AC346" s="87" t="str">
        <f>IFERROR(IF(INDEX('[1]PNC 2020'!$A$3:$AA$434,MATCH($A346,'[1]PNC 2020'!$A$7:$A$434,0)+4,MATCH(AC$60,'[1]PNC 2020'!$A$3:$AA$3,0))=0,"",INDEX('[1]PNC 2020'!$A$3:$AA$434,MATCH($A346,'[1]PNC 2020'!$A$7:$A$434,0)+4,MATCH(AC$60,'[1]PNC 2020'!$A$3:$AA$3,0))),"")</f>
        <v/>
      </c>
      <c r="AD346" s="87" t="str">
        <f>IFERROR(IF(INDEX('[1]PNC 2020'!$A$3:$AA$434,MATCH($A346,'[1]PNC 2020'!$A$7:$A$434,0)+4,MATCH(AD$60,'[1]PNC 2020'!$A$3:$AA$3,0))=0,"",INDEX('[1]PNC 2020'!$A$3:$AA$434,MATCH($A346,'[1]PNC 2020'!$A$7:$A$434,0)+4,MATCH(AD$60,'[1]PNC 2020'!$A$3:$AA$3,0))),"")</f>
        <v/>
      </c>
      <c r="AE346" s="87">
        <f t="shared" si="124"/>
        <v>0</v>
      </c>
      <c r="AF346" s="87" t="str">
        <f>IFERROR(IF(INDEX('[1]PNC 2020'!$A$3:$AA$434,MATCH($A346,'[1]PNC 2020'!$A$7:$A$434,0)+4,MATCH(AF$60,'[1]PNC 2020'!$A$3:$AA$3,0))=0,"",INDEX('[1]PNC 2020'!$A$3:$AA$434,MATCH($A346,'[1]PNC 2020'!$A$7:$A$434,0)+4,MATCH(AF$60,'[1]PNC 2020'!$A$3:$AA$3,0))),"")</f>
        <v/>
      </c>
      <c r="AG346" s="87" t="str">
        <f>IFERROR(IF(INDEX('[1]PNC 2020'!$A$3:$AA$434,MATCH($A346,'[1]PNC 2020'!$A$7:$A$434,0)+4,MATCH(AG$60,'[1]PNC 2020'!$A$3:$AA$3,0))=0,"",INDEX('[1]PNC 2020'!$A$3:$AA$434,MATCH($A346,'[1]PNC 2020'!$A$7:$A$434,0)+4,MATCH(AG$60,'[1]PNC 2020'!$A$3:$AA$3,0))),"")</f>
        <v/>
      </c>
      <c r="AH346" s="87">
        <f t="shared" si="125"/>
        <v>0</v>
      </c>
      <c r="AI346" s="87" t="str">
        <f>IFERROR(IF(INDEX('[1]PNC 2020'!$A$3:$AA$434,MATCH($A346,'[1]PNC 2020'!$A$7:$A$434,0)+4,MATCH(AI$60,'[1]PNC 2020'!$A$3:$AA$3,0))=0,"",INDEX('[1]PNC 2020'!$A$3:$AA$434,MATCH($A346,'[1]PNC 2020'!$A$7:$A$434,0)+4,MATCH(AI$60,'[1]PNC 2020'!$A$3:$AA$3,0))),"")</f>
        <v/>
      </c>
      <c r="AJ346" s="87" t="str">
        <f>IFERROR(IF(INDEX('[1]PNC 2020'!$A$3:$AA$434,MATCH($A346,'[1]PNC 2020'!$A$7:$A$434,0)+4,MATCH(AJ$60,'[1]PNC 2020'!$A$3:$AA$3,0))=0,"",INDEX('[1]PNC 2020'!$A$3:$AA$434,MATCH($A346,'[1]PNC 2020'!$A$7:$A$434,0)+4,MATCH(AJ$60,'[1]PNC 2020'!$A$3:$AA$3,0))),"")</f>
        <v/>
      </c>
      <c r="AK346" s="87">
        <f t="shared" si="126"/>
        <v>0</v>
      </c>
      <c r="AM346" s="132" t="s">
        <v>5</v>
      </c>
    </row>
    <row r="347" spans="1:39" x14ac:dyDescent="0.2">
      <c r="A347" s="132" t="str">
        <f t="shared" si="112"/>
        <v>JunioBanesco Seguros</v>
      </c>
      <c r="B347" s="51" t="s">
        <v>119</v>
      </c>
      <c r="C347" s="88">
        <f t="shared" si="114"/>
        <v>0</v>
      </c>
      <c r="D347" s="88">
        <f t="shared" si="115"/>
        <v>0</v>
      </c>
      <c r="E347" s="87" t="str">
        <f>IFERROR(IF(INDEX('[1]PNC 2020'!$A$3:$AA$434,MATCH($A347,'[1]PNC 2020'!$A$7:$A$434,0)+4,MATCH(E$60,'[1]PNC 2020'!$A$3:$AA$3,0))=0,"",INDEX('[1]PNC 2020'!$A$3:$AA$434,MATCH($A347,'[1]PNC 2020'!$A$7:$A$434,0)+4,MATCH(E$60,'[1]PNC 2020'!$A$3:$AA$3,0))),"")</f>
        <v/>
      </c>
      <c r="F347" s="87" t="str">
        <f>IFERROR(IF(INDEX('[1]PNC 2020'!$A$3:$AA$434,MATCH($A347,'[1]PNC 2020'!$A$7:$A$434,0)+4,MATCH(F$60,'[1]PNC 2020'!$A$3:$AA$3,0))=0,"",INDEX('[1]PNC 2020'!$A$3:$AA$434,MATCH($A347,'[1]PNC 2020'!$A$7:$A$434,0)+4,MATCH(F$60,'[1]PNC 2020'!$A$3:$AA$3,0))),"")</f>
        <v/>
      </c>
      <c r="G347" s="87">
        <f t="shared" si="116"/>
        <v>0</v>
      </c>
      <c r="H347" s="87" t="str">
        <f>IFERROR(IF(INDEX('[1]PNC 2020'!$A$3:$AA$434,MATCH($A347,'[1]PNC 2020'!$A$7:$A$434,0)+4,MATCH(H$60,'[1]PNC 2020'!$A$3:$AA$3,0))=0,"",INDEX('[1]PNC 2020'!$A$3:$AA$434,MATCH($A347,'[1]PNC 2020'!$A$7:$A$434,0)+4,MATCH(H$60,'[1]PNC 2020'!$A$3:$AA$3,0))),"")</f>
        <v/>
      </c>
      <c r="I347" s="87" t="str">
        <f>IFERROR(IF(INDEX('[1]PNC 2020'!$A$3:$AA$434,MATCH($A347,'[1]PNC 2020'!$A$7:$A$434,0)+4,MATCH(I$60,'[1]PNC 2020'!$A$3:$AA$3,0))=0,"",INDEX('[1]PNC 2020'!$A$3:$AA$434,MATCH($A347,'[1]PNC 2020'!$A$7:$A$434,0)+4,MATCH(I$60,'[1]PNC 2020'!$A$3:$AA$3,0))),"")</f>
        <v/>
      </c>
      <c r="J347" s="87">
        <f t="shared" si="117"/>
        <v>0</v>
      </c>
      <c r="K347" s="87" t="str">
        <f>IFERROR(IF(INDEX('[1]PNC 2020'!$A$3:$AA$434,MATCH($A347,'[1]PNC 2020'!$A$7:$A$434,0)+4,MATCH(K$60,'[1]PNC 2020'!$A$3:$AA$3,0))=0,"",INDEX('[1]PNC 2020'!$A$3:$AA$434,MATCH($A347,'[1]PNC 2020'!$A$7:$A$434,0)+4,MATCH(K$60,'[1]PNC 2020'!$A$3:$AA$3,0))),"")</f>
        <v/>
      </c>
      <c r="L347" s="87" t="str">
        <f>IFERROR(IF(INDEX('[1]PNC 2020'!$A$3:$AA$434,MATCH($A347,'[1]PNC 2020'!$A$7:$A$434,0)+4,MATCH(L$60,'[1]PNC 2020'!$A$3:$AA$3,0))=0,"",INDEX('[1]PNC 2020'!$A$3:$AA$434,MATCH($A347,'[1]PNC 2020'!$A$7:$A$434,0)+4,MATCH(L$60,'[1]PNC 2020'!$A$3:$AA$3,0))),"")</f>
        <v/>
      </c>
      <c r="M347" s="87">
        <f t="shared" si="118"/>
        <v>0</v>
      </c>
      <c r="N347" s="87" t="str">
        <f>IFERROR(IF(INDEX('[1]PNC 2020'!$A$3:$AA$434,MATCH($A347,'[1]PNC 2020'!$A$7:$A$434,0)+4,MATCH(N$60,'[1]PNC 2020'!$A$3:$AA$3,0))=0,"",INDEX('[1]PNC 2020'!$A$3:$AA$434,MATCH($A347,'[1]PNC 2020'!$A$7:$A$434,0)+4,MATCH(N$60,'[1]PNC 2020'!$A$3:$AA$3,0))),"")</f>
        <v/>
      </c>
      <c r="O347" s="87" t="str">
        <f>IFERROR(IF(INDEX('[1]PNC 2020'!$A$3:$AA$434,MATCH($A347,'[1]PNC 2020'!$A$7:$A$434,0)+4,MATCH(O$60,'[1]PNC 2020'!$A$3:$AA$3,0))=0,"",INDEX('[1]PNC 2020'!$A$3:$AA$434,MATCH($A347,'[1]PNC 2020'!$A$7:$A$434,0)+4,MATCH(O$60,'[1]PNC 2020'!$A$3:$AA$3,0))),"")</f>
        <v/>
      </c>
      <c r="P347" s="87">
        <f t="shared" si="119"/>
        <v>0</v>
      </c>
      <c r="Q347" s="87" t="str">
        <f>IFERROR(IF(INDEX('[1]PNC 2020'!$A$3:$AA$434,MATCH($A347,'[1]PNC 2020'!$A$7:$A$434,0)+4,MATCH(Q$60,'[1]PNC 2020'!$A$3:$AA$3,0))=0,"",INDEX('[1]PNC 2020'!$A$3:$AA$434,MATCH($A347,'[1]PNC 2020'!$A$7:$A$434,0)+4,MATCH(Q$60,'[1]PNC 2020'!$A$3:$AA$3,0))),"")</f>
        <v/>
      </c>
      <c r="R347" s="87" t="str">
        <f>IFERROR(IF(INDEX('[1]PNC 2020'!$A$3:$AA$434,MATCH($A347,'[1]PNC 2020'!$A$7:$A$434,0)+4,MATCH(R$60,'[1]PNC 2020'!$A$3:$AA$3,0))=0,"",INDEX('[1]PNC 2020'!$A$3:$AA$434,MATCH($A347,'[1]PNC 2020'!$A$7:$A$434,0)+4,MATCH(R$60,'[1]PNC 2020'!$A$3:$AA$3,0))),"")</f>
        <v/>
      </c>
      <c r="S347" s="87">
        <f t="shared" si="120"/>
        <v>0</v>
      </c>
      <c r="T347" s="87" t="str">
        <f>IFERROR(IF(INDEX('[1]PNC 2020'!$A$3:$AA$434,MATCH($A347,'[1]PNC 2020'!$A$7:$A$434,0)+4,MATCH(T$60,'[1]PNC 2020'!$A$3:$AA$3,0))=0,"",INDEX('[1]PNC 2020'!$A$3:$AA$434,MATCH($A347,'[1]PNC 2020'!$A$7:$A$434,0)+4,MATCH(T$60,'[1]PNC 2020'!$A$3:$AA$3,0))),"")</f>
        <v/>
      </c>
      <c r="U347" s="87" t="str">
        <f>IFERROR(IF(INDEX('[1]PNC 2020'!$A$3:$AA$434,MATCH($A347,'[1]PNC 2020'!$A$7:$A$434,0)+4,MATCH(U$60,'[1]PNC 2020'!$A$3:$AA$3,0))=0,"",INDEX('[1]PNC 2020'!$A$3:$AA$434,MATCH($A347,'[1]PNC 2020'!$A$7:$A$434,0)+4,MATCH(U$60,'[1]PNC 2020'!$A$3:$AA$3,0))),"")</f>
        <v/>
      </c>
      <c r="V347" s="87">
        <f t="shared" si="121"/>
        <v>0</v>
      </c>
      <c r="W347" s="87" t="str">
        <f>IFERROR(IF(INDEX('[1]PNC 2020'!$A$3:$AA$434,MATCH($A347,'[1]PNC 2020'!$A$7:$A$434,0)+4,MATCH(W$60,'[1]PNC 2020'!$A$3:$AA$3,0))=0,"",INDEX('[1]PNC 2020'!$A$3:$AA$434,MATCH($A347,'[1]PNC 2020'!$A$7:$A$434,0)+4,MATCH(W$60,'[1]PNC 2020'!$A$3:$AA$3,0))),"")</f>
        <v/>
      </c>
      <c r="X347" s="87" t="str">
        <f>IFERROR(IF(INDEX('[1]PNC 2020'!$A$3:$AA$434,MATCH($A347,'[1]PNC 2020'!$A$7:$A$434,0)+4,MATCH(X$60,'[1]PNC 2020'!$A$3:$AA$3,0))=0,"",INDEX('[1]PNC 2020'!$A$3:$AA$434,MATCH($A347,'[1]PNC 2020'!$A$7:$A$434,0)+4,MATCH(X$60,'[1]PNC 2020'!$A$3:$AA$3,0))),"")</f>
        <v/>
      </c>
      <c r="Y347" s="87">
        <f t="shared" si="122"/>
        <v>0</v>
      </c>
      <c r="Z347" s="87" t="str">
        <f>IFERROR(IF(INDEX('[1]PNC 2020'!$A$3:$AA$434,MATCH($A347,'[1]PNC 2020'!$A$7:$A$434,0)+4,MATCH(Z$60,'[1]PNC 2020'!$A$3:$AA$3,0))=0,"",INDEX('[1]PNC 2020'!$A$3:$AA$434,MATCH($A347,'[1]PNC 2020'!$A$7:$A$434,0)+4,MATCH(Z$60,'[1]PNC 2020'!$A$3:$AA$3,0))),"")</f>
        <v/>
      </c>
      <c r="AA347" s="87" t="str">
        <f>IFERROR(IF(INDEX('[1]PNC 2020'!$A$3:$AA$434,MATCH($A347,'[1]PNC 2020'!$A$7:$A$434,0)+4,MATCH(AA$60,'[1]PNC 2020'!$A$3:$AA$3,0))=0,"",INDEX('[1]PNC 2020'!$A$3:$AA$434,MATCH($A347,'[1]PNC 2020'!$A$7:$A$434,0)+4,MATCH(AA$60,'[1]PNC 2020'!$A$3:$AA$3,0))),"")</f>
        <v/>
      </c>
      <c r="AB347" s="87">
        <f t="shared" si="123"/>
        <v>0</v>
      </c>
      <c r="AC347" s="87" t="str">
        <f>IFERROR(IF(INDEX('[1]PNC 2020'!$A$3:$AA$434,MATCH($A347,'[1]PNC 2020'!$A$7:$A$434,0)+4,MATCH(AC$60,'[1]PNC 2020'!$A$3:$AA$3,0))=0,"",INDEX('[1]PNC 2020'!$A$3:$AA$434,MATCH($A347,'[1]PNC 2020'!$A$7:$A$434,0)+4,MATCH(AC$60,'[1]PNC 2020'!$A$3:$AA$3,0))),"")</f>
        <v/>
      </c>
      <c r="AD347" s="87" t="str">
        <f>IFERROR(IF(INDEX('[1]PNC 2020'!$A$3:$AA$434,MATCH($A347,'[1]PNC 2020'!$A$7:$A$434,0)+4,MATCH(AD$60,'[1]PNC 2020'!$A$3:$AA$3,0))=0,"",INDEX('[1]PNC 2020'!$A$3:$AA$434,MATCH($A347,'[1]PNC 2020'!$A$7:$A$434,0)+4,MATCH(AD$60,'[1]PNC 2020'!$A$3:$AA$3,0))),"")</f>
        <v/>
      </c>
      <c r="AE347" s="87">
        <f t="shared" si="124"/>
        <v>0</v>
      </c>
      <c r="AF347" s="87" t="str">
        <f>IFERROR(IF(INDEX('[1]PNC 2020'!$A$3:$AA$434,MATCH($A347,'[1]PNC 2020'!$A$7:$A$434,0)+4,MATCH(AF$60,'[1]PNC 2020'!$A$3:$AA$3,0))=0,"",INDEX('[1]PNC 2020'!$A$3:$AA$434,MATCH($A347,'[1]PNC 2020'!$A$7:$A$434,0)+4,MATCH(AF$60,'[1]PNC 2020'!$A$3:$AA$3,0))),"")</f>
        <v/>
      </c>
      <c r="AG347" s="87" t="str">
        <f>IFERROR(IF(INDEX('[1]PNC 2020'!$A$3:$AA$434,MATCH($A347,'[1]PNC 2020'!$A$7:$A$434,0)+4,MATCH(AG$60,'[1]PNC 2020'!$A$3:$AA$3,0))=0,"",INDEX('[1]PNC 2020'!$A$3:$AA$434,MATCH($A347,'[1]PNC 2020'!$A$7:$A$434,0)+4,MATCH(AG$60,'[1]PNC 2020'!$A$3:$AA$3,0))),"")</f>
        <v/>
      </c>
      <c r="AH347" s="87">
        <f t="shared" si="125"/>
        <v>0</v>
      </c>
      <c r="AI347" s="87" t="str">
        <f>IFERROR(IF(INDEX('[1]PNC 2020'!$A$3:$AA$434,MATCH($A347,'[1]PNC 2020'!$A$7:$A$434,0)+4,MATCH(AI$60,'[1]PNC 2020'!$A$3:$AA$3,0))=0,"",INDEX('[1]PNC 2020'!$A$3:$AA$434,MATCH($A347,'[1]PNC 2020'!$A$7:$A$434,0)+4,MATCH(AI$60,'[1]PNC 2020'!$A$3:$AA$3,0))),"")</f>
        <v/>
      </c>
      <c r="AJ347" s="87" t="str">
        <f>IFERROR(IF(INDEX('[1]PNC 2020'!$A$3:$AA$434,MATCH($A347,'[1]PNC 2020'!$A$7:$A$434,0)+4,MATCH(AJ$60,'[1]PNC 2020'!$A$3:$AA$3,0))=0,"",INDEX('[1]PNC 2020'!$A$3:$AA$434,MATCH($A347,'[1]PNC 2020'!$A$7:$A$434,0)+4,MATCH(AJ$60,'[1]PNC 2020'!$A$3:$AA$3,0))),"")</f>
        <v/>
      </c>
      <c r="AK347" s="87">
        <f t="shared" si="126"/>
        <v>0</v>
      </c>
      <c r="AM347" s="132" t="s">
        <v>5</v>
      </c>
    </row>
    <row r="348" spans="1:39" x14ac:dyDescent="0.2">
      <c r="A348" s="132" t="str">
        <f t="shared" si="112"/>
        <v>JunioAtlántica Seguros, S. A.</v>
      </c>
      <c r="B348" s="51" t="s">
        <v>120</v>
      </c>
      <c r="C348" s="88">
        <f t="shared" si="114"/>
        <v>0</v>
      </c>
      <c r="D348" s="88">
        <f t="shared" si="115"/>
        <v>0</v>
      </c>
      <c r="E348" s="87" t="str">
        <f>IFERROR(IF(INDEX('[1]PNC 2020'!$A$3:$AA$434,MATCH($A348,'[1]PNC 2020'!$A$7:$A$434,0)+4,MATCH(E$60,'[1]PNC 2020'!$A$3:$AA$3,0))=0,"",INDEX('[1]PNC 2020'!$A$3:$AA$434,MATCH($A348,'[1]PNC 2020'!$A$7:$A$434,0)+4,MATCH(E$60,'[1]PNC 2020'!$A$3:$AA$3,0))),"")</f>
        <v/>
      </c>
      <c r="F348" s="87" t="str">
        <f>IFERROR(IF(INDEX('[1]PNC 2020'!$A$3:$AA$434,MATCH($A348,'[1]PNC 2020'!$A$7:$A$434,0)+4,MATCH(F$60,'[1]PNC 2020'!$A$3:$AA$3,0))=0,"",INDEX('[1]PNC 2020'!$A$3:$AA$434,MATCH($A348,'[1]PNC 2020'!$A$7:$A$434,0)+4,MATCH(F$60,'[1]PNC 2020'!$A$3:$AA$3,0))),"")</f>
        <v/>
      </c>
      <c r="G348" s="87">
        <f t="shared" si="116"/>
        <v>0</v>
      </c>
      <c r="H348" s="87" t="str">
        <f>IFERROR(IF(INDEX('[1]PNC 2020'!$A$3:$AA$434,MATCH($A348,'[1]PNC 2020'!$A$7:$A$434,0)+4,MATCH(H$60,'[1]PNC 2020'!$A$3:$AA$3,0))=0,"",INDEX('[1]PNC 2020'!$A$3:$AA$434,MATCH($A348,'[1]PNC 2020'!$A$7:$A$434,0)+4,MATCH(H$60,'[1]PNC 2020'!$A$3:$AA$3,0))),"")</f>
        <v/>
      </c>
      <c r="I348" s="87" t="str">
        <f>IFERROR(IF(INDEX('[1]PNC 2020'!$A$3:$AA$434,MATCH($A348,'[1]PNC 2020'!$A$7:$A$434,0)+4,MATCH(I$60,'[1]PNC 2020'!$A$3:$AA$3,0))=0,"",INDEX('[1]PNC 2020'!$A$3:$AA$434,MATCH($A348,'[1]PNC 2020'!$A$7:$A$434,0)+4,MATCH(I$60,'[1]PNC 2020'!$A$3:$AA$3,0))),"")</f>
        <v/>
      </c>
      <c r="J348" s="87">
        <f t="shared" si="117"/>
        <v>0</v>
      </c>
      <c r="K348" s="87" t="str">
        <f>IFERROR(IF(INDEX('[1]PNC 2020'!$A$3:$AA$434,MATCH($A348,'[1]PNC 2020'!$A$7:$A$434,0)+4,MATCH(K$60,'[1]PNC 2020'!$A$3:$AA$3,0))=0,"",INDEX('[1]PNC 2020'!$A$3:$AA$434,MATCH($A348,'[1]PNC 2020'!$A$7:$A$434,0)+4,MATCH(K$60,'[1]PNC 2020'!$A$3:$AA$3,0))),"")</f>
        <v/>
      </c>
      <c r="L348" s="87" t="str">
        <f>IFERROR(IF(INDEX('[1]PNC 2020'!$A$3:$AA$434,MATCH($A348,'[1]PNC 2020'!$A$7:$A$434,0)+4,MATCH(L$60,'[1]PNC 2020'!$A$3:$AA$3,0))=0,"",INDEX('[1]PNC 2020'!$A$3:$AA$434,MATCH($A348,'[1]PNC 2020'!$A$7:$A$434,0)+4,MATCH(L$60,'[1]PNC 2020'!$A$3:$AA$3,0))),"")</f>
        <v/>
      </c>
      <c r="M348" s="87">
        <f t="shared" si="118"/>
        <v>0</v>
      </c>
      <c r="N348" s="87" t="str">
        <f>IFERROR(IF(INDEX('[1]PNC 2020'!$A$3:$AA$434,MATCH($A348,'[1]PNC 2020'!$A$7:$A$434,0)+4,MATCH(N$60,'[1]PNC 2020'!$A$3:$AA$3,0))=0,"",INDEX('[1]PNC 2020'!$A$3:$AA$434,MATCH($A348,'[1]PNC 2020'!$A$7:$A$434,0)+4,MATCH(N$60,'[1]PNC 2020'!$A$3:$AA$3,0))),"")</f>
        <v/>
      </c>
      <c r="O348" s="87" t="str">
        <f>IFERROR(IF(INDEX('[1]PNC 2020'!$A$3:$AA$434,MATCH($A348,'[1]PNC 2020'!$A$7:$A$434,0)+4,MATCH(O$60,'[1]PNC 2020'!$A$3:$AA$3,0))=0,"",INDEX('[1]PNC 2020'!$A$3:$AA$434,MATCH($A348,'[1]PNC 2020'!$A$7:$A$434,0)+4,MATCH(O$60,'[1]PNC 2020'!$A$3:$AA$3,0))),"")</f>
        <v/>
      </c>
      <c r="P348" s="87">
        <f t="shared" si="119"/>
        <v>0</v>
      </c>
      <c r="Q348" s="87" t="str">
        <f>IFERROR(IF(INDEX('[1]PNC 2020'!$A$3:$AA$434,MATCH($A348,'[1]PNC 2020'!$A$7:$A$434,0)+4,MATCH(Q$60,'[1]PNC 2020'!$A$3:$AA$3,0))=0,"",INDEX('[1]PNC 2020'!$A$3:$AA$434,MATCH($A348,'[1]PNC 2020'!$A$7:$A$434,0)+4,MATCH(Q$60,'[1]PNC 2020'!$A$3:$AA$3,0))),"")</f>
        <v/>
      </c>
      <c r="R348" s="87" t="str">
        <f>IFERROR(IF(INDEX('[1]PNC 2020'!$A$3:$AA$434,MATCH($A348,'[1]PNC 2020'!$A$7:$A$434,0)+4,MATCH(R$60,'[1]PNC 2020'!$A$3:$AA$3,0))=0,"",INDEX('[1]PNC 2020'!$A$3:$AA$434,MATCH($A348,'[1]PNC 2020'!$A$7:$A$434,0)+4,MATCH(R$60,'[1]PNC 2020'!$A$3:$AA$3,0))),"")</f>
        <v/>
      </c>
      <c r="S348" s="87">
        <f t="shared" si="120"/>
        <v>0</v>
      </c>
      <c r="T348" s="87" t="str">
        <f>IFERROR(IF(INDEX('[1]PNC 2020'!$A$3:$AA$434,MATCH($A348,'[1]PNC 2020'!$A$7:$A$434,0)+4,MATCH(T$60,'[1]PNC 2020'!$A$3:$AA$3,0))=0,"",INDEX('[1]PNC 2020'!$A$3:$AA$434,MATCH($A348,'[1]PNC 2020'!$A$7:$A$434,0)+4,MATCH(T$60,'[1]PNC 2020'!$A$3:$AA$3,0))),"")</f>
        <v/>
      </c>
      <c r="U348" s="87" t="str">
        <f>IFERROR(IF(INDEX('[1]PNC 2020'!$A$3:$AA$434,MATCH($A348,'[1]PNC 2020'!$A$7:$A$434,0)+4,MATCH(U$60,'[1]PNC 2020'!$A$3:$AA$3,0))=0,"",INDEX('[1]PNC 2020'!$A$3:$AA$434,MATCH($A348,'[1]PNC 2020'!$A$7:$A$434,0)+4,MATCH(U$60,'[1]PNC 2020'!$A$3:$AA$3,0))),"")</f>
        <v/>
      </c>
      <c r="V348" s="87">
        <f t="shared" si="121"/>
        <v>0</v>
      </c>
      <c r="W348" s="87" t="str">
        <f>IFERROR(IF(INDEX('[1]PNC 2020'!$A$3:$AA$434,MATCH($A348,'[1]PNC 2020'!$A$7:$A$434,0)+4,MATCH(W$60,'[1]PNC 2020'!$A$3:$AA$3,0))=0,"",INDEX('[1]PNC 2020'!$A$3:$AA$434,MATCH($A348,'[1]PNC 2020'!$A$7:$A$434,0)+4,MATCH(W$60,'[1]PNC 2020'!$A$3:$AA$3,0))),"")</f>
        <v/>
      </c>
      <c r="X348" s="87" t="str">
        <f>IFERROR(IF(INDEX('[1]PNC 2020'!$A$3:$AA$434,MATCH($A348,'[1]PNC 2020'!$A$7:$A$434,0)+4,MATCH(X$60,'[1]PNC 2020'!$A$3:$AA$3,0))=0,"",INDEX('[1]PNC 2020'!$A$3:$AA$434,MATCH($A348,'[1]PNC 2020'!$A$7:$A$434,0)+4,MATCH(X$60,'[1]PNC 2020'!$A$3:$AA$3,0))),"")</f>
        <v/>
      </c>
      <c r="Y348" s="87">
        <f t="shared" si="122"/>
        <v>0</v>
      </c>
      <c r="Z348" s="87" t="str">
        <f>IFERROR(IF(INDEX('[1]PNC 2020'!$A$3:$AA$434,MATCH($A348,'[1]PNC 2020'!$A$7:$A$434,0)+4,MATCH(Z$60,'[1]PNC 2020'!$A$3:$AA$3,0))=0,"",INDEX('[1]PNC 2020'!$A$3:$AA$434,MATCH($A348,'[1]PNC 2020'!$A$7:$A$434,0)+4,MATCH(Z$60,'[1]PNC 2020'!$A$3:$AA$3,0))),"")</f>
        <v/>
      </c>
      <c r="AA348" s="87" t="str">
        <f>IFERROR(IF(INDEX('[1]PNC 2020'!$A$3:$AA$434,MATCH($A348,'[1]PNC 2020'!$A$7:$A$434,0)+4,MATCH(AA$60,'[1]PNC 2020'!$A$3:$AA$3,0))=0,"",INDEX('[1]PNC 2020'!$A$3:$AA$434,MATCH($A348,'[1]PNC 2020'!$A$7:$A$434,0)+4,MATCH(AA$60,'[1]PNC 2020'!$A$3:$AA$3,0))),"")</f>
        <v/>
      </c>
      <c r="AB348" s="87">
        <f t="shared" si="123"/>
        <v>0</v>
      </c>
      <c r="AC348" s="87" t="str">
        <f>IFERROR(IF(INDEX('[1]PNC 2020'!$A$3:$AA$434,MATCH($A348,'[1]PNC 2020'!$A$7:$A$434,0)+4,MATCH(AC$60,'[1]PNC 2020'!$A$3:$AA$3,0))=0,"",INDEX('[1]PNC 2020'!$A$3:$AA$434,MATCH($A348,'[1]PNC 2020'!$A$7:$A$434,0)+4,MATCH(AC$60,'[1]PNC 2020'!$A$3:$AA$3,0))),"")</f>
        <v/>
      </c>
      <c r="AD348" s="87" t="str">
        <f>IFERROR(IF(INDEX('[1]PNC 2020'!$A$3:$AA$434,MATCH($A348,'[1]PNC 2020'!$A$7:$A$434,0)+4,MATCH(AD$60,'[1]PNC 2020'!$A$3:$AA$3,0))=0,"",INDEX('[1]PNC 2020'!$A$3:$AA$434,MATCH($A348,'[1]PNC 2020'!$A$7:$A$434,0)+4,MATCH(AD$60,'[1]PNC 2020'!$A$3:$AA$3,0))),"")</f>
        <v/>
      </c>
      <c r="AE348" s="87">
        <f t="shared" si="124"/>
        <v>0</v>
      </c>
      <c r="AF348" s="87" t="str">
        <f>IFERROR(IF(INDEX('[1]PNC 2020'!$A$3:$AA$434,MATCH($A348,'[1]PNC 2020'!$A$7:$A$434,0)+4,MATCH(AF$60,'[1]PNC 2020'!$A$3:$AA$3,0))=0,"",INDEX('[1]PNC 2020'!$A$3:$AA$434,MATCH($A348,'[1]PNC 2020'!$A$7:$A$434,0)+4,MATCH(AF$60,'[1]PNC 2020'!$A$3:$AA$3,0))),"")</f>
        <v/>
      </c>
      <c r="AG348" s="87" t="str">
        <f>IFERROR(IF(INDEX('[1]PNC 2020'!$A$3:$AA$434,MATCH($A348,'[1]PNC 2020'!$A$7:$A$434,0)+4,MATCH(AG$60,'[1]PNC 2020'!$A$3:$AA$3,0))=0,"",INDEX('[1]PNC 2020'!$A$3:$AA$434,MATCH($A348,'[1]PNC 2020'!$A$7:$A$434,0)+4,MATCH(AG$60,'[1]PNC 2020'!$A$3:$AA$3,0))),"")</f>
        <v/>
      </c>
      <c r="AH348" s="87">
        <f t="shared" si="125"/>
        <v>0</v>
      </c>
      <c r="AI348" s="87" t="str">
        <f>IFERROR(IF(INDEX('[1]PNC 2020'!$A$3:$AA$434,MATCH($A348,'[1]PNC 2020'!$A$7:$A$434,0)+4,MATCH(AI$60,'[1]PNC 2020'!$A$3:$AA$3,0))=0,"",INDEX('[1]PNC 2020'!$A$3:$AA$434,MATCH($A348,'[1]PNC 2020'!$A$7:$A$434,0)+4,MATCH(AI$60,'[1]PNC 2020'!$A$3:$AA$3,0))),"")</f>
        <v/>
      </c>
      <c r="AJ348" s="87" t="str">
        <f>IFERROR(IF(INDEX('[1]PNC 2020'!$A$3:$AA$434,MATCH($A348,'[1]PNC 2020'!$A$7:$A$434,0)+4,MATCH(AJ$60,'[1]PNC 2020'!$A$3:$AA$3,0))=0,"",INDEX('[1]PNC 2020'!$A$3:$AA$434,MATCH($A348,'[1]PNC 2020'!$A$7:$A$434,0)+4,MATCH(AJ$60,'[1]PNC 2020'!$A$3:$AA$3,0))),"")</f>
        <v/>
      </c>
      <c r="AK348" s="87">
        <f t="shared" si="126"/>
        <v>0</v>
      </c>
      <c r="AM348" s="132" t="s">
        <v>5</v>
      </c>
    </row>
    <row r="349" spans="1:39" x14ac:dyDescent="0.2">
      <c r="A349" s="132" t="str">
        <f t="shared" si="112"/>
        <v>JunioSeguros La Internacional, S. A.</v>
      </c>
      <c r="B349" s="51" t="s">
        <v>80</v>
      </c>
      <c r="C349" s="88">
        <f t="shared" si="114"/>
        <v>0</v>
      </c>
      <c r="D349" s="88">
        <f t="shared" si="115"/>
        <v>0</v>
      </c>
      <c r="E349" s="87" t="str">
        <f>IFERROR(IF(INDEX('[1]PNC 2020'!$A$3:$AA$434,MATCH($A349,'[1]PNC 2020'!$A$7:$A$434,0)+4,MATCH(E$60,'[1]PNC 2020'!$A$3:$AA$3,0))=0,"",INDEX('[1]PNC 2020'!$A$3:$AA$434,MATCH($A349,'[1]PNC 2020'!$A$7:$A$434,0)+4,MATCH(E$60,'[1]PNC 2020'!$A$3:$AA$3,0))),"")</f>
        <v/>
      </c>
      <c r="F349" s="87" t="str">
        <f>IFERROR(IF(INDEX('[1]PNC 2020'!$A$3:$AA$434,MATCH($A349,'[1]PNC 2020'!$A$7:$A$434,0)+4,MATCH(F$60,'[1]PNC 2020'!$A$3:$AA$3,0))=0,"",INDEX('[1]PNC 2020'!$A$3:$AA$434,MATCH($A349,'[1]PNC 2020'!$A$7:$A$434,0)+4,MATCH(F$60,'[1]PNC 2020'!$A$3:$AA$3,0))),"")</f>
        <v/>
      </c>
      <c r="G349" s="87">
        <f t="shared" si="116"/>
        <v>0</v>
      </c>
      <c r="H349" s="87" t="str">
        <f>IFERROR(IF(INDEX('[1]PNC 2020'!$A$3:$AA$434,MATCH($A349,'[1]PNC 2020'!$A$7:$A$434,0)+4,MATCH(H$60,'[1]PNC 2020'!$A$3:$AA$3,0))=0,"",INDEX('[1]PNC 2020'!$A$3:$AA$434,MATCH($A349,'[1]PNC 2020'!$A$7:$A$434,0)+4,MATCH(H$60,'[1]PNC 2020'!$A$3:$AA$3,0))),"")</f>
        <v/>
      </c>
      <c r="I349" s="87" t="str">
        <f>IFERROR(IF(INDEX('[1]PNC 2020'!$A$3:$AA$434,MATCH($A349,'[1]PNC 2020'!$A$7:$A$434,0)+4,MATCH(I$60,'[1]PNC 2020'!$A$3:$AA$3,0))=0,"",INDEX('[1]PNC 2020'!$A$3:$AA$434,MATCH($A349,'[1]PNC 2020'!$A$7:$A$434,0)+4,MATCH(I$60,'[1]PNC 2020'!$A$3:$AA$3,0))),"")</f>
        <v/>
      </c>
      <c r="J349" s="87">
        <f t="shared" si="117"/>
        <v>0</v>
      </c>
      <c r="K349" s="87" t="str">
        <f>IFERROR(IF(INDEX('[1]PNC 2020'!$A$3:$AA$434,MATCH($A349,'[1]PNC 2020'!$A$7:$A$434,0)+4,MATCH(K$60,'[1]PNC 2020'!$A$3:$AA$3,0))=0,"",INDEX('[1]PNC 2020'!$A$3:$AA$434,MATCH($A349,'[1]PNC 2020'!$A$7:$A$434,0)+4,MATCH(K$60,'[1]PNC 2020'!$A$3:$AA$3,0))),"")</f>
        <v/>
      </c>
      <c r="L349" s="87" t="str">
        <f>IFERROR(IF(INDEX('[1]PNC 2020'!$A$3:$AA$434,MATCH($A349,'[1]PNC 2020'!$A$7:$A$434,0)+4,MATCH(L$60,'[1]PNC 2020'!$A$3:$AA$3,0))=0,"",INDEX('[1]PNC 2020'!$A$3:$AA$434,MATCH($A349,'[1]PNC 2020'!$A$7:$A$434,0)+4,MATCH(L$60,'[1]PNC 2020'!$A$3:$AA$3,0))),"")</f>
        <v/>
      </c>
      <c r="M349" s="87">
        <f t="shared" si="118"/>
        <v>0</v>
      </c>
      <c r="N349" s="87" t="str">
        <f>IFERROR(IF(INDEX('[1]PNC 2020'!$A$3:$AA$434,MATCH($A349,'[1]PNC 2020'!$A$7:$A$434,0)+4,MATCH(N$60,'[1]PNC 2020'!$A$3:$AA$3,0))=0,"",INDEX('[1]PNC 2020'!$A$3:$AA$434,MATCH($A349,'[1]PNC 2020'!$A$7:$A$434,0)+4,MATCH(N$60,'[1]PNC 2020'!$A$3:$AA$3,0))),"")</f>
        <v/>
      </c>
      <c r="O349" s="87" t="str">
        <f>IFERROR(IF(INDEX('[1]PNC 2020'!$A$3:$AA$434,MATCH($A349,'[1]PNC 2020'!$A$7:$A$434,0)+4,MATCH(O$60,'[1]PNC 2020'!$A$3:$AA$3,0))=0,"",INDEX('[1]PNC 2020'!$A$3:$AA$434,MATCH($A349,'[1]PNC 2020'!$A$7:$A$434,0)+4,MATCH(O$60,'[1]PNC 2020'!$A$3:$AA$3,0))),"")</f>
        <v/>
      </c>
      <c r="P349" s="87">
        <f t="shared" si="119"/>
        <v>0</v>
      </c>
      <c r="Q349" s="87" t="str">
        <f>IFERROR(IF(INDEX('[1]PNC 2020'!$A$3:$AA$434,MATCH($A349,'[1]PNC 2020'!$A$7:$A$434,0)+4,MATCH(Q$60,'[1]PNC 2020'!$A$3:$AA$3,0))=0,"",INDEX('[1]PNC 2020'!$A$3:$AA$434,MATCH($A349,'[1]PNC 2020'!$A$7:$A$434,0)+4,MATCH(Q$60,'[1]PNC 2020'!$A$3:$AA$3,0))),"")</f>
        <v/>
      </c>
      <c r="R349" s="87" t="str">
        <f>IFERROR(IF(INDEX('[1]PNC 2020'!$A$3:$AA$434,MATCH($A349,'[1]PNC 2020'!$A$7:$A$434,0)+4,MATCH(R$60,'[1]PNC 2020'!$A$3:$AA$3,0))=0,"",INDEX('[1]PNC 2020'!$A$3:$AA$434,MATCH($A349,'[1]PNC 2020'!$A$7:$A$434,0)+4,MATCH(R$60,'[1]PNC 2020'!$A$3:$AA$3,0))),"")</f>
        <v/>
      </c>
      <c r="S349" s="87">
        <f t="shared" si="120"/>
        <v>0</v>
      </c>
      <c r="T349" s="87" t="str">
        <f>IFERROR(IF(INDEX('[1]PNC 2020'!$A$3:$AA$434,MATCH($A349,'[1]PNC 2020'!$A$7:$A$434,0)+4,MATCH(T$60,'[1]PNC 2020'!$A$3:$AA$3,0))=0,"",INDEX('[1]PNC 2020'!$A$3:$AA$434,MATCH($A349,'[1]PNC 2020'!$A$7:$A$434,0)+4,MATCH(T$60,'[1]PNC 2020'!$A$3:$AA$3,0))),"")</f>
        <v/>
      </c>
      <c r="U349" s="87" t="str">
        <f>IFERROR(IF(INDEX('[1]PNC 2020'!$A$3:$AA$434,MATCH($A349,'[1]PNC 2020'!$A$7:$A$434,0)+4,MATCH(U$60,'[1]PNC 2020'!$A$3:$AA$3,0))=0,"",INDEX('[1]PNC 2020'!$A$3:$AA$434,MATCH($A349,'[1]PNC 2020'!$A$7:$A$434,0)+4,MATCH(U$60,'[1]PNC 2020'!$A$3:$AA$3,0))),"")</f>
        <v/>
      </c>
      <c r="V349" s="87">
        <f t="shared" si="121"/>
        <v>0</v>
      </c>
      <c r="W349" s="87" t="str">
        <f>IFERROR(IF(INDEX('[1]PNC 2020'!$A$3:$AA$434,MATCH($A349,'[1]PNC 2020'!$A$7:$A$434,0)+4,MATCH(W$60,'[1]PNC 2020'!$A$3:$AA$3,0))=0,"",INDEX('[1]PNC 2020'!$A$3:$AA$434,MATCH($A349,'[1]PNC 2020'!$A$7:$A$434,0)+4,MATCH(W$60,'[1]PNC 2020'!$A$3:$AA$3,0))),"")</f>
        <v/>
      </c>
      <c r="X349" s="87" t="str">
        <f>IFERROR(IF(INDEX('[1]PNC 2020'!$A$3:$AA$434,MATCH($A349,'[1]PNC 2020'!$A$7:$A$434,0)+4,MATCH(X$60,'[1]PNC 2020'!$A$3:$AA$3,0))=0,"",INDEX('[1]PNC 2020'!$A$3:$AA$434,MATCH($A349,'[1]PNC 2020'!$A$7:$A$434,0)+4,MATCH(X$60,'[1]PNC 2020'!$A$3:$AA$3,0))),"")</f>
        <v/>
      </c>
      <c r="Y349" s="87">
        <f t="shared" si="122"/>
        <v>0</v>
      </c>
      <c r="Z349" s="87" t="str">
        <f>IFERROR(IF(INDEX('[1]PNC 2020'!$A$3:$AA$434,MATCH($A349,'[1]PNC 2020'!$A$7:$A$434,0)+4,MATCH(Z$60,'[1]PNC 2020'!$A$3:$AA$3,0))=0,"",INDEX('[1]PNC 2020'!$A$3:$AA$434,MATCH($A349,'[1]PNC 2020'!$A$7:$A$434,0)+4,MATCH(Z$60,'[1]PNC 2020'!$A$3:$AA$3,0))),"")</f>
        <v/>
      </c>
      <c r="AA349" s="87" t="str">
        <f>IFERROR(IF(INDEX('[1]PNC 2020'!$A$3:$AA$434,MATCH($A349,'[1]PNC 2020'!$A$7:$A$434,0)+4,MATCH(AA$60,'[1]PNC 2020'!$A$3:$AA$3,0))=0,"",INDEX('[1]PNC 2020'!$A$3:$AA$434,MATCH($A349,'[1]PNC 2020'!$A$7:$A$434,0)+4,MATCH(AA$60,'[1]PNC 2020'!$A$3:$AA$3,0))),"")</f>
        <v/>
      </c>
      <c r="AB349" s="87">
        <f t="shared" si="123"/>
        <v>0</v>
      </c>
      <c r="AC349" s="87" t="str">
        <f>IFERROR(IF(INDEX('[1]PNC 2020'!$A$3:$AA$434,MATCH($A349,'[1]PNC 2020'!$A$7:$A$434,0)+4,MATCH(AC$60,'[1]PNC 2020'!$A$3:$AA$3,0))=0,"",INDEX('[1]PNC 2020'!$A$3:$AA$434,MATCH($A349,'[1]PNC 2020'!$A$7:$A$434,0)+4,MATCH(AC$60,'[1]PNC 2020'!$A$3:$AA$3,0))),"")</f>
        <v/>
      </c>
      <c r="AD349" s="87" t="str">
        <f>IFERROR(IF(INDEX('[1]PNC 2020'!$A$3:$AA$434,MATCH($A349,'[1]PNC 2020'!$A$7:$A$434,0)+4,MATCH(AD$60,'[1]PNC 2020'!$A$3:$AA$3,0))=0,"",INDEX('[1]PNC 2020'!$A$3:$AA$434,MATCH($A349,'[1]PNC 2020'!$A$7:$A$434,0)+4,MATCH(AD$60,'[1]PNC 2020'!$A$3:$AA$3,0))),"")</f>
        <v/>
      </c>
      <c r="AE349" s="87">
        <f t="shared" si="124"/>
        <v>0</v>
      </c>
      <c r="AF349" s="87" t="str">
        <f>IFERROR(IF(INDEX('[1]PNC 2020'!$A$3:$AA$434,MATCH($A349,'[1]PNC 2020'!$A$7:$A$434,0)+4,MATCH(AF$60,'[1]PNC 2020'!$A$3:$AA$3,0))=0,"",INDEX('[1]PNC 2020'!$A$3:$AA$434,MATCH($A349,'[1]PNC 2020'!$A$7:$A$434,0)+4,MATCH(AF$60,'[1]PNC 2020'!$A$3:$AA$3,0))),"")</f>
        <v/>
      </c>
      <c r="AG349" s="87" t="str">
        <f>IFERROR(IF(INDEX('[1]PNC 2020'!$A$3:$AA$434,MATCH($A349,'[1]PNC 2020'!$A$7:$A$434,0)+4,MATCH(AG$60,'[1]PNC 2020'!$A$3:$AA$3,0))=0,"",INDEX('[1]PNC 2020'!$A$3:$AA$434,MATCH($A349,'[1]PNC 2020'!$A$7:$A$434,0)+4,MATCH(AG$60,'[1]PNC 2020'!$A$3:$AA$3,0))),"")</f>
        <v/>
      </c>
      <c r="AH349" s="87">
        <f t="shared" si="125"/>
        <v>0</v>
      </c>
      <c r="AI349" s="87" t="str">
        <f>IFERROR(IF(INDEX('[1]PNC 2020'!$A$3:$AA$434,MATCH($A349,'[1]PNC 2020'!$A$7:$A$434,0)+4,MATCH(AI$60,'[1]PNC 2020'!$A$3:$AA$3,0))=0,"",INDEX('[1]PNC 2020'!$A$3:$AA$434,MATCH($A349,'[1]PNC 2020'!$A$7:$A$434,0)+4,MATCH(AI$60,'[1]PNC 2020'!$A$3:$AA$3,0))),"")</f>
        <v/>
      </c>
      <c r="AJ349" s="87" t="str">
        <f>IFERROR(IF(INDEX('[1]PNC 2020'!$A$3:$AA$434,MATCH($A349,'[1]PNC 2020'!$A$7:$A$434,0)+4,MATCH(AJ$60,'[1]PNC 2020'!$A$3:$AA$3,0))=0,"",INDEX('[1]PNC 2020'!$A$3:$AA$434,MATCH($A349,'[1]PNC 2020'!$A$7:$A$434,0)+4,MATCH(AJ$60,'[1]PNC 2020'!$A$3:$AA$3,0))),"")</f>
        <v/>
      </c>
      <c r="AK349" s="87">
        <f t="shared" si="126"/>
        <v>0</v>
      </c>
      <c r="AM349" s="132" t="s">
        <v>5</v>
      </c>
    </row>
    <row r="350" spans="1:39" x14ac:dyDescent="0.2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0</v>
      </c>
      <c r="D350" s="88">
        <f t="shared" si="115"/>
        <v>0</v>
      </c>
      <c r="E350" s="87" t="str">
        <f>IFERROR(IF(INDEX('[1]PNC 2020'!$A$3:$AA$434,MATCH($A350,'[1]PNC 2020'!$A$7:$A$434,0)+4,MATCH(E$60,'[1]PNC 2020'!$A$3:$AA$3,0))=0,"",INDEX('[1]PNC 2020'!$A$3:$AA$434,MATCH($A350,'[1]PNC 2020'!$A$7:$A$434,0)+4,MATCH(E$60,'[1]PNC 2020'!$A$3:$AA$3,0))),"")</f>
        <v/>
      </c>
      <c r="F350" s="87" t="str">
        <f>IFERROR(IF(INDEX('[1]PNC 2020'!$A$3:$AA$434,MATCH($A350,'[1]PNC 2020'!$A$7:$A$434,0)+4,MATCH(F$60,'[1]PNC 2020'!$A$3:$AA$3,0))=0,"",INDEX('[1]PNC 2020'!$A$3:$AA$434,MATCH($A350,'[1]PNC 2020'!$A$7:$A$434,0)+4,MATCH(F$60,'[1]PNC 2020'!$A$3:$AA$3,0))),"")</f>
        <v/>
      </c>
      <c r="G350" s="87">
        <f t="shared" si="116"/>
        <v>0</v>
      </c>
      <c r="H350" s="87" t="str">
        <f>IFERROR(IF(INDEX('[1]PNC 2020'!$A$3:$AA$434,MATCH($A350,'[1]PNC 2020'!$A$7:$A$434,0)+4,MATCH(H$60,'[1]PNC 2020'!$A$3:$AA$3,0))=0,"",INDEX('[1]PNC 2020'!$A$3:$AA$434,MATCH($A350,'[1]PNC 2020'!$A$7:$A$434,0)+4,MATCH(H$60,'[1]PNC 2020'!$A$3:$AA$3,0))),"")</f>
        <v/>
      </c>
      <c r="I350" s="87" t="str">
        <f>IFERROR(IF(INDEX('[1]PNC 2020'!$A$3:$AA$434,MATCH($A350,'[1]PNC 2020'!$A$7:$A$434,0)+4,MATCH(I$60,'[1]PNC 2020'!$A$3:$AA$3,0))=0,"",INDEX('[1]PNC 2020'!$A$3:$AA$434,MATCH($A350,'[1]PNC 2020'!$A$7:$A$434,0)+4,MATCH(I$60,'[1]PNC 2020'!$A$3:$AA$3,0))),"")</f>
        <v/>
      </c>
      <c r="J350" s="87">
        <f t="shared" si="117"/>
        <v>0</v>
      </c>
      <c r="K350" s="87" t="str">
        <f>IFERROR(IF(INDEX('[1]PNC 2020'!$A$3:$AA$434,MATCH($A350,'[1]PNC 2020'!$A$7:$A$434,0)+4,MATCH(K$60,'[1]PNC 2020'!$A$3:$AA$3,0))=0,"",INDEX('[1]PNC 2020'!$A$3:$AA$434,MATCH($A350,'[1]PNC 2020'!$A$7:$A$434,0)+4,MATCH(K$60,'[1]PNC 2020'!$A$3:$AA$3,0))),"")</f>
        <v/>
      </c>
      <c r="L350" s="87" t="str">
        <f>IFERROR(IF(INDEX('[1]PNC 2020'!$A$3:$AA$434,MATCH($A350,'[1]PNC 2020'!$A$7:$A$434,0)+4,MATCH(L$60,'[1]PNC 2020'!$A$3:$AA$3,0))=0,"",INDEX('[1]PNC 2020'!$A$3:$AA$434,MATCH($A350,'[1]PNC 2020'!$A$7:$A$434,0)+4,MATCH(L$60,'[1]PNC 2020'!$A$3:$AA$3,0))),"")</f>
        <v/>
      </c>
      <c r="M350" s="87">
        <f t="shared" si="118"/>
        <v>0</v>
      </c>
      <c r="N350" s="87" t="str">
        <f>IFERROR(IF(INDEX('[1]PNC 2020'!$A$3:$AA$434,MATCH($A350,'[1]PNC 2020'!$A$7:$A$434,0)+4,MATCH(N$60,'[1]PNC 2020'!$A$3:$AA$3,0))=0,"",INDEX('[1]PNC 2020'!$A$3:$AA$434,MATCH($A350,'[1]PNC 2020'!$A$7:$A$434,0)+4,MATCH(N$60,'[1]PNC 2020'!$A$3:$AA$3,0))),"")</f>
        <v/>
      </c>
      <c r="O350" s="87" t="str">
        <f>IFERROR(IF(INDEX('[1]PNC 2020'!$A$3:$AA$434,MATCH($A350,'[1]PNC 2020'!$A$7:$A$434,0)+4,MATCH(O$60,'[1]PNC 2020'!$A$3:$AA$3,0))=0,"",INDEX('[1]PNC 2020'!$A$3:$AA$434,MATCH($A350,'[1]PNC 2020'!$A$7:$A$434,0)+4,MATCH(O$60,'[1]PNC 2020'!$A$3:$AA$3,0))),"")</f>
        <v/>
      </c>
      <c r="P350" s="87">
        <f t="shared" si="119"/>
        <v>0</v>
      </c>
      <c r="Q350" s="87" t="str">
        <f>IFERROR(IF(INDEX('[1]PNC 2020'!$A$3:$AA$434,MATCH($A350,'[1]PNC 2020'!$A$7:$A$434,0)+4,MATCH(Q$60,'[1]PNC 2020'!$A$3:$AA$3,0))=0,"",INDEX('[1]PNC 2020'!$A$3:$AA$434,MATCH($A350,'[1]PNC 2020'!$A$7:$A$434,0)+4,MATCH(Q$60,'[1]PNC 2020'!$A$3:$AA$3,0))),"")</f>
        <v/>
      </c>
      <c r="R350" s="87" t="str">
        <f>IFERROR(IF(INDEX('[1]PNC 2020'!$A$3:$AA$434,MATCH($A350,'[1]PNC 2020'!$A$7:$A$434,0)+4,MATCH(R$60,'[1]PNC 2020'!$A$3:$AA$3,0))=0,"",INDEX('[1]PNC 2020'!$A$3:$AA$434,MATCH($A350,'[1]PNC 2020'!$A$7:$A$434,0)+4,MATCH(R$60,'[1]PNC 2020'!$A$3:$AA$3,0))),"")</f>
        <v/>
      </c>
      <c r="S350" s="87">
        <f t="shared" si="120"/>
        <v>0</v>
      </c>
      <c r="T350" s="87" t="str">
        <f>IFERROR(IF(INDEX('[1]PNC 2020'!$A$3:$AA$434,MATCH($A350,'[1]PNC 2020'!$A$7:$A$434,0)+4,MATCH(T$60,'[1]PNC 2020'!$A$3:$AA$3,0))=0,"",INDEX('[1]PNC 2020'!$A$3:$AA$434,MATCH($A350,'[1]PNC 2020'!$A$7:$A$434,0)+4,MATCH(T$60,'[1]PNC 2020'!$A$3:$AA$3,0))),"")</f>
        <v/>
      </c>
      <c r="U350" s="87" t="str">
        <f>IFERROR(IF(INDEX('[1]PNC 2020'!$A$3:$AA$434,MATCH($A350,'[1]PNC 2020'!$A$7:$A$434,0)+4,MATCH(U$60,'[1]PNC 2020'!$A$3:$AA$3,0))=0,"",INDEX('[1]PNC 2020'!$A$3:$AA$434,MATCH($A350,'[1]PNC 2020'!$A$7:$A$434,0)+4,MATCH(U$60,'[1]PNC 2020'!$A$3:$AA$3,0))),"")</f>
        <v/>
      </c>
      <c r="V350" s="87">
        <f t="shared" si="121"/>
        <v>0</v>
      </c>
      <c r="W350" s="87" t="str">
        <f>IFERROR(IF(INDEX('[1]PNC 2020'!$A$3:$AA$434,MATCH($A350,'[1]PNC 2020'!$A$7:$A$434,0)+4,MATCH(W$60,'[1]PNC 2020'!$A$3:$AA$3,0))=0,"",INDEX('[1]PNC 2020'!$A$3:$AA$434,MATCH($A350,'[1]PNC 2020'!$A$7:$A$434,0)+4,MATCH(W$60,'[1]PNC 2020'!$A$3:$AA$3,0))),"")</f>
        <v/>
      </c>
      <c r="X350" s="87" t="str">
        <f>IFERROR(IF(INDEX('[1]PNC 2020'!$A$3:$AA$434,MATCH($A350,'[1]PNC 2020'!$A$7:$A$434,0)+4,MATCH(X$60,'[1]PNC 2020'!$A$3:$AA$3,0))=0,"",INDEX('[1]PNC 2020'!$A$3:$AA$434,MATCH($A350,'[1]PNC 2020'!$A$7:$A$434,0)+4,MATCH(X$60,'[1]PNC 2020'!$A$3:$AA$3,0))),"")</f>
        <v/>
      </c>
      <c r="Y350" s="87">
        <f t="shared" si="122"/>
        <v>0</v>
      </c>
      <c r="Z350" s="87" t="str">
        <f>IFERROR(IF(INDEX('[1]PNC 2020'!$A$3:$AA$434,MATCH($A350,'[1]PNC 2020'!$A$7:$A$434,0)+4,MATCH(Z$60,'[1]PNC 2020'!$A$3:$AA$3,0))=0,"",INDEX('[1]PNC 2020'!$A$3:$AA$434,MATCH($A350,'[1]PNC 2020'!$A$7:$A$434,0)+4,MATCH(Z$60,'[1]PNC 2020'!$A$3:$AA$3,0))),"")</f>
        <v/>
      </c>
      <c r="AA350" s="87" t="str">
        <f>IFERROR(IF(INDEX('[1]PNC 2020'!$A$3:$AA$434,MATCH($A350,'[1]PNC 2020'!$A$7:$A$434,0)+4,MATCH(AA$60,'[1]PNC 2020'!$A$3:$AA$3,0))=0,"",INDEX('[1]PNC 2020'!$A$3:$AA$434,MATCH($A350,'[1]PNC 2020'!$A$7:$A$434,0)+4,MATCH(AA$60,'[1]PNC 2020'!$A$3:$AA$3,0))),"")</f>
        <v/>
      </c>
      <c r="AB350" s="87">
        <f t="shared" si="123"/>
        <v>0</v>
      </c>
      <c r="AC350" s="87" t="str">
        <f>IFERROR(IF(INDEX('[1]PNC 2020'!$A$3:$AA$434,MATCH($A350,'[1]PNC 2020'!$A$7:$A$434,0)+4,MATCH(AC$60,'[1]PNC 2020'!$A$3:$AA$3,0))=0,"",INDEX('[1]PNC 2020'!$A$3:$AA$434,MATCH($A350,'[1]PNC 2020'!$A$7:$A$434,0)+4,MATCH(AC$60,'[1]PNC 2020'!$A$3:$AA$3,0))),"")</f>
        <v/>
      </c>
      <c r="AD350" s="87" t="str">
        <f>IFERROR(IF(INDEX('[1]PNC 2020'!$A$3:$AA$434,MATCH($A350,'[1]PNC 2020'!$A$7:$A$434,0)+4,MATCH(AD$60,'[1]PNC 2020'!$A$3:$AA$3,0))=0,"",INDEX('[1]PNC 2020'!$A$3:$AA$434,MATCH($A350,'[1]PNC 2020'!$A$7:$A$434,0)+4,MATCH(AD$60,'[1]PNC 2020'!$A$3:$AA$3,0))),"")</f>
        <v/>
      </c>
      <c r="AE350" s="87">
        <f t="shared" si="124"/>
        <v>0</v>
      </c>
      <c r="AF350" s="87" t="str">
        <f>IFERROR(IF(INDEX('[1]PNC 2020'!$A$3:$AA$434,MATCH($A350,'[1]PNC 2020'!$A$7:$A$434,0)+4,MATCH(AF$60,'[1]PNC 2020'!$A$3:$AA$3,0))=0,"",INDEX('[1]PNC 2020'!$A$3:$AA$434,MATCH($A350,'[1]PNC 2020'!$A$7:$A$434,0)+4,MATCH(AF$60,'[1]PNC 2020'!$A$3:$AA$3,0))),"")</f>
        <v/>
      </c>
      <c r="AG350" s="87" t="str">
        <f>IFERROR(IF(INDEX('[1]PNC 2020'!$A$3:$AA$434,MATCH($A350,'[1]PNC 2020'!$A$7:$A$434,0)+4,MATCH(AG$60,'[1]PNC 2020'!$A$3:$AA$3,0))=0,"",INDEX('[1]PNC 2020'!$A$3:$AA$434,MATCH($A350,'[1]PNC 2020'!$A$7:$A$434,0)+4,MATCH(AG$60,'[1]PNC 2020'!$A$3:$AA$3,0))),"")</f>
        <v/>
      </c>
      <c r="AH350" s="87">
        <f t="shared" si="125"/>
        <v>0</v>
      </c>
      <c r="AI350" s="87" t="str">
        <f>IFERROR(IF(INDEX('[1]PNC 2020'!$A$3:$AA$434,MATCH($A350,'[1]PNC 2020'!$A$7:$A$434,0)+4,MATCH(AI$60,'[1]PNC 2020'!$A$3:$AA$3,0))=0,"",INDEX('[1]PNC 2020'!$A$3:$AA$434,MATCH($A350,'[1]PNC 2020'!$A$7:$A$434,0)+4,MATCH(AI$60,'[1]PNC 2020'!$A$3:$AA$3,0))),"")</f>
        <v/>
      </c>
      <c r="AJ350" s="87" t="str">
        <f>IFERROR(IF(INDEX('[1]PNC 2020'!$A$3:$AA$434,MATCH($A350,'[1]PNC 2020'!$A$7:$A$434,0)+4,MATCH(AJ$60,'[1]PNC 2020'!$A$3:$AA$3,0))=0,"",INDEX('[1]PNC 2020'!$A$3:$AA$434,MATCH($A350,'[1]PNC 2020'!$A$7:$A$434,0)+4,MATCH(AJ$60,'[1]PNC 2020'!$A$3:$AA$3,0))),"")</f>
        <v/>
      </c>
      <c r="AK350" s="87">
        <f t="shared" si="126"/>
        <v>0</v>
      </c>
      <c r="AM350" s="132" t="s">
        <v>5</v>
      </c>
    </row>
    <row r="351" spans="1:39" x14ac:dyDescent="0.2">
      <c r="A351" s="132" t="str">
        <f t="shared" si="112"/>
        <v>JunioAngloamericana de Seguros, S. A.</v>
      </c>
      <c r="B351" s="51" t="s">
        <v>78</v>
      </c>
      <c r="C351" s="88">
        <f t="shared" si="114"/>
        <v>0</v>
      </c>
      <c r="D351" s="88">
        <f t="shared" si="115"/>
        <v>0</v>
      </c>
      <c r="E351" s="87" t="str">
        <f>IFERROR(IF(INDEX('[1]PNC 2020'!$A$3:$AA$434,MATCH($A351,'[1]PNC 2020'!$A$7:$A$434,0)+4,MATCH(E$60,'[1]PNC 2020'!$A$3:$AA$3,0))=0,"",INDEX('[1]PNC 2020'!$A$3:$AA$434,MATCH($A351,'[1]PNC 2020'!$A$7:$A$434,0)+4,MATCH(E$60,'[1]PNC 2020'!$A$3:$AA$3,0))),"")</f>
        <v/>
      </c>
      <c r="F351" s="87" t="str">
        <f>IFERROR(IF(INDEX('[1]PNC 2020'!$A$3:$AA$434,MATCH($A351,'[1]PNC 2020'!$A$7:$A$434,0)+4,MATCH(F$60,'[1]PNC 2020'!$A$3:$AA$3,0))=0,"",INDEX('[1]PNC 2020'!$A$3:$AA$434,MATCH($A351,'[1]PNC 2020'!$A$7:$A$434,0)+4,MATCH(F$60,'[1]PNC 2020'!$A$3:$AA$3,0))),"")</f>
        <v/>
      </c>
      <c r="G351" s="87">
        <f t="shared" si="116"/>
        <v>0</v>
      </c>
      <c r="H351" s="87" t="str">
        <f>IFERROR(IF(INDEX('[1]PNC 2020'!$A$3:$AA$434,MATCH($A351,'[1]PNC 2020'!$A$7:$A$434,0)+4,MATCH(H$60,'[1]PNC 2020'!$A$3:$AA$3,0))=0,"",INDEX('[1]PNC 2020'!$A$3:$AA$434,MATCH($A351,'[1]PNC 2020'!$A$7:$A$434,0)+4,MATCH(H$60,'[1]PNC 2020'!$A$3:$AA$3,0))),"")</f>
        <v/>
      </c>
      <c r="I351" s="87" t="str">
        <f>IFERROR(IF(INDEX('[1]PNC 2020'!$A$3:$AA$434,MATCH($A351,'[1]PNC 2020'!$A$7:$A$434,0)+4,MATCH(I$60,'[1]PNC 2020'!$A$3:$AA$3,0))=0,"",INDEX('[1]PNC 2020'!$A$3:$AA$434,MATCH($A351,'[1]PNC 2020'!$A$7:$A$434,0)+4,MATCH(I$60,'[1]PNC 2020'!$A$3:$AA$3,0))),"")</f>
        <v/>
      </c>
      <c r="J351" s="87">
        <f t="shared" si="117"/>
        <v>0</v>
      </c>
      <c r="K351" s="87" t="str">
        <f>IFERROR(IF(INDEX('[1]PNC 2020'!$A$3:$AA$434,MATCH($A351,'[1]PNC 2020'!$A$7:$A$434,0)+4,MATCH(K$60,'[1]PNC 2020'!$A$3:$AA$3,0))=0,"",INDEX('[1]PNC 2020'!$A$3:$AA$434,MATCH($A351,'[1]PNC 2020'!$A$7:$A$434,0)+4,MATCH(K$60,'[1]PNC 2020'!$A$3:$AA$3,0))),"")</f>
        <v/>
      </c>
      <c r="L351" s="87" t="str">
        <f>IFERROR(IF(INDEX('[1]PNC 2020'!$A$3:$AA$434,MATCH($A351,'[1]PNC 2020'!$A$7:$A$434,0)+4,MATCH(L$60,'[1]PNC 2020'!$A$3:$AA$3,0))=0,"",INDEX('[1]PNC 2020'!$A$3:$AA$434,MATCH($A351,'[1]PNC 2020'!$A$7:$A$434,0)+4,MATCH(L$60,'[1]PNC 2020'!$A$3:$AA$3,0))),"")</f>
        <v/>
      </c>
      <c r="M351" s="87">
        <f t="shared" si="118"/>
        <v>0</v>
      </c>
      <c r="N351" s="87" t="str">
        <f>IFERROR(IF(INDEX('[1]PNC 2020'!$A$3:$AA$434,MATCH($A351,'[1]PNC 2020'!$A$7:$A$434,0)+4,MATCH(N$60,'[1]PNC 2020'!$A$3:$AA$3,0))=0,"",INDEX('[1]PNC 2020'!$A$3:$AA$434,MATCH($A351,'[1]PNC 2020'!$A$7:$A$434,0)+4,MATCH(N$60,'[1]PNC 2020'!$A$3:$AA$3,0))),"")</f>
        <v/>
      </c>
      <c r="O351" s="87" t="str">
        <f>IFERROR(IF(INDEX('[1]PNC 2020'!$A$3:$AA$434,MATCH($A351,'[1]PNC 2020'!$A$7:$A$434,0)+4,MATCH(O$60,'[1]PNC 2020'!$A$3:$AA$3,0))=0,"",INDEX('[1]PNC 2020'!$A$3:$AA$434,MATCH($A351,'[1]PNC 2020'!$A$7:$A$434,0)+4,MATCH(O$60,'[1]PNC 2020'!$A$3:$AA$3,0))),"")</f>
        <v/>
      </c>
      <c r="P351" s="87">
        <f t="shared" si="119"/>
        <v>0</v>
      </c>
      <c r="Q351" s="87" t="str">
        <f>IFERROR(IF(INDEX('[1]PNC 2020'!$A$3:$AA$434,MATCH($A351,'[1]PNC 2020'!$A$7:$A$434,0)+4,MATCH(Q$60,'[1]PNC 2020'!$A$3:$AA$3,0))=0,"",INDEX('[1]PNC 2020'!$A$3:$AA$434,MATCH($A351,'[1]PNC 2020'!$A$7:$A$434,0)+4,MATCH(Q$60,'[1]PNC 2020'!$A$3:$AA$3,0))),"")</f>
        <v/>
      </c>
      <c r="R351" s="87" t="str">
        <f>IFERROR(IF(INDEX('[1]PNC 2020'!$A$3:$AA$434,MATCH($A351,'[1]PNC 2020'!$A$7:$A$434,0)+4,MATCH(R$60,'[1]PNC 2020'!$A$3:$AA$3,0))=0,"",INDEX('[1]PNC 2020'!$A$3:$AA$434,MATCH($A351,'[1]PNC 2020'!$A$7:$A$434,0)+4,MATCH(R$60,'[1]PNC 2020'!$A$3:$AA$3,0))),"")</f>
        <v/>
      </c>
      <c r="S351" s="87">
        <f t="shared" si="120"/>
        <v>0</v>
      </c>
      <c r="T351" s="87" t="str">
        <f>IFERROR(IF(INDEX('[1]PNC 2020'!$A$3:$AA$434,MATCH($A351,'[1]PNC 2020'!$A$7:$A$434,0)+4,MATCH(T$60,'[1]PNC 2020'!$A$3:$AA$3,0))=0,"",INDEX('[1]PNC 2020'!$A$3:$AA$434,MATCH($A351,'[1]PNC 2020'!$A$7:$A$434,0)+4,MATCH(T$60,'[1]PNC 2020'!$A$3:$AA$3,0))),"")</f>
        <v/>
      </c>
      <c r="U351" s="87" t="str">
        <f>IFERROR(IF(INDEX('[1]PNC 2020'!$A$3:$AA$434,MATCH($A351,'[1]PNC 2020'!$A$7:$A$434,0)+4,MATCH(U$60,'[1]PNC 2020'!$A$3:$AA$3,0))=0,"",INDEX('[1]PNC 2020'!$A$3:$AA$434,MATCH($A351,'[1]PNC 2020'!$A$7:$A$434,0)+4,MATCH(U$60,'[1]PNC 2020'!$A$3:$AA$3,0))),"")</f>
        <v/>
      </c>
      <c r="V351" s="87">
        <f t="shared" si="121"/>
        <v>0</v>
      </c>
      <c r="W351" s="87" t="str">
        <f>IFERROR(IF(INDEX('[1]PNC 2020'!$A$3:$AA$434,MATCH($A351,'[1]PNC 2020'!$A$7:$A$434,0)+4,MATCH(W$60,'[1]PNC 2020'!$A$3:$AA$3,0))=0,"",INDEX('[1]PNC 2020'!$A$3:$AA$434,MATCH($A351,'[1]PNC 2020'!$A$7:$A$434,0)+4,MATCH(W$60,'[1]PNC 2020'!$A$3:$AA$3,0))),"")</f>
        <v/>
      </c>
      <c r="X351" s="87" t="str">
        <f>IFERROR(IF(INDEX('[1]PNC 2020'!$A$3:$AA$434,MATCH($A351,'[1]PNC 2020'!$A$7:$A$434,0)+4,MATCH(X$60,'[1]PNC 2020'!$A$3:$AA$3,0))=0,"",INDEX('[1]PNC 2020'!$A$3:$AA$434,MATCH($A351,'[1]PNC 2020'!$A$7:$A$434,0)+4,MATCH(X$60,'[1]PNC 2020'!$A$3:$AA$3,0))),"")</f>
        <v/>
      </c>
      <c r="Y351" s="87">
        <f t="shared" si="122"/>
        <v>0</v>
      </c>
      <c r="Z351" s="87" t="str">
        <f>IFERROR(IF(INDEX('[1]PNC 2020'!$A$3:$AA$434,MATCH($A351,'[1]PNC 2020'!$A$7:$A$434,0)+4,MATCH(Z$60,'[1]PNC 2020'!$A$3:$AA$3,0))=0,"",INDEX('[1]PNC 2020'!$A$3:$AA$434,MATCH($A351,'[1]PNC 2020'!$A$7:$A$434,0)+4,MATCH(Z$60,'[1]PNC 2020'!$A$3:$AA$3,0))),"")</f>
        <v/>
      </c>
      <c r="AA351" s="87" t="str">
        <f>IFERROR(IF(INDEX('[1]PNC 2020'!$A$3:$AA$434,MATCH($A351,'[1]PNC 2020'!$A$7:$A$434,0)+4,MATCH(AA$60,'[1]PNC 2020'!$A$3:$AA$3,0))=0,"",INDEX('[1]PNC 2020'!$A$3:$AA$434,MATCH($A351,'[1]PNC 2020'!$A$7:$A$434,0)+4,MATCH(AA$60,'[1]PNC 2020'!$A$3:$AA$3,0))),"")</f>
        <v/>
      </c>
      <c r="AB351" s="87">
        <f t="shared" si="123"/>
        <v>0</v>
      </c>
      <c r="AC351" s="87" t="str">
        <f>IFERROR(IF(INDEX('[1]PNC 2020'!$A$3:$AA$434,MATCH($A351,'[1]PNC 2020'!$A$7:$A$434,0)+4,MATCH(AC$60,'[1]PNC 2020'!$A$3:$AA$3,0))=0,"",INDEX('[1]PNC 2020'!$A$3:$AA$434,MATCH($A351,'[1]PNC 2020'!$A$7:$A$434,0)+4,MATCH(AC$60,'[1]PNC 2020'!$A$3:$AA$3,0))),"")</f>
        <v/>
      </c>
      <c r="AD351" s="87" t="str">
        <f>IFERROR(IF(INDEX('[1]PNC 2020'!$A$3:$AA$434,MATCH($A351,'[1]PNC 2020'!$A$7:$A$434,0)+4,MATCH(AD$60,'[1]PNC 2020'!$A$3:$AA$3,0))=0,"",INDEX('[1]PNC 2020'!$A$3:$AA$434,MATCH($A351,'[1]PNC 2020'!$A$7:$A$434,0)+4,MATCH(AD$60,'[1]PNC 2020'!$A$3:$AA$3,0))),"")</f>
        <v/>
      </c>
      <c r="AE351" s="87">
        <f t="shared" si="124"/>
        <v>0</v>
      </c>
      <c r="AF351" s="87" t="str">
        <f>IFERROR(IF(INDEX('[1]PNC 2020'!$A$3:$AA$434,MATCH($A351,'[1]PNC 2020'!$A$7:$A$434,0)+4,MATCH(AF$60,'[1]PNC 2020'!$A$3:$AA$3,0))=0,"",INDEX('[1]PNC 2020'!$A$3:$AA$434,MATCH($A351,'[1]PNC 2020'!$A$7:$A$434,0)+4,MATCH(AF$60,'[1]PNC 2020'!$A$3:$AA$3,0))),"")</f>
        <v/>
      </c>
      <c r="AG351" s="87" t="str">
        <f>IFERROR(IF(INDEX('[1]PNC 2020'!$A$3:$AA$434,MATCH($A351,'[1]PNC 2020'!$A$7:$A$434,0)+4,MATCH(AG$60,'[1]PNC 2020'!$A$3:$AA$3,0))=0,"",INDEX('[1]PNC 2020'!$A$3:$AA$434,MATCH($A351,'[1]PNC 2020'!$A$7:$A$434,0)+4,MATCH(AG$60,'[1]PNC 2020'!$A$3:$AA$3,0))),"")</f>
        <v/>
      </c>
      <c r="AH351" s="87">
        <f t="shared" si="125"/>
        <v>0</v>
      </c>
      <c r="AI351" s="87" t="str">
        <f>IFERROR(IF(INDEX('[1]PNC 2020'!$A$3:$AA$434,MATCH($A351,'[1]PNC 2020'!$A$7:$A$434,0)+4,MATCH(AI$60,'[1]PNC 2020'!$A$3:$AA$3,0))=0,"",INDEX('[1]PNC 2020'!$A$3:$AA$434,MATCH($A351,'[1]PNC 2020'!$A$7:$A$434,0)+4,MATCH(AI$60,'[1]PNC 2020'!$A$3:$AA$3,0))),"")</f>
        <v/>
      </c>
      <c r="AJ351" s="87" t="str">
        <f>IFERROR(IF(INDEX('[1]PNC 2020'!$A$3:$AA$434,MATCH($A351,'[1]PNC 2020'!$A$7:$A$434,0)+4,MATCH(AJ$60,'[1]PNC 2020'!$A$3:$AA$3,0))=0,"",INDEX('[1]PNC 2020'!$A$3:$AA$434,MATCH($A351,'[1]PNC 2020'!$A$7:$A$434,0)+4,MATCH(AJ$60,'[1]PNC 2020'!$A$3:$AA$3,0))),"")</f>
        <v/>
      </c>
      <c r="AK351" s="87">
        <f t="shared" si="126"/>
        <v>0</v>
      </c>
      <c r="AM351" s="132" t="s">
        <v>5</v>
      </c>
    </row>
    <row r="352" spans="1:39" x14ac:dyDescent="0.2">
      <c r="A352" s="132" t="str">
        <f t="shared" si="112"/>
        <v>JunioAtrio Seguros S. A.</v>
      </c>
      <c r="B352" s="51" t="s">
        <v>122</v>
      </c>
      <c r="C352" s="88">
        <f t="shared" si="114"/>
        <v>0</v>
      </c>
      <c r="D352" s="88">
        <f t="shared" si="115"/>
        <v>0</v>
      </c>
      <c r="E352" s="87" t="str">
        <f>IFERROR(IF(INDEX('[1]PNC 2020'!$A$3:$AA$434,MATCH($A352,'[1]PNC 2020'!$A$7:$A$434,0)+4,MATCH(E$60,'[1]PNC 2020'!$A$3:$AA$3,0))=0,"",INDEX('[1]PNC 2020'!$A$3:$AA$434,MATCH($A352,'[1]PNC 2020'!$A$7:$A$434,0)+4,MATCH(E$60,'[1]PNC 2020'!$A$3:$AA$3,0))),"")</f>
        <v/>
      </c>
      <c r="F352" s="87" t="str">
        <f>IFERROR(IF(INDEX('[1]PNC 2020'!$A$3:$AA$434,MATCH($A352,'[1]PNC 2020'!$A$7:$A$434,0)+4,MATCH(F$60,'[1]PNC 2020'!$A$3:$AA$3,0))=0,"",INDEX('[1]PNC 2020'!$A$3:$AA$434,MATCH($A352,'[1]PNC 2020'!$A$7:$A$434,0)+4,MATCH(F$60,'[1]PNC 2020'!$A$3:$AA$3,0))),"")</f>
        <v/>
      </c>
      <c r="G352" s="87">
        <f t="shared" si="116"/>
        <v>0</v>
      </c>
      <c r="H352" s="87" t="str">
        <f>IFERROR(IF(INDEX('[1]PNC 2020'!$A$3:$AA$434,MATCH($A352,'[1]PNC 2020'!$A$7:$A$434,0)+4,MATCH(H$60,'[1]PNC 2020'!$A$3:$AA$3,0))=0,"",INDEX('[1]PNC 2020'!$A$3:$AA$434,MATCH($A352,'[1]PNC 2020'!$A$7:$A$434,0)+4,MATCH(H$60,'[1]PNC 2020'!$A$3:$AA$3,0))),"")</f>
        <v/>
      </c>
      <c r="I352" s="87" t="str">
        <f>IFERROR(IF(INDEX('[1]PNC 2020'!$A$3:$AA$434,MATCH($A352,'[1]PNC 2020'!$A$7:$A$434,0)+4,MATCH(I$60,'[1]PNC 2020'!$A$3:$AA$3,0))=0,"",INDEX('[1]PNC 2020'!$A$3:$AA$434,MATCH($A352,'[1]PNC 2020'!$A$7:$A$434,0)+4,MATCH(I$60,'[1]PNC 2020'!$A$3:$AA$3,0))),"")</f>
        <v/>
      </c>
      <c r="J352" s="87">
        <f t="shared" si="117"/>
        <v>0</v>
      </c>
      <c r="K352" s="87" t="str">
        <f>IFERROR(IF(INDEX('[1]PNC 2020'!$A$3:$AA$434,MATCH($A352,'[1]PNC 2020'!$A$7:$A$434,0)+4,MATCH(K$60,'[1]PNC 2020'!$A$3:$AA$3,0))=0,"",INDEX('[1]PNC 2020'!$A$3:$AA$434,MATCH($A352,'[1]PNC 2020'!$A$7:$A$434,0)+4,MATCH(K$60,'[1]PNC 2020'!$A$3:$AA$3,0))),"")</f>
        <v/>
      </c>
      <c r="L352" s="87" t="str">
        <f>IFERROR(IF(INDEX('[1]PNC 2020'!$A$3:$AA$434,MATCH($A352,'[1]PNC 2020'!$A$7:$A$434,0)+4,MATCH(L$60,'[1]PNC 2020'!$A$3:$AA$3,0))=0,"",INDEX('[1]PNC 2020'!$A$3:$AA$434,MATCH($A352,'[1]PNC 2020'!$A$7:$A$434,0)+4,MATCH(L$60,'[1]PNC 2020'!$A$3:$AA$3,0))),"")</f>
        <v/>
      </c>
      <c r="M352" s="87">
        <f t="shared" si="118"/>
        <v>0</v>
      </c>
      <c r="N352" s="87" t="str">
        <f>IFERROR(IF(INDEX('[1]PNC 2020'!$A$3:$AA$434,MATCH($A352,'[1]PNC 2020'!$A$7:$A$434,0)+4,MATCH(N$60,'[1]PNC 2020'!$A$3:$AA$3,0))=0,"",INDEX('[1]PNC 2020'!$A$3:$AA$434,MATCH($A352,'[1]PNC 2020'!$A$7:$A$434,0)+4,MATCH(N$60,'[1]PNC 2020'!$A$3:$AA$3,0))),"")</f>
        <v/>
      </c>
      <c r="O352" s="87" t="str">
        <f>IFERROR(IF(INDEX('[1]PNC 2020'!$A$3:$AA$434,MATCH($A352,'[1]PNC 2020'!$A$7:$A$434,0)+4,MATCH(O$60,'[1]PNC 2020'!$A$3:$AA$3,0))=0,"",INDEX('[1]PNC 2020'!$A$3:$AA$434,MATCH($A352,'[1]PNC 2020'!$A$7:$A$434,0)+4,MATCH(O$60,'[1]PNC 2020'!$A$3:$AA$3,0))),"")</f>
        <v/>
      </c>
      <c r="P352" s="87">
        <f t="shared" si="119"/>
        <v>0</v>
      </c>
      <c r="Q352" s="87" t="str">
        <f>IFERROR(IF(INDEX('[1]PNC 2020'!$A$3:$AA$434,MATCH($A352,'[1]PNC 2020'!$A$7:$A$434,0)+4,MATCH(Q$60,'[1]PNC 2020'!$A$3:$AA$3,0))=0,"",INDEX('[1]PNC 2020'!$A$3:$AA$434,MATCH($A352,'[1]PNC 2020'!$A$7:$A$434,0)+4,MATCH(Q$60,'[1]PNC 2020'!$A$3:$AA$3,0))),"")</f>
        <v/>
      </c>
      <c r="R352" s="87" t="str">
        <f>IFERROR(IF(INDEX('[1]PNC 2020'!$A$3:$AA$434,MATCH($A352,'[1]PNC 2020'!$A$7:$A$434,0)+4,MATCH(R$60,'[1]PNC 2020'!$A$3:$AA$3,0))=0,"",INDEX('[1]PNC 2020'!$A$3:$AA$434,MATCH($A352,'[1]PNC 2020'!$A$7:$A$434,0)+4,MATCH(R$60,'[1]PNC 2020'!$A$3:$AA$3,0))),"")</f>
        <v/>
      </c>
      <c r="S352" s="87">
        <f t="shared" si="120"/>
        <v>0</v>
      </c>
      <c r="T352" s="87" t="str">
        <f>IFERROR(IF(INDEX('[1]PNC 2020'!$A$3:$AA$434,MATCH($A352,'[1]PNC 2020'!$A$7:$A$434,0)+4,MATCH(T$60,'[1]PNC 2020'!$A$3:$AA$3,0))=0,"",INDEX('[1]PNC 2020'!$A$3:$AA$434,MATCH($A352,'[1]PNC 2020'!$A$7:$A$434,0)+4,MATCH(T$60,'[1]PNC 2020'!$A$3:$AA$3,0))),"")</f>
        <v/>
      </c>
      <c r="U352" s="87" t="str">
        <f>IFERROR(IF(INDEX('[1]PNC 2020'!$A$3:$AA$434,MATCH($A352,'[1]PNC 2020'!$A$7:$A$434,0)+4,MATCH(U$60,'[1]PNC 2020'!$A$3:$AA$3,0))=0,"",INDEX('[1]PNC 2020'!$A$3:$AA$434,MATCH($A352,'[1]PNC 2020'!$A$7:$A$434,0)+4,MATCH(U$60,'[1]PNC 2020'!$A$3:$AA$3,0))),"")</f>
        <v/>
      </c>
      <c r="V352" s="87">
        <f t="shared" si="121"/>
        <v>0</v>
      </c>
      <c r="W352" s="87" t="str">
        <f>IFERROR(IF(INDEX('[1]PNC 2020'!$A$3:$AA$434,MATCH($A352,'[1]PNC 2020'!$A$7:$A$434,0)+4,MATCH(W$60,'[1]PNC 2020'!$A$3:$AA$3,0))=0,"",INDEX('[1]PNC 2020'!$A$3:$AA$434,MATCH($A352,'[1]PNC 2020'!$A$7:$A$434,0)+4,MATCH(W$60,'[1]PNC 2020'!$A$3:$AA$3,0))),"")</f>
        <v/>
      </c>
      <c r="X352" s="87" t="str">
        <f>IFERROR(IF(INDEX('[1]PNC 2020'!$A$3:$AA$434,MATCH($A352,'[1]PNC 2020'!$A$7:$A$434,0)+4,MATCH(X$60,'[1]PNC 2020'!$A$3:$AA$3,0))=0,"",INDEX('[1]PNC 2020'!$A$3:$AA$434,MATCH($A352,'[1]PNC 2020'!$A$7:$A$434,0)+4,MATCH(X$60,'[1]PNC 2020'!$A$3:$AA$3,0))),"")</f>
        <v/>
      </c>
      <c r="Y352" s="87">
        <f t="shared" si="122"/>
        <v>0</v>
      </c>
      <c r="Z352" s="87" t="str">
        <f>IFERROR(IF(INDEX('[1]PNC 2020'!$A$3:$AA$434,MATCH($A352,'[1]PNC 2020'!$A$7:$A$434,0)+4,MATCH(Z$60,'[1]PNC 2020'!$A$3:$AA$3,0))=0,"",INDEX('[1]PNC 2020'!$A$3:$AA$434,MATCH($A352,'[1]PNC 2020'!$A$7:$A$434,0)+4,MATCH(Z$60,'[1]PNC 2020'!$A$3:$AA$3,0))),"")</f>
        <v/>
      </c>
      <c r="AA352" s="87" t="str">
        <f>IFERROR(IF(INDEX('[1]PNC 2020'!$A$3:$AA$434,MATCH($A352,'[1]PNC 2020'!$A$7:$A$434,0)+4,MATCH(AA$60,'[1]PNC 2020'!$A$3:$AA$3,0))=0,"",INDEX('[1]PNC 2020'!$A$3:$AA$434,MATCH($A352,'[1]PNC 2020'!$A$7:$A$434,0)+4,MATCH(AA$60,'[1]PNC 2020'!$A$3:$AA$3,0))),"")</f>
        <v/>
      </c>
      <c r="AB352" s="87">
        <f t="shared" si="123"/>
        <v>0</v>
      </c>
      <c r="AC352" s="87" t="str">
        <f>IFERROR(IF(INDEX('[1]PNC 2020'!$A$3:$AA$434,MATCH($A352,'[1]PNC 2020'!$A$7:$A$434,0)+4,MATCH(AC$60,'[1]PNC 2020'!$A$3:$AA$3,0))=0,"",INDEX('[1]PNC 2020'!$A$3:$AA$434,MATCH($A352,'[1]PNC 2020'!$A$7:$A$434,0)+4,MATCH(AC$60,'[1]PNC 2020'!$A$3:$AA$3,0))),"")</f>
        <v/>
      </c>
      <c r="AD352" s="87" t="str">
        <f>IFERROR(IF(INDEX('[1]PNC 2020'!$A$3:$AA$434,MATCH($A352,'[1]PNC 2020'!$A$7:$A$434,0)+4,MATCH(AD$60,'[1]PNC 2020'!$A$3:$AA$3,0))=0,"",INDEX('[1]PNC 2020'!$A$3:$AA$434,MATCH($A352,'[1]PNC 2020'!$A$7:$A$434,0)+4,MATCH(AD$60,'[1]PNC 2020'!$A$3:$AA$3,0))),"")</f>
        <v/>
      </c>
      <c r="AE352" s="87">
        <f t="shared" si="124"/>
        <v>0</v>
      </c>
      <c r="AF352" s="87" t="str">
        <f>IFERROR(IF(INDEX('[1]PNC 2020'!$A$3:$AA$434,MATCH($A352,'[1]PNC 2020'!$A$7:$A$434,0)+4,MATCH(AF$60,'[1]PNC 2020'!$A$3:$AA$3,0))=0,"",INDEX('[1]PNC 2020'!$A$3:$AA$434,MATCH($A352,'[1]PNC 2020'!$A$7:$A$434,0)+4,MATCH(AF$60,'[1]PNC 2020'!$A$3:$AA$3,0))),"")</f>
        <v/>
      </c>
      <c r="AG352" s="87" t="str">
        <f>IFERROR(IF(INDEX('[1]PNC 2020'!$A$3:$AA$434,MATCH($A352,'[1]PNC 2020'!$A$7:$A$434,0)+4,MATCH(AG$60,'[1]PNC 2020'!$A$3:$AA$3,0))=0,"",INDEX('[1]PNC 2020'!$A$3:$AA$434,MATCH($A352,'[1]PNC 2020'!$A$7:$A$434,0)+4,MATCH(AG$60,'[1]PNC 2020'!$A$3:$AA$3,0))),"")</f>
        <v/>
      </c>
      <c r="AH352" s="87">
        <f t="shared" si="125"/>
        <v>0</v>
      </c>
      <c r="AI352" s="87" t="str">
        <f>IFERROR(IF(INDEX('[1]PNC 2020'!$A$3:$AA$434,MATCH($A352,'[1]PNC 2020'!$A$7:$A$434,0)+4,MATCH(AI$60,'[1]PNC 2020'!$A$3:$AA$3,0))=0,"",INDEX('[1]PNC 2020'!$A$3:$AA$434,MATCH($A352,'[1]PNC 2020'!$A$7:$A$434,0)+4,MATCH(AI$60,'[1]PNC 2020'!$A$3:$AA$3,0))),"")</f>
        <v/>
      </c>
      <c r="AJ352" s="87" t="str">
        <f>IFERROR(IF(INDEX('[1]PNC 2020'!$A$3:$AA$434,MATCH($A352,'[1]PNC 2020'!$A$7:$A$434,0)+4,MATCH(AJ$60,'[1]PNC 2020'!$A$3:$AA$3,0))=0,"",INDEX('[1]PNC 2020'!$A$3:$AA$434,MATCH($A352,'[1]PNC 2020'!$A$7:$A$434,0)+4,MATCH(AJ$60,'[1]PNC 2020'!$A$3:$AA$3,0))),"")</f>
        <v/>
      </c>
      <c r="AK352" s="87">
        <f t="shared" si="126"/>
        <v>0</v>
      </c>
      <c r="AM352" s="132" t="s">
        <v>5</v>
      </c>
    </row>
    <row r="353" spans="1:39" x14ac:dyDescent="0.2">
      <c r="A353" s="132" t="str">
        <f t="shared" si="112"/>
        <v>JunioCuna Mutual Insurance Society Dominicana</v>
      </c>
      <c r="B353" s="50" t="s">
        <v>123</v>
      </c>
      <c r="C353" s="88">
        <f t="shared" si="114"/>
        <v>0</v>
      </c>
      <c r="D353" s="88">
        <f t="shared" si="115"/>
        <v>0</v>
      </c>
      <c r="E353" s="87" t="str">
        <f>IFERROR(IF(INDEX('[1]PNC 2020'!$A$3:$AA$434,MATCH($A353,'[1]PNC 2020'!$A$7:$A$434,0)+4,MATCH(E$60,'[1]PNC 2020'!$A$3:$AA$3,0))=0,"",INDEX('[1]PNC 2020'!$A$3:$AA$434,MATCH($A353,'[1]PNC 2020'!$A$7:$A$434,0)+4,MATCH(E$60,'[1]PNC 2020'!$A$3:$AA$3,0))),"")</f>
        <v/>
      </c>
      <c r="F353" s="87" t="str">
        <f>IFERROR(IF(INDEX('[1]PNC 2020'!$A$3:$AA$434,MATCH($A353,'[1]PNC 2020'!$A$7:$A$434,0)+4,MATCH(F$60,'[1]PNC 2020'!$A$3:$AA$3,0))=0,"",INDEX('[1]PNC 2020'!$A$3:$AA$434,MATCH($A353,'[1]PNC 2020'!$A$7:$A$434,0)+4,MATCH(F$60,'[1]PNC 2020'!$A$3:$AA$3,0))),"")</f>
        <v/>
      </c>
      <c r="G353" s="87">
        <f t="shared" si="116"/>
        <v>0</v>
      </c>
      <c r="H353" s="87" t="str">
        <f>IFERROR(IF(INDEX('[1]PNC 2020'!$A$3:$AA$434,MATCH($A353,'[1]PNC 2020'!$A$7:$A$434,0)+4,MATCH(H$60,'[1]PNC 2020'!$A$3:$AA$3,0))=0,"",INDEX('[1]PNC 2020'!$A$3:$AA$434,MATCH($A353,'[1]PNC 2020'!$A$7:$A$434,0)+4,MATCH(H$60,'[1]PNC 2020'!$A$3:$AA$3,0))),"")</f>
        <v/>
      </c>
      <c r="I353" s="87" t="str">
        <f>IFERROR(IF(INDEX('[1]PNC 2020'!$A$3:$AA$434,MATCH($A353,'[1]PNC 2020'!$A$7:$A$434,0)+4,MATCH(I$60,'[1]PNC 2020'!$A$3:$AA$3,0))=0,"",INDEX('[1]PNC 2020'!$A$3:$AA$434,MATCH($A353,'[1]PNC 2020'!$A$7:$A$434,0)+4,MATCH(I$60,'[1]PNC 2020'!$A$3:$AA$3,0))),"")</f>
        <v/>
      </c>
      <c r="J353" s="87">
        <f t="shared" si="117"/>
        <v>0</v>
      </c>
      <c r="K353" s="87" t="str">
        <f>IFERROR(IF(INDEX('[1]PNC 2020'!$A$3:$AA$434,MATCH($A353,'[1]PNC 2020'!$A$7:$A$434,0)+4,MATCH(K$60,'[1]PNC 2020'!$A$3:$AA$3,0))=0,"",INDEX('[1]PNC 2020'!$A$3:$AA$434,MATCH($A353,'[1]PNC 2020'!$A$7:$A$434,0)+4,MATCH(K$60,'[1]PNC 2020'!$A$3:$AA$3,0))),"")</f>
        <v/>
      </c>
      <c r="L353" s="87" t="str">
        <f>IFERROR(IF(INDEX('[1]PNC 2020'!$A$3:$AA$434,MATCH($A353,'[1]PNC 2020'!$A$7:$A$434,0)+4,MATCH(L$60,'[1]PNC 2020'!$A$3:$AA$3,0))=0,"",INDEX('[1]PNC 2020'!$A$3:$AA$434,MATCH($A353,'[1]PNC 2020'!$A$7:$A$434,0)+4,MATCH(L$60,'[1]PNC 2020'!$A$3:$AA$3,0))),"")</f>
        <v/>
      </c>
      <c r="M353" s="87">
        <f t="shared" si="118"/>
        <v>0</v>
      </c>
      <c r="N353" s="87" t="str">
        <f>IFERROR(IF(INDEX('[1]PNC 2020'!$A$3:$AA$434,MATCH($A353,'[1]PNC 2020'!$A$7:$A$434,0)+4,MATCH(N$60,'[1]PNC 2020'!$A$3:$AA$3,0))=0,"",INDEX('[1]PNC 2020'!$A$3:$AA$434,MATCH($A353,'[1]PNC 2020'!$A$7:$A$434,0)+4,MATCH(N$60,'[1]PNC 2020'!$A$3:$AA$3,0))),"")</f>
        <v/>
      </c>
      <c r="O353" s="87" t="str">
        <f>IFERROR(IF(INDEX('[1]PNC 2020'!$A$3:$AA$434,MATCH($A353,'[1]PNC 2020'!$A$7:$A$434,0)+4,MATCH(O$60,'[1]PNC 2020'!$A$3:$AA$3,0))=0,"",INDEX('[1]PNC 2020'!$A$3:$AA$434,MATCH($A353,'[1]PNC 2020'!$A$7:$A$434,0)+4,MATCH(O$60,'[1]PNC 2020'!$A$3:$AA$3,0))),"")</f>
        <v/>
      </c>
      <c r="P353" s="87">
        <f t="shared" si="119"/>
        <v>0</v>
      </c>
      <c r="Q353" s="87" t="str">
        <f>IFERROR(IF(INDEX('[1]PNC 2020'!$A$3:$AA$434,MATCH($A353,'[1]PNC 2020'!$A$7:$A$434,0)+4,MATCH(Q$60,'[1]PNC 2020'!$A$3:$AA$3,0))=0,"",INDEX('[1]PNC 2020'!$A$3:$AA$434,MATCH($A353,'[1]PNC 2020'!$A$7:$A$434,0)+4,MATCH(Q$60,'[1]PNC 2020'!$A$3:$AA$3,0))),"")</f>
        <v/>
      </c>
      <c r="R353" s="87" t="str">
        <f>IFERROR(IF(INDEX('[1]PNC 2020'!$A$3:$AA$434,MATCH($A353,'[1]PNC 2020'!$A$7:$A$434,0)+4,MATCH(R$60,'[1]PNC 2020'!$A$3:$AA$3,0))=0,"",INDEX('[1]PNC 2020'!$A$3:$AA$434,MATCH($A353,'[1]PNC 2020'!$A$7:$A$434,0)+4,MATCH(R$60,'[1]PNC 2020'!$A$3:$AA$3,0))),"")</f>
        <v/>
      </c>
      <c r="S353" s="87">
        <f t="shared" si="120"/>
        <v>0</v>
      </c>
      <c r="T353" s="87" t="str">
        <f>IFERROR(IF(INDEX('[1]PNC 2020'!$A$3:$AA$434,MATCH($A353,'[1]PNC 2020'!$A$7:$A$434,0)+4,MATCH(T$60,'[1]PNC 2020'!$A$3:$AA$3,0))=0,"",INDEX('[1]PNC 2020'!$A$3:$AA$434,MATCH($A353,'[1]PNC 2020'!$A$7:$A$434,0)+4,MATCH(T$60,'[1]PNC 2020'!$A$3:$AA$3,0))),"")</f>
        <v/>
      </c>
      <c r="U353" s="87" t="str">
        <f>IFERROR(IF(INDEX('[1]PNC 2020'!$A$3:$AA$434,MATCH($A353,'[1]PNC 2020'!$A$7:$A$434,0)+4,MATCH(U$60,'[1]PNC 2020'!$A$3:$AA$3,0))=0,"",INDEX('[1]PNC 2020'!$A$3:$AA$434,MATCH($A353,'[1]PNC 2020'!$A$7:$A$434,0)+4,MATCH(U$60,'[1]PNC 2020'!$A$3:$AA$3,0))),"")</f>
        <v/>
      </c>
      <c r="V353" s="87">
        <f t="shared" si="121"/>
        <v>0</v>
      </c>
      <c r="W353" s="87" t="str">
        <f>IFERROR(IF(INDEX('[1]PNC 2020'!$A$3:$AA$434,MATCH($A353,'[1]PNC 2020'!$A$7:$A$434,0)+4,MATCH(W$60,'[1]PNC 2020'!$A$3:$AA$3,0))=0,"",INDEX('[1]PNC 2020'!$A$3:$AA$434,MATCH($A353,'[1]PNC 2020'!$A$7:$A$434,0)+4,MATCH(W$60,'[1]PNC 2020'!$A$3:$AA$3,0))),"")</f>
        <v/>
      </c>
      <c r="X353" s="87" t="str">
        <f>IFERROR(IF(INDEX('[1]PNC 2020'!$A$3:$AA$434,MATCH($A353,'[1]PNC 2020'!$A$7:$A$434,0)+4,MATCH(X$60,'[1]PNC 2020'!$A$3:$AA$3,0))=0,"",INDEX('[1]PNC 2020'!$A$3:$AA$434,MATCH($A353,'[1]PNC 2020'!$A$7:$A$434,0)+4,MATCH(X$60,'[1]PNC 2020'!$A$3:$AA$3,0))),"")</f>
        <v/>
      </c>
      <c r="Y353" s="87">
        <f t="shared" si="122"/>
        <v>0</v>
      </c>
      <c r="Z353" s="87" t="str">
        <f>IFERROR(IF(INDEX('[1]PNC 2020'!$A$3:$AA$434,MATCH($A353,'[1]PNC 2020'!$A$7:$A$434,0)+4,MATCH(Z$60,'[1]PNC 2020'!$A$3:$AA$3,0))=0,"",INDEX('[1]PNC 2020'!$A$3:$AA$434,MATCH($A353,'[1]PNC 2020'!$A$7:$A$434,0)+4,MATCH(Z$60,'[1]PNC 2020'!$A$3:$AA$3,0))),"")</f>
        <v/>
      </c>
      <c r="AA353" s="87" t="str">
        <f>IFERROR(IF(INDEX('[1]PNC 2020'!$A$3:$AA$434,MATCH($A353,'[1]PNC 2020'!$A$7:$A$434,0)+4,MATCH(AA$60,'[1]PNC 2020'!$A$3:$AA$3,0))=0,"",INDEX('[1]PNC 2020'!$A$3:$AA$434,MATCH($A353,'[1]PNC 2020'!$A$7:$A$434,0)+4,MATCH(AA$60,'[1]PNC 2020'!$A$3:$AA$3,0))),"")</f>
        <v/>
      </c>
      <c r="AB353" s="87">
        <f t="shared" si="123"/>
        <v>0</v>
      </c>
      <c r="AC353" s="87" t="str">
        <f>IFERROR(IF(INDEX('[1]PNC 2020'!$A$3:$AA$434,MATCH($A353,'[1]PNC 2020'!$A$7:$A$434,0)+4,MATCH(AC$60,'[1]PNC 2020'!$A$3:$AA$3,0))=0,"",INDEX('[1]PNC 2020'!$A$3:$AA$434,MATCH($A353,'[1]PNC 2020'!$A$7:$A$434,0)+4,MATCH(AC$60,'[1]PNC 2020'!$A$3:$AA$3,0))),"")</f>
        <v/>
      </c>
      <c r="AD353" s="87" t="str">
        <f>IFERROR(IF(INDEX('[1]PNC 2020'!$A$3:$AA$434,MATCH($A353,'[1]PNC 2020'!$A$7:$A$434,0)+4,MATCH(AD$60,'[1]PNC 2020'!$A$3:$AA$3,0))=0,"",INDEX('[1]PNC 2020'!$A$3:$AA$434,MATCH($A353,'[1]PNC 2020'!$A$7:$A$434,0)+4,MATCH(AD$60,'[1]PNC 2020'!$A$3:$AA$3,0))),"")</f>
        <v/>
      </c>
      <c r="AE353" s="87">
        <f t="shared" si="124"/>
        <v>0</v>
      </c>
      <c r="AF353" s="87" t="str">
        <f>IFERROR(IF(INDEX('[1]PNC 2020'!$A$3:$AA$434,MATCH($A353,'[1]PNC 2020'!$A$7:$A$434,0)+4,MATCH(AF$60,'[1]PNC 2020'!$A$3:$AA$3,0))=0,"",INDEX('[1]PNC 2020'!$A$3:$AA$434,MATCH($A353,'[1]PNC 2020'!$A$7:$A$434,0)+4,MATCH(AF$60,'[1]PNC 2020'!$A$3:$AA$3,0))),"")</f>
        <v/>
      </c>
      <c r="AG353" s="87" t="str">
        <f>IFERROR(IF(INDEX('[1]PNC 2020'!$A$3:$AA$434,MATCH($A353,'[1]PNC 2020'!$A$7:$A$434,0)+4,MATCH(AG$60,'[1]PNC 2020'!$A$3:$AA$3,0))=0,"",INDEX('[1]PNC 2020'!$A$3:$AA$434,MATCH($A353,'[1]PNC 2020'!$A$7:$A$434,0)+4,MATCH(AG$60,'[1]PNC 2020'!$A$3:$AA$3,0))),"")</f>
        <v/>
      </c>
      <c r="AH353" s="87">
        <f t="shared" si="125"/>
        <v>0</v>
      </c>
      <c r="AI353" s="87" t="str">
        <f>IFERROR(IF(INDEX('[1]PNC 2020'!$A$3:$AA$434,MATCH($A353,'[1]PNC 2020'!$A$7:$A$434,0)+4,MATCH(AI$60,'[1]PNC 2020'!$A$3:$AA$3,0))=0,"",INDEX('[1]PNC 2020'!$A$3:$AA$434,MATCH($A353,'[1]PNC 2020'!$A$7:$A$434,0)+4,MATCH(AI$60,'[1]PNC 2020'!$A$3:$AA$3,0))),"")</f>
        <v/>
      </c>
      <c r="AJ353" s="87" t="str">
        <f>IFERROR(IF(INDEX('[1]PNC 2020'!$A$3:$AA$434,MATCH($A353,'[1]PNC 2020'!$A$7:$A$434,0)+4,MATCH(AJ$60,'[1]PNC 2020'!$A$3:$AA$3,0))=0,"",INDEX('[1]PNC 2020'!$A$3:$AA$434,MATCH($A353,'[1]PNC 2020'!$A$7:$A$434,0)+4,MATCH(AJ$60,'[1]PNC 2020'!$A$3:$AA$3,0))),"")</f>
        <v/>
      </c>
      <c r="AK353" s="87">
        <f t="shared" si="126"/>
        <v>0</v>
      </c>
      <c r="AM353" s="132" t="s">
        <v>5</v>
      </c>
    </row>
    <row r="354" spans="1:39" x14ac:dyDescent="0.2">
      <c r="A354" s="132" t="str">
        <f t="shared" si="112"/>
        <v>JunioBMI Compañía de Seguros, S. A.</v>
      </c>
      <c r="B354" s="51" t="s">
        <v>87</v>
      </c>
      <c r="C354" s="88">
        <f t="shared" si="114"/>
        <v>0</v>
      </c>
      <c r="D354" s="88">
        <f t="shared" si="115"/>
        <v>0</v>
      </c>
      <c r="E354" s="87" t="str">
        <f>IFERROR(IF(INDEX('[1]PNC 2020'!$A$3:$AA$434,MATCH($A354,'[1]PNC 2020'!$A$7:$A$434,0)+4,MATCH(E$60,'[1]PNC 2020'!$A$3:$AA$3,0))=0,"",INDEX('[1]PNC 2020'!$A$3:$AA$434,MATCH($A354,'[1]PNC 2020'!$A$7:$A$434,0)+4,MATCH(E$60,'[1]PNC 2020'!$A$3:$AA$3,0))),"")</f>
        <v/>
      </c>
      <c r="F354" s="87" t="str">
        <f>IFERROR(IF(INDEX('[1]PNC 2020'!$A$3:$AA$434,MATCH($A354,'[1]PNC 2020'!$A$7:$A$434,0)+4,MATCH(F$60,'[1]PNC 2020'!$A$3:$AA$3,0))=0,"",INDEX('[1]PNC 2020'!$A$3:$AA$434,MATCH($A354,'[1]PNC 2020'!$A$7:$A$434,0)+4,MATCH(F$60,'[1]PNC 2020'!$A$3:$AA$3,0))),"")</f>
        <v/>
      </c>
      <c r="G354" s="87">
        <f t="shared" si="116"/>
        <v>0</v>
      </c>
      <c r="H354" s="87" t="str">
        <f>IFERROR(IF(INDEX('[1]PNC 2020'!$A$3:$AA$434,MATCH($A354,'[1]PNC 2020'!$A$7:$A$434,0)+4,MATCH(H$60,'[1]PNC 2020'!$A$3:$AA$3,0))=0,"",INDEX('[1]PNC 2020'!$A$3:$AA$434,MATCH($A354,'[1]PNC 2020'!$A$7:$A$434,0)+4,MATCH(H$60,'[1]PNC 2020'!$A$3:$AA$3,0))),"")</f>
        <v/>
      </c>
      <c r="I354" s="87" t="str">
        <f>IFERROR(IF(INDEX('[1]PNC 2020'!$A$3:$AA$434,MATCH($A354,'[1]PNC 2020'!$A$7:$A$434,0)+4,MATCH(I$60,'[1]PNC 2020'!$A$3:$AA$3,0))=0,"",INDEX('[1]PNC 2020'!$A$3:$AA$434,MATCH($A354,'[1]PNC 2020'!$A$7:$A$434,0)+4,MATCH(I$60,'[1]PNC 2020'!$A$3:$AA$3,0))),"")</f>
        <v/>
      </c>
      <c r="J354" s="87">
        <f t="shared" si="117"/>
        <v>0</v>
      </c>
      <c r="K354" s="87" t="str">
        <f>IFERROR(IF(INDEX('[1]PNC 2020'!$A$3:$AA$434,MATCH($A354,'[1]PNC 2020'!$A$7:$A$434,0)+4,MATCH(K$60,'[1]PNC 2020'!$A$3:$AA$3,0))=0,"",INDEX('[1]PNC 2020'!$A$3:$AA$434,MATCH($A354,'[1]PNC 2020'!$A$7:$A$434,0)+4,MATCH(K$60,'[1]PNC 2020'!$A$3:$AA$3,0))),"")</f>
        <v/>
      </c>
      <c r="L354" s="87" t="str">
        <f>IFERROR(IF(INDEX('[1]PNC 2020'!$A$3:$AA$434,MATCH($A354,'[1]PNC 2020'!$A$7:$A$434,0)+4,MATCH(L$60,'[1]PNC 2020'!$A$3:$AA$3,0))=0,"",INDEX('[1]PNC 2020'!$A$3:$AA$434,MATCH($A354,'[1]PNC 2020'!$A$7:$A$434,0)+4,MATCH(L$60,'[1]PNC 2020'!$A$3:$AA$3,0))),"")</f>
        <v/>
      </c>
      <c r="M354" s="87">
        <f t="shared" si="118"/>
        <v>0</v>
      </c>
      <c r="N354" s="87" t="str">
        <f>IFERROR(IF(INDEX('[1]PNC 2020'!$A$3:$AA$434,MATCH($A354,'[1]PNC 2020'!$A$7:$A$434,0)+4,MATCH(N$60,'[1]PNC 2020'!$A$3:$AA$3,0))=0,"",INDEX('[1]PNC 2020'!$A$3:$AA$434,MATCH($A354,'[1]PNC 2020'!$A$7:$A$434,0)+4,MATCH(N$60,'[1]PNC 2020'!$A$3:$AA$3,0))),"")</f>
        <v/>
      </c>
      <c r="O354" s="87" t="str">
        <f>IFERROR(IF(INDEX('[1]PNC 2020'!$A$3:$AA$434,MATCH($A354,'[1]PNC 2020'!$A$7:$A$434,0)+4,MATCH(O$60,'[1]PNC 2020'!$A$3:$AA$3,0))=0,"",INDEX('[1]PNC 2020'!$A$3:$AA$434,MATCH($A354,'[1]PNC 2020'!$A$7:$A$434,0)+4,MATCH(O$60,'[1]PNC 2020'!$A$3:$AA$3,0))),"")</f>
        <v/>
      </c>
      <c r="P354" s="87">
        <f t="shared" si="119"/>
        <v>0</v>
      </c>
      <c r="Q354" s="87" t="str">
        <f>IFERROR(IF(INDEX('[1]PNC 2020'!$A$3:$AA$434,MATCH($A354,'[1]PNC 2020'!$A$7:$A$434,0)+4,MATCH(Q$60,'[1]PNC 2020'!$A$3:$AA$3,0))=0,"",INDEX('[1]PNC 2020'!$A$3:$AA$434,MATCH($A354,'[1]PNC 2020'!$A$7:$A$434,0)+4,MATCH(Q$60,'[1]PNC 2020'!$A$3:$AA$3,0))),"")</f>
        <v/>
      </c>
      <c r="R354" s="87" t="str">
        <f>IFERROR(IF(INDEX('[1]PNC 2020'!$A$3:$AA$434,MATCH($A354,'[1]PNC 2020'!$A$7:$A$434,0)+4,MATCH(R$60,'[1]PNC 2020'!$A$3:$AA$3,0))=0,"",INDEX('[1]PNC 2020'!$A$3:$AA$434,MATCH($A354,'[1]PNC 2020'!$A$7:$A$434,0)+4,MATCH(R$60,'[1]PNC 2020'!$A$3:$AA$3,0))),"")</f>
        <v/>
      </c>
      <c r="S354" s="87">
        <f t="shared" si="120"/>
        <v>0</v>
      </c>
      <c r="T354" s="87" t="str">
        <f>IFERROR(IF(INDEX('[1]PNC 2020'!$A$3:$AA$434,MATCH($A354,'[1]PNC 2020'!$A$7:$A$434,0)+4,MATCH(T$60,'[1]PNC 2020'!$A$3:$AA$3,0))=0,"",INDEX('[1]PNC 2020'!$A$3:$AA$434,MATCH($A354,'[1]PNC 2020'!$A$7:$A$434,0)+4,MATCH(T$60,'[1]PNC 2020'!$A$3:$AA$3,0))),"")</f>
        <v/>
      </c>
      <c r="U354" s="87" t="str">
        <f>IFERROR(IF(INDEX('[1]PNC 2020'!$A$3:$AA$434,MATCH($A354,'[1]PNC 2020'!$A$7:$A$434,0)+4,MATCH(U$60,'[1]PNC 2020'!$A$3:$AA$3,0))=0,"",INDEX('[1]PNC 2020'!$A$3:$AA$434,MATCH($A354,'[1]PNC 2020'!$A$7:$A$434,0)+4,MATCH(U$60,'[1]PNC 2020'!$A$3:$AA$3,0))),"")</f>
        <v/>
      </c>
      <c r="V354" s="87">
        <f t="shared" si="121"/>
        <v>0</v>
      </c>
      <c r="W354" s="87" t="str">
        <f>IFERROR(IF(INDEX('[1]PNC 2020'!$A$3:$AA$434,MATCH($A354,'[1]PNC 2020'!$A$7:$A$434,0)+4,MATCH(W$60,'[1]PNC 2020'!$A$3:$AA$3,0))=0,"",INDEX('[1]PNC 2020'!$A$3:$AA$434,MATCH($A354,'[1]PNC 2020'!$A$7:$A$434,0)+4,MATCH(W$60,'[1]PNC 2020'!$A$3:$AA$3,0))),"")</f>
        <v/>
      </c>
      <c r="X354" s="87" t="str">
        <f>IFERROR(IF(INDEX('[1]PNC 2020'!$A$3:$AA$434,MATCH($A354,'[1]PNC 2020'!$A$7:$A$434,0)+4,MATCH(X$60,'[1]PNC 2020'!$A$3:$AA$3,0))=0,"",INDEX('[1]PNC 2020'!$A$3:$AA$434,MATCH($A354,'[1]PNC 2020'!$A$7:$A$434,0)+4,MATCH(X$60,'[1]PNC 2020'!$A$3:$AA$3,0))),"")</f>
        <v/>
      </c>
      <c r="Y354" s="87">
        <f t="shared" si="122"/>
        <v>0</v>
      </c>
      <c r="Z354" s="87" t="str">
        <f>IFERROR(IF(INDEX('[1]PNC 2020'!$A$3:$AA$434,MATCH($A354,'[1]PNC 2020'!$A$7:$A$434,0)+4,MATCH(Z$60,'[1]PNC 2020'!$A$3:$AA$3,0))=0,"",INDEX('[1]PNC 2020'!$A$3:$AA$434,MATCH($A354,'[1]PNC 2020'!$A$7:$A$434,0)+4,MATCH(Z$60,'[1]PNC 2020'!$A$3:$AA$3,0))),"")</f>
        <v/>
      </c>
      <c r="AA354" s="87" t="str">
        <f>IFERROR(IF(INDEX('[1]PNC 2020'!$A$3:$AA$434,MATCH($A354,'[1]PNC 2020'!$A$7:$A$434,0)+4,MATCH(AA$60,'[1]PNC 2020'!$A$3:$AA$3,0))=0,"",INDEX('[1]PNC 2020'!$A$3:$AA$434,MATCH($A354,'[1]PNC 2020'!$A$7:$A$434,0)+4,MATCH(AA$60,'[1]PNC 2020'!$A$3:$AA$3,0))),"")</f>
        <v/>
      </c>
      <c r="AB354" s="87">
        <f t="shared" si="123"/>
        <v>0</v>
      </c>
      <c r="AC354" s="87" t="str">
        <f>IFERROR(IF(INDEX('[1]PNC 2020'!$A$3:$AA$434,MATCH($A354,'[1]PNC 2020'!$A$7:$A$434,0)+4,MATCH(AC$60,'[1]PNC 2020'!$A$3:$AA$3,0))=0,"",INDEX('[1]PNC 2020'!$A$3:$AA$434,MATCH($A354,'[1]PNC 2020'!$A$7:$A$434,0)+4,MATCH(AC$60,'[1]PNC 2020'!$A$3:$AA$3,0))),"")</f>
        <v/>
      </c>
      <c r="AD354" s="87" t="str">
        <f>IFERROR(IF(INDEX('[1]PNC 2020'!$A$3:$AA$434,MATCH($A354,'[1]PNC 2020'!$A$7:$A$434,0)+4,MATCH(AD$60,'[1]PNC 2020'!$A$3:$AA$3,0))=0,"",INDEX('[1]PNC 2020'!$A$3:$AA$434,MATCH($A354,'[1]PNC 2020'!$A$7:$A$434,0)+4,MATCH(AD$60,'[1]PNC 2020'!$A$3:$AA$3,0))),"")</f>
        <v/>
      </c>
      <c r="AE354" s="87">
        <f t="shared" si="124"/>
        <v>0</v>
      </c>
      <c r="AF354" s="87" t="str">
        <f>IFERROR(IF(INDEX('[1]PNC 2020'!$A$3:$AA$434,MATCH($A354,'[1]PNC 2020'!$A$7:$A$434,0)+4,MATCH(AF$60,'[1]PNC 2020'!$A$3:$AA$3,0))=0,"",INDEX('[1]PNC 2020'!$A$3:$AA$434,MATCH($A354,'[1]PNC 2020'!$A$7:$A$434,0)+4,MATCH(AF$60,'[1]PNC 2020'!$A$3:$AA$3,0))),"")</f>
        <v/>
      </c>
      <c r="AG354" s="87" t="str">
        <f>IFERROR(IF(INDEX('[1]PNC 2020'!$A$3:$AA$434,MATCH($A354,'[1]PNC 2020'!$A$7:$A$434,0)+4,MATCH(AG$60,'[1]PNC 2020'!$A$3:$AA$3,0))=0,"",INDEX('[1]PNC 2020'!$A$3:$AA$434,MATCH($A354,'[1]PNC 2020'!$A$7:$A$434,0)+4,MATCH(AG$60,'[1]PNC 2020'!$A$3:$AA$3,0))),"")</f>
        <v/>
      </c>
      <c r="AH354" s="87">
        <f t="shared" si="125"/>
        <v>0</v>
      </c>
      <c r="AI354" s="87" t="str">
        <f>IFERROR(IF(INDEX('[1]PNC 2020'!$A$3:$AA$434,MATCH($A354,'[1]PNC 2020'!$A$7:$A$434,0)+4,MATCH(AI$60,'[1]PNC 2020'!$A$3:$AA$3,0))=0,"",INDEX('[1]PNC 2020'!$A$3:$AA$434,MATCH($A354,'[1]PNC 2020'!$A$7:$A$434,0)+4,MATCH(AI$60,'[1]PNC 2020'!$A$3:$AA$3,0))),"")</f>
        <v/>
      </c>
      <c r="AJ354" s="87" t="str">
        <f>IFERROR(IF(INDEX('[1]PNC 2020'!$A$3:$AA$434,MATCH($A354,'[1]PNC 2020'!$A$7:$A$434,0)+4,MATCH(AJ$60,'[1]PNC 2020'!$A$3:$AA$3,0))=0,"",INDEX('[1]PNC 2020'!$A$3:$AA$434,MATCH($A354,'[1]PNC 2020'!$A$7:$A$434,0)+4,MATCH(AJ$60,'[1]PNC 2020'!$A$3:$AA$3,0))),"")</f>
        <v/>
      </c>
      <c r="AK354" s="87">
        <f t="shared" si="126"/>
        <v>0</v>
      </c>
      <c r="AM354" s="132" t="s">
        <v>5</v>
      </c>
    </row>
    <row r="355" spans="1:39" x14ac:dyDescent="0.2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0</v>
      </c>
      <c r="E355" s="87" t="str">
        <f>IFERROR(IF(INDEX('[1]PNC 2020'!$A$3:$AA$434,MATCH($A355,'[1]PNC 2020'!$A$7:$A$434,0)+4,MATCH(E$60,'[1]PNC 2020'!$A$3:$AA$3,0))=0,"",INDEX('[1]PNC 2020'!$A$3:$AA$434,MATCH($A355,'[1]PNC 2020'!$A$7:$A$434,0)+4,MATCH(E$60,'[1]PNC 2020'!$A$3:$AA$3,0))),"")</f>
        <v/>
      </c>
      <c r="F355" s="87" t="str">
        <f>IFERROR(IF(INDEX('[1]PNC 2020'!$A$3:$AA$434,MATCH($A355,'[1]PNC 2020'!$A$7:$A$434,0)+4,MATCH(F$60,'[1]PNC 2020'!$A$3:$AA$3,0))=0,"",INDEX('[1]PNC 2020'!$A$3:$AA$434,MATCH($A355,'[1]PNC 2020'!$A$7:$A$434,0)+4,MATCH(F$60,'[1]PNC 2020'!$A$3:$AA$3,0))),"")</f>
        <v/>
      </c>
      <c r="G355" s="87">
        <f t="shared" si="116"/>
        <v>0</v>
      </c>
      <c r="H355" s="87" t="str">
        <f>IFERROR(IF(INDEX('[1]PNC 2020'!$A$3:$AA$434,MATCH($A355,'[1]PNC 2020'!$A$7:$A$434,0)+4,MATCH(H$60,'[1]PNC 2020'!$A$3:$AA$3,0))=0,"",INDEX('[1]PNC 2020'!$A$3:$AA$434,MATCH($A355,'[1]PNC 2020'!$A$7:$A$434,0)+4,MATCH(H$60,'[1]PNC 2020'!$A$3:$AA$3,0))),"")</f>
        <v/>
      </c>
      <c r="I355" s="87" t="str">
        <f>IFERROR(IF(INDEX('[1]PNC 2020'!$A$3:$AA$434,MATCH($A355,'[1]PNC 2020'!$A$7:$A$434,0)+4,MATCH(I$60,'[1]PNC 2020'!$A$3:$AA$3,0))=0,"",INDEX('[1]PNC 2020'!$A$3:$AA$434,MATCH($A355,'[1]PNC 2020'!$A$7:$A$434,0)+4,MATCH(I$60,'[1]PNC 2020'!$A$3:$AA$3,0))),"")</f>
        <v/>
      </c>
      <c r="J355" s="87">
        <f t="shared" si="117"/>
        <v>0</v>
      </c>
      <c r="K355" s="87" t="str">
        <f>IFERROR(IF(INDEX('[1]PNC 2020'!$A$3:$AA$434,MATCH($A355,'[1]PNC 2020'!$A$7:$A$434,0)+4,MATCH(K$60,'[1]PNC 2020'!$A$3:$AA$3,0))=0,"",INDEX('[1]PNC 2020'!$A$3:$AA$434,MATCH($A355,'[1]PNC 2020'!$A$7:$A$434,0)+4,MATCH(K$60,'[1]PNC 2020'!$A$3:$AA$3,0))),"")</f>
        <v/>
      </c>
      <c r="L355" s="87" t="str">
        <f>IFERROR(IF(INDEX('[1]PNC 2020'!$A$3:$AA$434,MATCH($A355,'[1]PNC 2020'!$A$7:$A$434,0)+4,MATCH(L$60,'[1]PNC 2020'!$A$3:$AA$3,0))=0,"",INDEX('[1]PNC 2020'!$A$3:$AA$434,MATCH($A355,'[1]PNC 2020'!$A$7:$A$434,0)+4,MATCH(L$60,'[1]PNC 2020'!$A$3:$AA$3,0))),"")</f>
        <v/>
      </c>
      <c r="M355" s="87">
        <f t="shared" si="118"/>
        <v>0</v>
      </c>
      <c r="N355" s="87" t="str">
        <f>IFERROR(IF(INDEX('[1]PNC 2020'!$A$3:$AA$434,MATCH($A355,'[1]PNC 2020'!$A$7:$A$434,0)+4,MATCH(N$60,'[1]PNC 2020'!$A$3:$AA$3,0))=0,"",INDEX('[1]PNC 2020'!$A$3:$AA$434,MATCH($A355,'[1]PNC 2020'!$A$7:$A$434,0)+4,MATCH(N$60,'[1]PNC 2020'!$A$3:$AA$3,0))),"")</f>
        <v/>
      </c>
      <c r="O355" s="87" t="str">
        <f>IFERROR(IF(INDEX('[1]PNC 2020'!$A$3:$AA$434,MATCH($A355,'[1]PNC 2020'!$A$7:$A$434,0)+4,MATCH(O$60,'[1]PNC 2020'!$A$3:$AA$3,0))=0,"",INDEX('[1]PNC 2020'!$A$3:$AA$434,MATCH($A355,'[1]PNC 2020'!$A$7:$A$434,0)+4,MATCH(O$60,'[1]PNC 2020'!$A$3:$AA$3,0))),"")</f>
        <v/>
      </c>
      <c r="P355" s="87">
        <f t="shared" si="119"/>
        <v>0</v>
      </c>
      <c r="Q355" s="87" t="str">
        <f>IFERROR(IF(INDEX('[1]PNC 2020'!$A$3:$AA$434,MATCH($A355,'[1]PNC 2020'!$A$7:$A$434,0)+4,MATCH(Q$60,'[1]PNC 2020'!$A$3:$AA$3,0))=0,"",INDEX('[1]PNC 2020'!$A$3:$AA$434,MATCH($A355,'[1]PNC 2020'!$A$7:$A$434,0)+4,MATCH(Q$60,'[1]PNC 2020'!$A$3:$AA$3,0))),"")</f>
        <v/>
      </c>
      <c r="R355" s="87" t="str">
        <f>IFERROR(IF(INDEX('[1]PNC 2020'!$A$3:$AA$434,MATCH($A355,'[1]PNC 2020'!$A$7:$A$434,0)+4,MATCH(R$60,'[1]PNC 2020'!$A$3:$AA$3,0))=0,"",INDEX('[1]PNC 2020'!$A$3:$AA$434,MATCH($A355,'[1]PNC 2020'!$A$7:$A$434,0)+4,MATCH(R$60,'[1]PNC 2020'!$A$3:$AA$3,0))),"")</f>
        <v/>
      </c>
      <c r="S355" s="87">
        <f t="shared" si="120"/>
        <v>0</v>
      </c>
      <c r="T355" s="87" t="str">
        <f>IFERROR(IF(INDEX('[1]PNC 2020'!$A$3:$AA$434,MATCH($A355,'[1]PNC 2020'!$A$7:$A$434,0)+4,MATCH(T$60,'[1]PNC 2020'!$A$3:$AA$3,0))=0,"",INDEX('[1]PNC 2020'!$A$3:$AA$434,MATCH($A355,'[1]PNC 2020'!$A$7:$A$434,0)+4,MATCH(T$60,'[1]PNC 2020'!$A$3:$AA$3,0))),"")</f>
        <v/>
      </c>
      <c r="U355" s="87" t="str">
        <f>IFERROR(IF(INDEX('[1]PNC 2020'!$A$3:$AA$434,MATCH($A355,'[1]PNC 2020'!$A$7:$A$434,0)+4,MATCH(U$60,'[1]PNC 2020'!$A$3:$AA$3,0))=0,"",INDEX('[1]PNC 2020'!$A$3:$AA$434,MATCH($A355,'[1]PNC 2020'!$A$7:$A$434,0)+4,MATCH(U$60,'[1]PNC 2020'!$A$3:$AA$3,0))),"")</f>
        <v/>
      </c>
      <c r="V355" s="87">
        <f t="shared" si="121"/>
        <v>0</v>
      </c>
      <c r="W355" s="87" t="str">
        <f>IFERROR(IF(INDEX('[1]PNC 2020'!$A$3:$AA$434,MATCH($A355,'[1]PNC 2020'!$A$7:$A$434,0)+4,MATCH(W$60,'[1]PNC 2020'!$A$3:$AA$3,0))=0,"",INDEX('[1]PNC 2020'!$A$3:$AA$434,MATCH($A355,'[1]PNC 2020'!$A$7:$A$434,0)+4,MATCH(W$60,'[1]PNC 2020'!$A$3:$AA$3,0))),"")</f>
        <v/>
      </c>
      <c r="X355" s="87" t="str">
        <f>IFERROR(IF(INDEX('[1]PNC 2020'!$A$3:$AA$434,MATCH($A355,'[1]PNC 2020'!$A$7:$A$434,0)+4,MATCH(X$60,'[1]PNC 2020'!$A$3:$AA$3,0))=0,"",INDEX('[1]PNC 2020'!$A$3:$AA$434,MATCH($A355,'[1]PNC 2020'!$A$7:$A$434,0)+4,MATCH(X$60,'[1]PNC 2020'!$A$3:$AA$3,0))),"")</f>
        <v/>
      </c>
      <c r="Y355" s="87">
        <f t="shared" si="122"/>
        <v>0</v>
      </c>
      <c r="Z355" s="87" t="str">
        <f>IFERROR(IF(INDEX('[1]PNC 2020'!$A$3:$AA$434,MATCH($A355,'[1]PNC 2020'!$A$7:$A$434,0)+4,MATCH(Z$60,'[1]PNC 2020'!$A$3:$AA$3,0))=0,"",INDEX('[1]PNC 2020'!$A$3:$AA$434,MATCH($A355,'[1]PNC 2020'!$A$7:$A$434,0)+4,MATCH(Z$60,'[1]PNC 2020'!$A$3:$AA$3,0))),"")</f>
        <v/>
      </c>
      <c r="AA355" s="87" t="str">
        <f>IFERROR(IF(INDEX('[1]PNC 2020'!$A$3:$AA$434,MATCH($A355,'[1]PNC 2020'!$A$7:$A$434,0)+4,MATCH(AA$60,'[1]PNC 2020'!$A$3:$AA$3,0))=0,"",INDEX('[1]PNC 2020'!$A$3:$AA$434,MATCH($A355,'[1]PNC 2020'!$A$7:$A$434,0)+4,MATCH(AA$60,'[1]PNC 2020'!$A$3:$AA$3,0))),"")</f>
        <v/>
      </c>
      <c r="AB355" s="87">
        <f t="shared" si="123"/>
        <v>0</v>
      </c>
      <c r="AC355" s="87" t="str">
        <f>IFERROR(IF(INDEX('[1]PNC 2020'!$A$3:$AA$434,MATCH($A355,'[1]PNC 2020'!$A$7:$A$434,0)+4,MATCH(AC$60,'[1]PNC 2020'!$A$3:$AA$3,0))=0,"",INDEX('[1]PNC 2020'!$A$3:$AA$434,MATCH($A355,'[1]PNC 2020'!$A$7:$A$434,0)+4,MATCH(AC$60,'[1]PNC 2020'!$A$3:$AA$3,0))),"")</f>
        <v/>
      </c>
      <c r="AD355" s="87" t="str">
        <f>IFERROR(IF(INDEX('[1]PNC 2020'!$A$3:$AA$434,MATCH($A355,'[1]PNC 2020'!$A$7:$A$434,0)+4,MATCH(AD$60,'[1]PNC 2020'!$A$3:$AA$3,0))=0,"",INDEX('[1]PNC 2020'!$A$3:$AA$434,MATCH($A355,'[1]PNC 2020'!$A$7:$A$434,0)+4,MATCH(AD$60,'[1]PNC 2020'!$A$3:$AA$3,0))),"")</f>
        <v/>
      </c>
      <c r="AE355" s="87">
        <f t="shared" si="124"/>
        <v>0</v>
      </c>
      <c r="AF355" s="87" t="str">
        <f>IFERROR(IF(INDEX('[1]PNC 2020'!$A$3:$AA$434,MATCH($A355,'[1]PNC 2020'!$A$7:$A$434,0)+4,MATCH(AF$60,'[1]PNC 2020'!$A$3:$AA$3,0))=0,"",INDEX('[1]PNC 2020'!$A$3:$AA$434,MATCH($A355,'[1]PNC 2020'!$A$7:$A$434,0)+4,MATCH(AF$60,'[1]PNC 2020'!$A$3:$AA$3,0))),"")</f>
        <v/>
      </c>
      <c r="AG355" s="87" t="str">
        <f>IFERROR(IF(INDEX('[1]PNC 2020'!$A$3:$AA$434,MATCH($A355,'[1]PNC 2020'!$A$7:$A$434,0)+4,MATCH(AG$60,'[1]PNC 2020'!$A$3:$AA$3,0))=0,"",INDEX('[1]PNC 2020'!$A$3:$AA$434,MATCH($A355,'[1]PNC 2020'!$A$7:$A$434,0)+4,MATCH(AG$60,'[1]PNC 2020'!$A$3:$AA$3,0))),"")</f>
        <v/>
      </c>
      <c r="AH355" s="87">
        <f t="shared" si="125"/>
        <v>0</v>
      </c>
      <c r="AI355" s="87" t="str">
        <f>IFERROR(IF(INDEX('[1]PNC 2020'!$A$3:$AA$434,MATCH($A355,'[1]PNC 2020'!$A$7:$A$434,0)+4,MATCH(AI$60,'[1]PNC 2020'!$A$3:$AA$3,0))=0,"",INDEX('[1]PNC 2020'!$A$3:$AA$434,MATCH($A355,'[1]PNC 2020'!$A$7:$A$434,0)+4,MATCH(AI$60,'[1]PNC 2020'!$A$3:$AA$3,0))),"")</f>
        <v/>
      </c>
      <c r="AJ355" s="87" t="str">
        <f>IFERROR(IF(INDEX('[1]PNC 2020'!$A$3:$AA$434,MATCH($A355,'[1]PNC 2020'!$A$7:$A$434,0)+4,MATCH(AJ$60,'[1]PNC 2020'!$A$3:$AA$3,0))=0,"",INDEX('[1]PNC 2020'!$A$3:$AA$434,MATCH($A355,'[1]PNC 2020'!$A$7:$A$434,0)+4,MATCH(AJ$60,'[1]PNC 2020'!$A$3:$AA$3,0))),"")</f>
        <v/>
      </c>
      <c r="AK355" s="87">
        <f t="shared" si="126"/>
        <v>0</v>
      </c>
      <c r="AM355" s="132" t="s">
        <v>5</v>
      </c>
    </row>
    <row r="356" spans="1:39" x14ac:dyDescent="0.2">
      <c r="A356" s="132" t="str">
        <f t="shared" si="112"/>
        <v>JunioSeguros APS, S.R.L.</v>
      </c>
      <c r="B356" s="51" t="s">
        <v>125</v>
      </c>
      <c r="C356" s="88">
        <f t="shared" si="114"/>
        <v>0</v>
      </c>
      <c r="D356" s="88">
        <f t="shared" si="115"/>
        <v>0</v>
      </c>
      <c r="E356" s="87" t="str">
        <f>IFERROR(IF(INDEX('[1]PNC 2020'!$A$3:$AA$434,MATCH($A356,'[1]PNC 2020'!$A$7:$A$434,0)+4,MATCH(E$60,'[1]PNC 2020'!$A$3:$AA$3,0))=0,"",INDEX('[1]PNC 2020'!$A$3:$AA$434,MATCH($A356,'[1]PNC 2020'!$A$7:$A$434,0)+4,MATCH(E$60,'[1]PNC 2020'!$A$3:$AA$3,0))),"")</f>
        <v/>
      </c>
      <c r="F356" s="87" t="str">
        <f>IFERROR(IF(INDEX('[1]PNC 2020'!$A$3:$AA$434,MATCH($A356,'[1]PNC 2020'!$A$7:$A$434,0)+4,MATCH(F$60,'[1]PNC 2020'!$A$3:$AA$3,0))=0,"",INDEX('[1]PNC 2020'!$A$3:$AA$434,MATCH($A356,'[1]PNC 2020'!$A$7:$A$434,0)+4,MATCH(F$60,'[1]PNC 2020'!$A$3:$AA$3,0))),"")</f>
        <v/>
      </c>
      <c r="G356" s="87">
        <f t="shared" si="116"/>
        <v>0</v>
      </c>
      <c r="H356" s="87" t="str">
        <f>IFERROR(IF(INDEX('[1]PNC 2020'!$A$3:$AA$434,MATCH($A356,'[1]PNC 2020'!$A$7:$A$434,0)+4,MATCH(H$60,'[1]PNC 2020'!$A$3:$AA$3,0))=0,"",INDEX('[1]PNC 2020'!$A$3:$AA$434,MATCH($A356,'[1]PNC 2020'!$A$7:$A$434,0)+4,MATCH(H$60,'[1]PNC 2020'!$A$3:$AA$3,0))),"")</f>
        <v/>
      </c>
      <c r="I356" s="87" t="str">
        <f>IFERROR(IF(INDEX('[1]PNC 2020'!$A$3:$AA$434,MATCH($A356,'[1]PNC 2020'!$A$7:$A$434,0)+4,MATCH(I$60,'[1]PNC 2020'!$A$3:$AA$3,0))=0,"",INDEX('[1]PNC 2020'!$A$3:$AA$434,MATCH($A356,'[1]PNC 2020'!$A$7:$A$434,0)+4,MATCH(I$60,'[1]PNC 2020'!$A$3:$AA$3,0))),"")</f>
        <v/>
      </c>
      <c r="J356" s="87">
        <f t="shared" si="117"/>
        <v>0</v>
      </c>
      <c r="K356" s="87" t="str">
        <f>IFERROR(IF(INDEX('[1]PNC 2020'!$A$3:$AA$434,MATCH($A356,'[1]PNC 2020'!$A$7:$A$434,0)+4,MATCH(K$60,'[1]PNC 2020'!$A$3:$AA$3,0))=0,"",INDEX('[1]PNC 2020'!$A$3:$AA$434,MATCH($A356,'[1]PNC 2020'!$A$7:$A$434,0)+4,MATCH(K$60,'[1]PNC 2020'!$A$3:$AA$3,0))),"")</f>
        <v/>
      </c>
      <c r="L356" s="87" t="str">
        <f>IFERROR(IF(INDEX('[1]PNC 2020'!$A$3:$AA$434,MATCH($A356,'[1]PNC 2020'!$A$7:$A$434,0)+4,MATCH(L$60,'[1]PNC 2020'!$A$3:$AA$3,0))=0,"",INDEX('[1]PNC 2020'!$A$3:$AA$434,MATCH($A356,'[1]PNC 2020'!$A$7:$A$434,0)+4,MATCH(L$60,'[1]PNC 2020'!$A$3:$AA$3,0))),"")</f>
        <v/>
      </c>
      <c r="M356" s="87">
        <f t="shared" si="118"/>
        <v>0</v>
      </c>
      <c r="N356" s="87" t="str">
        <f>IFERROR(IF(INDEX('[1]PNC 2020'!$A$3:$AA$434,MATCH($A356,'[1]PNC 2020'!$A$7:$A$434,0)+4,MATCH(N$60,'[1]PNC 2020'!$A$3:$AA$3,0))=0,"",INDEX('[1]PNC 2020'!$A$3:$AA$434,MATCH($A356,'[1]PNC 2020'!$A$7:$A$434,0)+4,MATCH(N$60,'[1]PNC 2020'!$A$3:$AA$3,0))),"")</f>
        <v/>
      </c>
      <c r="O356" s="87" t="str">
        <f>IFERROR(IF(INDEX('[1]PNC 2020'!$A$3:$AA$434,MATCH($A356,'[1]PNC 2020'!$A$7:$A$434,0)+4,MATCH(O$60,'[1]PNC 2020'!$A$3:$AA$3,0))=0,"",INDEX('[1]PNC 2020'!$A$3:$AA$434,MATCH($A356,'[1]PNC 2020'!$A$7:$A$434,0)+4,MATCH(O$60,'[1]PNC 2020'!$A$3:$AA$3,0))),"")</f>
        <v/>
      </c>
      <c r="P356" s="87">
        <f t="shared" si="119"/>
        <v>0</v>
      </c>
      <c r="Q356" s="87" t="str">
        <f>IFERROR(IF(INDEX('[1]PNC 2020'!$A$3:$AA$434,MATCH($A356,'[1]PNC 2020'!$A$7:$A$434,0)+4,MATCH(Q$60,'[1]PNC 2020'!$A$3:$AA$3,0))=0,"",INDEX('[1]PNC 2020'!$A$3:$AA$434,MATCH($A356,'[1]PNC 2020'!$A$7:$A$434,0)+4,MATCH(Q$60,'[1]PNC 2020'!$A$3:$AA$3,0))),"")</f>
        <v/>
      </c>
      <c r="R356" s="87" t="str">
        <f>IFERROR(IF(INDEX('[1]PNC 2020'!$A$3:$AA$434,MATCH($A356,'[1]PNC 2020'!$A$7:$A$434,0)+4,MATCH(R$60,'[1]PNC 2020'!$A$3:$AA$3,0))=0,"",INDEX('[1]PNC 2020'!$A$3:$AA$434,MATCH($A356,'[1]PNC 2020'!$A$7:$A$434,0)+4,MATCH(R$60,'[1]PNC 2020'!$A$3:$AA$3,0))),"")</f>
        <v/>
      </c>
      <c r="S356" s="87">
        <f t="shared" si="120"/>
        <v>0</v>
      </c>
      <c r="T356" s="87" t="str">
        <f>IFERROR(IF(INDEX('[1]PNC 2020'!$A$3:$AA$434,MATCH($A356,'[1]PNC 2020'!$A$7:$A$434,0)+4,MATCH(T$60,'[1]PNC 2020'!$A$3:$AA$3,0))=0,"",INDEX('[1]PNC 2020'!$A$3:$AA$434,MATCH($A356,'[1]PNC 2020'!$A$7:$A$434,0)+4,MATCH(T$60,'[1]PNC 2020'!$A$3:$AA$3,0))),"")</f>
        <v/>
      </c>
      <c r="U356" s="87" t="str">
        <f>IFERROR(IF(INDEX('[1]PNC 2020'!$A$3:$AA$434,MATCH($A356,'[1]PNC 2020'!$A$7:$A$434,0)+4,MATCH(U$60,'[1]PNC 2020'!$A$3:$AA$3,0))=0,"",INDEX('[1]PNC 2020'!$A$3:$AA$434,MATCH($A356,'[1]PNC 2020'!$A$7:$A$434,0)+4,MATCH(U$60,'[1]PNC 2020'!$A$3:$AA$3,0))),"")</f>
        <v/>
      </c>
      <c r="V356" s="87">
        <f t="shared" si="121"/>
        <v>0</v>
      </c>
      <c r="W356" s="87" t="str">
        <f>IFERROR(IF(INDEX('[1]PNC 2020'!$A$3:$AA$434,MATCH($A356,'[1]PNC 2020'!$A$7:$A$434,0)+4,MATCH(W$60,'[1]PNC 2020'!$A$3:$AA$3,0))=0,"",INDEX('[1]PNC 2020'!$A$3:$AA$434,MATCH($A356,'[1]PNC 2020'!$A$7:$A$434,0)+4,MATCH(W$60,'[1]PNC 2020'!$A$3:$AA$3,0))),"")</f>
        <v/>
      </c>
      <c r="X356" s="87" t="str">
        <f>IFERROR(IF(INDEX('[1]PNC 2020'!$A$3:$AA$434,MATCH($A356,'[1]PNC 2020'!$A$7:$A$434,0)+4,MATCH(X$60,'[1]PNC 2020'!$A$3:$AA$3,0))=0,"",INDEX('[1]PNC 2020'!$A$3:$AA$434,MATCH($A356,'[1]PNC 2020'!$A$7:$A$434,0)+4,MATCH(X$60,'[1]PNC 2020'!$A$3:$AA$3,0))),"")</f>
        <v/>
      </c>
      <c r="Y356" s="87">
        <f t="shared" si="122"/>
        <v>0</v>
      </c>
      <c r="Z356" s="87" t="str">
        <f>IFERROR(IF(INDEX('[1]PNC 2020'!$A$3:$AA$434,MATCH($A356,'[1]PNC 2020'!$A$7:$A$434,0)+4,MATCH(Z$60,'[1]PNC 2020'!$A$3:$AA$3,0))=0,"",INDEX('[1]PNC 2020'!$A$3:$AA$434,MATCH($A356,'[1]PNC 2020'!$A$7:$A$434,0)+4,MATCH(Z$60,'[1]PNC 2020'!$A$3:$AA$3,0))),"")</f>
        <v/>
      </c>
      <c r="AA356" s="87" t="str">
        <f>IFERROR(IF(INDEX('[1]PNC 2020'!$A$3:$AA$434,MATCH($A356,'[1]PNC 2020'!$A$7:$A$434,0)+4,MATCH(AA$60,'[1]PNC 2020'!$A$3:$AA$3,0))=0,"",INDEX('[1]PNC 2020'!$A$3:$AA$434,MATCH($A356,'[1]PNC 2020'!$A$7:$A$434,0)+4,MATCH(AA$60,'[1]PNC 2020'!$A$3:$AA$3,0))),"")</f>
        <v/>
      </c>
      <c r="AB356" s="87">
        <f t="shared" si="123"/>
        <v>0</v>
      </c>
      <c r="AC356" s="87" t="str">
        <f>IFERROR(IF(INDEX('[1]PNC 2020'!$A$3:$AA$434,MATCH($A356,'[1]PNC 2020'!$A$7:$A$434,0)+4,MATCH(AC$60,'[1]PNC 2020'!$A$3:$AA$3,0))=0,"",INDEX('[1]PNC 2020'!$A$3:$AA$434,MATCH($A356,'[1]PNC 2020'!$A$7:$A$434,0)+4,MATCH(AC$60,'[1]PNC 2020'!$A$3:$AA$3,0))),"")</f>
        <v/>
      </c>
      <c r="AD356" s="87" t="str">
        <f>IFERROR(IF(INDEX('[1]PNC 2020'!$A$3:$AA$434,MATCH($A356,'[1]PNC 2020'!$A$7:$A$434,0)+4,MATCH(AD$60,'[1]PNC 2020'!$A$3:$AA$3,0))=0,"",INDEX('[1]PNC 2020'!$A$3:$AA$434,MATCH($A356,'[1]PNC 2020'!$A$7:$A$434,0)+4,MATCH(AD$60,'[1]PNC 2020'!$A$3:$AA$3,0))),"")</f>
        <v/>
      </c>
      <c r="AE356" s="87">
        <f t="shared" si="124"/>
        <v>0</v>
      </c>
      <c r="AF356" s="87" t="str">
        <f>IFERROR(IF(INDEX('[1]PNC 2020'!$A$3:$AA$434,MATCH($A356,'[1]PNC 2020'!$A$7:$A$434,0)+4,MATCH(AF$60,'[1]PNC 2020'!$A$3:$AA$3,0))=0,"",INDEX('[1]PNC 2020'!$A$3:$AA$434,MATCH($A356,'[1]PNC 2020'!$A$7:$A$434,0)+4,MATCH(AF$60,'[1]PNC 2020'!$A$3:$AA$3,0))),"")</f>
        <v/>
      </c>
      <c r="AG356" s="87" t="str">
        <f>IFERROR(IF(INDEX('[1]PNC 2020'!$A$3:$AA$434,MATCH($A356,'[1]PNC 2020'!$A$7:$A$434,0)+4,MATCH(AG$60,'[1]PNC 2020'!$A$3:$AA$3,0))=0,"",INDEX('[1]PNC 2020'!$A$3:$AA$434,MATCH($A356,'[1]PNC 2020'!$A$7:$A$434,0)+4,MATCH(AG$60,'[1]PNC 2020'!$A$3:$AA$3,0))),"")</f>
        <v/>
      </c>
      <c r="AH356" s="87">
        <f t="shared" si="125"/>
        <v>0</v>
      </c>
      <c r="AI356" s="87" t="str">
        <f>IFERROR(IF(INDEX('[1]PNC 2020'!$A$3:$AA$434,MATCH($A356,'[1]PNC 2020'!$A$7:$A$434,0)+4,MATCH(AI$60,'[1]PNC 2020'!$A$3:$AA$3,0))=0,"",INDEX('[1]PNC 2020'!$A$3:$AA$434,MATCH($A356,'[1]PNC 2020'!$A$7:$A$434,0)+4,MATCH(AI$60,'[1]PNC 2020'!$A$3:$AA$3,0))),"")</f>
        <v/>
      </c>
      <c r="AJ356" s="87" t="str">
        <f>IFERROR(IF(INDEX('[1]PNC 2020'!$A$3:$AA$434,MATCH($A356,'[1]PNC 2020'!$A$7:$A$434,0)+4,MATCH(AJ$60,'[1]PNC 2020'!$A$3:$AA$3,0))=0,"",INDEX('[1]PNC 2020'!$A$3:$AA$434,MATCH($A356,'[1]PNC 2020'!$A$7:$A$434,0)+4,MATCH(AJ$60,'[1]PNC 2020'!$A$3:$AA$3,0))),"")</f>
        <v/>
      </c>
      <c r="AK356" s="87">
        <f t="shared" si="126"/>
        <v>0</v>
      </c>
      <c r="AM356" s="132" t="s">
        <v>5</v>
      </c>
    </row>
    <row r="357" spans="1:39" x14ac:dyDescent="0.2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0</v>
      </c>
      <c r="D357" s="88">
        <f t="shared" si="115"/>
        <v>0</v>
      </c>
      <c r="E357" s="87" t="str">
        <f>IFERROR(IF(INDEX('[1]PNC 2020'!$A$3:$AA$434,MATCH($A357,'[1]PNC 2020'!$A$7:$A$434,0)+4,MATCH(E$60,'[1]PNC 2020'!$A$3:$AA$3,0))=0,"",INDEX('[1]PNC 2020'!$A$3:$AA$434,MATCH($A357,'[1]PNC 2020'!$A$7:$A$434,0)+4,MATCH(E$60,'[1]PNC 2020'!$A$3:$AA$3,0))),"")</f>
        <v/>
      </c>
      <c r="F357" s="87" t="str">
        <f>IFERROR(IF(INDEX('[1]PNC 2020'!$A$3:$AA$434,MATCH($A357,'[1]PNC 2020'!$A$7:$A$434,0)+4,MATCH(F$60,'[1]PNC 2020'!$A$3:$AA$3,0))=0,"",INDEX('[1]PNC 2020'!$A$3:$AA$434,MATCH($A357,'[1]PNC 2020'!$A$7:$A$434,0)+4,MATCH(F$60,'[1]PNC 2020'!$A$3:$AA$3,0))),"")</f>
        <v/>
      </c>
      <c r="G357" s="87">
        <f t="shared" si="116"/>
        <v>0</v>
      </c>
      <c r="H357" s="87" t="str">
        <f>IFERROR(IF(INDEX('[1]PNC 2020'!$A$3:$AA$434,MATCH($A357,'[1]PNC 2020'!$A$7:$A$434,0)+4,MATCH(H$60,'[1]PNC 2020'!$A$3:$AA$3,0))=0,"",INDEX('[1]PNC 2020'!$A$3:$AA$434,MATCH($A357,'[1]PNC 2020'!$A$7:$A$434,0)+4,MATCH(H$60,'[1]PNC 2020'!$A$3:$AA$3,0))),"")</f>
        <v/>
      </c>
      <c r="I357" s="87" t="str">
        <f>IFERROR(IF(INDEX('[1]PNC 2020'!$A$3:$AA$434,MATCH($A357,'[1]PNC 2020'!$A$7:$A$434,0)+4,MATCH(I$60,'[1]PNC 2020'!$A$3:$AA$3,0))=0,"",INDEX('[1]PNC 2020'!$A$3:$AA$434,MATCH($A357,'[1]PNC 2020'!$A$7:$A$434,0)+4,MATCH(I$60,'[1]PNC 2020'!$A$3:$AA$3,0))),"")</f>
        <v/>
      </c>
      <c r="J357" s="87">
        <f t="shared" si="117"/>
        <v>0</v>
      </c>
      <c r="K357" s="87" t="str">
        <f>IFERROR(IF(INDEX('[1]PNC 2020'!$A$3:$AA$434,MATCH($A357,'[1]PNC 2020'!$A$7:$A$434,0)+4,MATCH(K$60,'[1]PNC 2020'!$A$3:$AA$3,0))=0,"",INDEX('[1]PNC 2020'!$A$3:$AA$434,MATCH($A357,'[1]PNC 2020'!$A$7:$A$434,0)+4,MATCH(K$60,'[1]PNC 2020'!$A$3:$AA$3,0))),"")</f>
        <v/>
      </c>
      <c r="L357" s="87" t="str">
        <f>IFERROR(IF(INDEX('[1]PNC 2020'!$A$3:$AA$434,MATCH($A357,'[1]PNC 2020'!$A$7:$A$434,0)+4,MATCH(L$60,'[1]PNC 2020'!$A$3:$AA$3,0))=0,"",INDEX('[1]PNC 2020'!$A$3:$AA$434,MATCH($A357,'[1]PNC 2020'!$A$7:$A$434,0)+4,MATCH(L$60,'[1]PNC 2020'!$A$3:$AA$3,0))),"")</f>
        <v/>
      </c>
      <c r="M357" s="87">
        <f t="shared" si="118"/>
        <v>0</v>
      </c>
      <c r="N357" s="87" t="str">
        <f>IFERROR(IF(INDEX('[1]PNC 2020'!$A$3:$AA$434,MATCH($A357,'[1]PNC 2020'!$A$7:$A$434,0)+4,MATCH(N$60,'[1]PNC 2020'!$A$3:$AA$3,0))=0,"",INDEX('[1]PNC 2020'!$A$3:$AA$434,MATCH($A357,'[1]PNC 2020'!$A$7:$A$434,0)+4,MATCH(N$60,'[1]PNC 2020'!$A$3:$AA$3,0))),"")</f>
        <v/>
      </c>
      <c r="O357" s="87" t="str">
        <f>IFERROR(IF(INDEX('[1]PNC 2020'!$A$3:$AA$434,MATCH($A357,'[1]PNC 2020'!$A$7:$A$434,0)+4,MATCH(O$60,'[1]PNC 2020'!$A$3:$AA$3,0))=0,"",INDEX('[1]PNC 2020'!$A$3:$AA$434,MATCH($A357,'[1]PNC 2020'!$A$7:$A$434,0)+4,MATCH(O$60,'[1]PNC 2020'!$A$3:$AA$3,0))),"")</f>
        <v/>
      </c>
      <c r="P357" s="87">
        <f t="shared" si="119"/>
        <v>0</v>
      </c>
      <c r="Q357" s="87" t="str">
        <f>IFERROR(IF(INDEX('[1]PNC 2020'!$A$3:$AA$434,MATCH($A357,'[1]PNC 2020'!$A$7:$A$434,0)+4,MATCH(Q$60,'[1]PNC 2020'!$A$3:$AA$3,0))=0,"",INDEX('[1]PNC 2020'!$A$3:$AA$434,MATCH($A357,'[1]PNC 2020'!$A$7:$A$434,0)+4,MATCH(Q$60,'[1]PNC 2020'!$A$3:$AA$3,0))),"")</f>
        <v/>
      </c>
      <c r="R357" s="87" t="str">
        <f>IFERROR(IF(INDEX('[1]PNC 2020'!$A$3:$AA$434,MATCH($A357,'[1]PNC 2020'!$A$7:$A$434,0)+4,MATCH(R$60,'[1]PNC 2020'!$A$3:$AA$3,0))=0,"",INDEX('[1]PNC 2020'!$A$3:$AA$434,MATCH($A357,'[1]PNC 2020'!$A$7:$A$434,0)+4,MATCH(R$60,'[1]PNC 2020'!$A$3:$AA$3,0))),"")</f>
        <v/>
      </c>
      <c r="S357" s="87">
        <f t="shared" si="120"/>
        <v>0</v>
      </c>
      <c r="T357" s="87" t="str">
        <f>IFERROR(IF(INDEX('[1]PNC 2020'!$A$3:$AA$434,MATCH($A357,'[1]PNC 2020'!$A$7:$A$434,0)+4,MATCH(T$60,'[1]PNC 2020'!$A$3:$AA$3,0))=0,"",INDEX('[1]PNC 2020'!$A$3:$AA$434,MATCH($A357,'[1]PNC 2020'!$A$7:$A$434,0)+4,MATCH(T$60,'[1]PNC 2020'!$A$3:$AA$3,0))),"")</f>
        <v/>
      </c>
      <c r="U357" s="87" t="str">
        <f>IFERROR(IF(INDEX('[1]PNC 2020'!$A$3:$AA$434,MATCH($A357,'[1]PNC 2020'!$A$7:$A$434,0)+4,MATCH(U$60,'[1]PNC 2020'!$A$3:$AA$3,0))=0,"",INDEX('[1]PNC 2020'!$A$3:$AA$434,MATCH($A357,'[1]PNC 2020'!$A$7:$A$434,0)+4,MATCH(U$60,'[1]PNC 2020'!$A$3:$AA$3,0))),"")</f>
        <v/>
      </c>
      <c r="V357" s="87">
        <f t="shared" si="121"/>
        <v>0</v>
      </c>
      <c r="W357" s="87" t="str">
        <f>IFERROR(IF(INDEX('[1]PNC 2020'!$A$3:$AA$434,MATCH($A357,'[1]PNC 2020'!$A$7:$A$434,0)+4,MATCH(W$60,'[1]PNC 2020'!$A$3:$AA$3,0))=0,"",INDEX('[1]PNC 2020'!$A$3:$AA$434,MATCH($A357,'[1]PNC 2020'!$A$7:$A$434,0)+4,MATCH(W$60,'[1]PNC 2020'!$A$3:$AA$3,0))),"")</f>
        <v/>
      </c>
      <c r="X357" s="87" t="str">
        <f>IFERROR(IF(INDEX('[1]PNC 2020'!$A$3:$AA$434,MATCH($A357,'[1]PNC 2020'!$A$7:$A$434,0)+4,MATCH(X$60,'[1]PNC 2020'!$A$3:$AA$3,0))=0,"",INDEX('[1]PNC 2020'!$A$3:$AA$434,MATCH($A357,'[1]PNC 2020'!$A$7:$A$434,0)+4,MATCH(X$60,'[1]PNC 2020'!$A$3:$AA$3,0))),"")</f>
        <v/>
      </c>
      <c r="Y357" s="87">
        <f t="shared" si="122"/>
        <v>0</v>
      </c>
      <c r="Z357" s="87" t="str">
        <f>IFERROR(IF(INDEX('[1]PNC 2020'!$A$3:$AA$434,MATCH($A357,'[1]PNC 2020'!$A$7:$A$434,0)+4,MATCH(Z$60,'[1]PNC 2020'!$A$3:$AA$3,0))=0,"",INDEX('[1]PNC 2020'!$A$3:$AA$434,MATCH($A357,'[1]PNC 2020'!$A$7:$A$434,0)+4,MATCH(Z$60,'[1]PNC 2020'!$A$3:$AA$3,0))),"")</f>
        <v/>
      </c>
      <c r="AA357" s="87" t="str">
        <f>IFERROR(IF(INDEX('[1]PNC 2020'!$A$3:$AA$434,MATCH($A357,'[1]PNC 2020'!$A$7:$A$434,0)+4,MATCH(AA$60,'[1]PNC 2020'!$A$3:$AA$3,0))=0,"",INDEX('[1]PNC 2020'!$A$3:$AA$434,MATCH($A357,'[1]PNC 2020'!$A$7:$A$434,0)+4,MATCH(AA$60,'[1]PNC 2020'!$A$3:$AA$3,0))),"")</f>
        <v/>
      </c>
      <c r="AB357" s="87">
        <f t="shared" si="123"/>
        <v>0</v>
      </c>
      <c r="AC357" s="87" t="str">
        <f>IFERROR(IF(INDEX('[1]PNC 2020'!$A$3:$AA$434,MATCH($A357,'[1]PNC 2020'!$A$7:$A$434,0)+4,MATCH(AC$60,'[1]PNC 2020'!$A$3:$AA$3,0))=0,"",INDEX('[1]PNC 2020'!$A$3:$AA$434,MATCH($A357,'[1]PNC 2020'!$A$7:$A$434,0)+4,MATCH(AC$60,'[1]PNC 2020'!$A$3:$AA$3,0))),"")</f>
        <v/>
      </c>
      <c r="AD357" s="87" t="str">
        <f>IFERROR(IF(INDEX('[1]PNC 2020'!$A$3:$AA$434,MATCH($A357,'[1]PNC 2020'!$A$7:$A$434,0)+4,MATCH(AD$60,'[1]PNC 2020'!$A$3:$AA$3,0))=0,"",INDEX('[1]PNC 2020'!$A$3:$AA$434,MATCH($A357,'[1]PNC 2020'!$A$7:$A$434,0)+4,MATCH(AD$60,'[1]PNC 2020'!$A$3:$AA$3,0))),"")</f>
        <v/>
      </c>
      <c r="AE357" s="87">
        <f t="shared" si="124"/>
        <v>0</v>
      </c>
      <c r="AF357" s="87" t="str">
        <f>IFERROR(IF(INDEX('[1]PNC 2020'!$A$3:$AA$434,MATCH($A357,'[1]PNC 2020'!$A$7:$A$434,0)+4,MATCH(AF$60,'[1]PNC 2020'!$A$3:$AA$3,0))=0,"",INDEX('[1]PNC 2020'!$A$3:$AA$434,MATCH($A357,'[1]PNC 2020'!$A$7:$A$434,0)+4,MATCH(AF$60,'[1]PNC 2020'!$A$3:$AA$3,0))),"")</f>
        <v/>
      </c>
      <c r="AG357" s="87" t="str">
        <f>IFERROR(IF(INDEX('[1]PNC 2020'!$A$3:$AA$434,MATCH($A357,'[1]PNC 2020'!$A$7:$A$434,0)+4,MATCH(AG$60,'[1]PNC 2020'!$A$3:$AA$3,0))=0,"",INDEX('[1]PNC 2020'!$A$3:$AA$434,MATCH($A357,'[1]PNC 2020'!$A$7:$A$434,0)+4,MATCH(AG$60,'[1]PNC 2020'!$A$3:$AA$3,0))),"")</f>
        <v/>
      </c>
      <c r="AH357" s="87">
        <f t="shared" si="125"/>
        <v>0</v>
      </c>
      <c r="AI357" s="87" t="str">
        <f>IFERROR(IF(INDEX('[1]PNC 2020'!$A$3:$AA$434,MATCH($A357,'[1]PNC 2020'!$A$7:$A$434,0)+4,MATCH(AI$60,'[1]PNC 2020'!$A$3:$AA$3,0))=0,"",INDEX('[1]PNC 2020'!$A$3:$AA$434,MATCH($A357,'[1]PNC 2020'!$A$7:$A$434,0)+4,MATCH(AI$60,'[1]PNC 2020'!$A$3:$AA$3,0))),"")</f>
        <v/>
      </c>
      <c r="AJ357" s="87" t="str">
        <f>IFERROR(IF(INDEX('[1]PNC 2020'!$A$3:$AA$434,MATCH($A357,'[1]PNC 2020'!$A$7:$A$434,0)+4,MATCH(AJ$60,'[1]PNC 2020'!$A$3:$AA$3,0))=0,"",INDEX('[1]PNC 2020'!$A$3:$AA$434,MATCH($A357,'[1]PNC 2020'!$A$7:$A$434,0)+4,MATCH(AJ$60,'[1]PNC 2020'!$A$3:$AA$3,0))),"")</f>
        <v/>
      </c>
      <c r="AK357" s="87">
        <f t="shared" si="126"/>
        <v>0</v>
      </c>
      <c r="AM357" s="132" t="s">
        <v>5</v>
      </c>
    </row>
    <row r="358" spans="1:39" x14ac:dyDescent="0.2">
      <c r="A358" s="132" t="str">
        <f t="shared" si="127"/>
        <v>JunioSeguros Ademi, S.A.</v>
      </c>
      <c r="B358" s="51" t="s">
        <v>127</v>
      </c>
      <c r="C358" s="88">
        <f t="shared" si="114"/>
        <v>0</v>
      </c>
      <c r="D358" s="88">
        <f t="shared" si="115"/>
        <v>0</v>
      </c>
      <c r="E358" s="87" t="str">
        <f>IFERROR(IF(INDEX('[1]PNC 2020'!$A$3:$AA$434,MATCH($A358,'[1]PNC 2020'!$A$7:$A$434,0)+4,MATCH(E$60,'[1]PNC 2020'!$A$3:$AA$3,0))=0,"",INDEX('[1]PNC 2020'!$A$3:$AA$434,MATCH($A358,'[1]PNC 2020'!$A$7:$A$434,0)+4,MATCH(E$60,'[1]PNC 2020'!$A$3:$AA$3,0))),"")</f>
        <v/>
      </c>
      <c r="F358" s="87" t="str">
        <f>IFERROR(IF(INDEX('[1]PNC 2020'!$A$3:$AA$434,MATCH($A358,'[1]PNC 2020'!$A$7:$A$434,0)+4,MATCH(F$60,'[1]PNC 2020'!$A$3:$AA$3,0))=0,"",INDEX('[1]PNC 2020'!$A$3:$AA$434,MATCH($A358,'[1]PNC 2020'!$A$7:$A$434,0)+4,MATCH(F$60,'[1]PNC 2020'!$A$3:$AA$3,0))),"")</f>
        <v/>
      </c>
      <c r="G358" s="87">
        <f t="shared" si="116"/>
        <v>0</v>
      </c>
      <c r="H358" s="87" t="str">
        <f>IFERROR(IF(INDEX('[1]PNC 2020'!$A$3:$AA$434,MATCH($A358,'[1]PNC 2020'!$A$7:$A$434,0)+4,MATCH(H$60,'[1]PNC 2020'!$A$3:$AA$3,0))=0,"",INDEX('[1]PNC 2020'!$A$3:$AA$434,MATCH($A358,'[1]PNC 2020'!$A$7:$A$434,0)+4,MATCH(H$60,'[1]PNC 2020'!$A$3:$AA$3,0))),"")</f>
        <v/>
      </c>
      <c r="I358" s="87" t="str">
        <f>IFERROR(IF(INDEX('[1]PNC 2020'!$A$3:$AA$434,MATCH($A358,'[1]PNC 2020'!$A$7:$A$434,0)+4,MATCH(I$60,'[1]PNC 2020'!$A$3:$AA$3,0))=0,"",INDEX('[1]PNC 2020'!$A$3:$AA$434,MATCH($A358,'[1]PNC 2020'!$A$7:$A$434,0)+4,MATCH(I$60,'[1]PNC 2020'!$A$3:$AA$3,0))),"")</f>
        <v/>
      </c>
      <c r="J358" s="87">
        <f t="shared" si="117"/>
        <v>0</v>
      </c>
      <c r="K358" s="87" t="str">
        <f>IFERROR(IF(INDEX('[1]PNC 2020'!$A$3:$AA$434,MATCH($A358,'[1]PNC 2020'!$A$7:$A$434,0)+4,MATCH(K$60,'[1]PNC 2020'!$A$3:$AA$3,0))=0,"",INDEX('[1]PNC 2020'!$A$3:$AA$434,MATCH($A358,'[1]PNC 2020'!$A$7:$A$434,0)+4,MATCH(K$60,'[1]PNC 2020'!$A$3:$AA$3,0))),"")</f>
        <v/>
      </c>
      <c r="L358" s="87" t="str">
        <f>IFERROR(IF(INDEX('[1]PNC 2020'!$A$3:$AA$434,MATCH($A358,'[1]PNC 2020'!$A$7:$A$434,0)+4,MATCH(L$60,'[1]PNC 2020'!$A$3:$AA$3,0))=0,"",INDEX('[1]PNC 2020'!$A$3:$AA$434,MATCH($A358,'[1]PNC 2020'!$A$7:$A$434,0)+4,MATCH(L$60,'[1]PNC 2020'!$A$3:$AA$3,0))),"")</f>
        <v/>
      </c>
      <c r="M358" s="87">
        <f t="shared" si="118"/>
        <v>0</v>
      </c>
      <c r="N358" s="87" t="str">
        <f>IFERROR(IF(INDEX('[1]PNC 2020'!$A$3:$AA$434,MATCH($A358,'[1]PNC 2020'!$A$7:$A$434,0)+4,MATCH(N$60,'[1]PNC 2020'!$A$3:$AA$3,0))=0,"",INDEX('[1]PNC 2020'!$A$3:$AA$434,MATCH($A358,'[1]PNC 2020'!$A$7:$A$434,0)+4,MATCH(N$60,'[1]PNC 2020'!$A$3:$AA$3,0))),"")</f>
        <v/>
      </c>
      <c r="O358" s="87" t="str">
        <f>IFERROR(IF(INDEX('[1]PNC 2020'!$A$3:$AA$434,MATCH($A358,'[1]PNC 2020'!$A$7:$A$434,0)+4,MATCH(O$60,'[1]PNC 2020'!$A$3:$AA$3,0))=0,"",INDEX('[1]PNC 2020'!$A$3:$AA$434,MATCH($A358,'[1]PNC 2020'!$A$7:$A$434,0)+4,MATCH(O$60,'[1]PNC 2020'!$A$3:$AA$3,0))),"")</f>
        <v/>
      </c>
      <c r="P358" s="87">
        <f t="shared" si="119"/>
        <v>0</v>
      </c>
      <c r="Q358" s="87" t="str">
        <f>IFERROR(IF(INDEX('[1]PNC 2020'!$A$3:$AA$434,MATCH($A358,'[1]PNC 2020'!$A$7:$A$434,0)+4,MATCH(Q$60,'[1]PNC 2020'!$A$3:$AA$3,0))=0,"",INDEX('[1]PNC 2020'!$A$3:$AA$434,MATCH($A358,'[1]PNC 2020'!$A$7:$A$434,0)+4,MATCH(Q$60,'[1]PNC 2020'!$A$3:$AA$3,0))),"")</f>
        <v/>
      </c>
      <c r="R358" s="87" t="str">
        <f>IFERROR(IF(INDEX('[1]PNC 2020'!$A$3:$AA$434,MATCH($A358,'[1]PNC 2020'!$A$7:$A$434,0)+4,MATCH(R$60,'[1]PNC 2020'!$A$3:$AA$3,0))=0,"",INDEX('[1]PNC 2020'!$A$3:$AA$434,MATCH($A358,'[1]PNC 2020'!$A$7:$A$434,0)+4,MATCH(R$60,'[1]PNC 2020'!$A$3:$AA$3,0))),"")</f>
        <v/>
      </c>
      <c r="S358" s="87">
        <f t="shared" si="120"/>
        <v>0</v>
      </c>
      <c r="T358" s="87" t="str">
        <f>IFERROR(IF(INDEX('[1]PNC 2020'!$A$3:$AA$434,MATCH($A358,'[1]PNC 2020'!$A$7:$A$434,0)+4,MATCH(T$60,'[1]PNC 2020'!$A$3:$AA$3,0))=0,"",INDEX('[1]PNC 2020'!$A$3:$AA$434,MATCH($A358,'[1]PNC 2020'!$A$7:$A$434,0)+4,MATCH(T$60,'[1]PNC 2020'!$A$3:$AA$3,0))),"")</f>
        <v/>
      </c>
      <c r="U358" s="87" t="str">
        <f>IFERROR(IF(INDEX('[1]PNC 2020'!$A$3:$AA$434,MATCH($A358,'[1]PNC 2020'!$A$7:$A$434,0)+4,MATCH(U$60,'[1]PNC 2020'!$A$3:$AA$3,0))=0,"",INDEX('[1]PNC 2020'!$A$3:$AA$434,MATCH($A358,'[1]PNC 2020'!$A$7:$A$434,0)+4,MATCH(U$60,'[1]PNC 2020'!$A$3:$AA$3,0))),"")</f>
        <v/>
      </c>
      <c r="V358" s="87">
        <f t="shared" si="121"/>
        <v>0</v>
      </c>
      <c r="W358" s="87" t="str">
        <f>IFERROR(IF(INDEX('[1]PNC 2020'!$A$3:$AA$434,MATCH($A358,'[1]PNC 2020'!$A$7:$A$434,0)+4,MATCH(W$60,'[1]PNC 2020'!$A$3:$AA$3,0))=0,"",INDEX('[1]PNC 2020'!$A$3:$AA$434,MATCH($A358,'[1]PNC 2020'!$A$7:$A$434,0)+4,MATCH(W$60,'[1]PNC 2020'!$A$3:$AA$3,0))),"")</f>
        <v/>
      </c>
      <c r="X358" s="87" t="str">
        <f>IFERROR(IF(INDEX('[1]PNC 2020'!$A$3:$AA$434,MATCH($A358,'[1]PNC 2020'!$A$7:$A$434,0)+4,MATCH(X$60,'[1]PNC 2020'!$A$3:$AA$3,0))=0,"",INDEX('[1]PNC 2020'!$A$3:$AA$434,MATCH($A358,'[1]PNC 2020'!$A$7:$A$434,0)+4,MATCH(X$60,'[1]PNC 2020'!$A$3:$AA$3,0))),"")</f>
        <v/>
      </c>
      <c r="Y358" s="87">
        <f t="shared" si="122"/>
        <v>0</v>
      </c>
      <c r="Z358" s="87" t="str">
        <f>IFERROR(IF(INDEX('[1]PNC 2020'!$A$3:$AA$434,MATCH($A358,'[1]PNC 2020'!$A$7:$A$434,0)+4,MATCH(Z$60,'[1]PNC 2020'!$A$3:$AA$3,0))=0,"",INDEX('[1]PNC 2020'!$A$3:$AA$434,MATCH($A358,'[1]PNC 2020'!$A$7:$A$434,0)+4,MATCH(Z$60,'[1]PNC 2020'!$A$3:$AA$3,0))),"")</f>
        <v/>
      </c>
      <c r="AA358" s="87" t="str">
        <f>IFERROR(IF(INDEX('[1]PNC 2020'!$A$3:$AA$434,MATCH($A358,'[1]PNC 2020'!$A$7:$A$434,0)+4,MATCH(AA$60,'[1]PNC 2020'!$A$3:$AA$3,0))=0,"",INDEX('[1]PNC 2020'!$A$3:$AA$434,MATCH($A358,'[1]PNC 2020'!$A$7:$A$434,0)+4,MATCH(AA$60,'[1]PNC 2020'!$A$3:$AA$3,0))),"")</f>
        <v/>
      </c>
      <c r="AB358" s="87">
        <f t="shared" si="123"/>
        <v>0</v>
      </c>
      <c r="AC358" s="87" t="str">
        <f>IFERROR(IF(INDEX('[1]PNC 2020'!$A$3:$AA$434,MATCH($A358,'[1]PNC 2020'!$A$7:$A$434,0)+4,MATCH(AC$60,'[1]PNC 2020'!$A$3:$AA$3,0))=0,"",INDEX('[1]PNC 2020'!$A$3:$AA$434,MATCH($A358,'[1]PNC 2020'!$A$7:$A$434,0)+4,MATCH(AC$60,'[1]PNC 2020'!$A$3:$AA$3,0))),"")</f>
        <v/>
      </c>
      <c r="AD358" s="87" t="str">
        <f>IFERROR(IF(INDEX('[1]PNC 2020'!$A$3:$AA$434,MATCH($A358,'[1]PNC 2020'!$A$7:$A$434,0)+4,MATCH(AD$60,'[1]PNC 2020'!$A$3:$AA$3,0))=0,"",INDEX('[1]PNC 2020'!$A$3:$AA$434,MATCH($A358,'[1]PNC 2020'!$A$7:$A$434,0)+4,MATCH(AD$60,'[1]PNC 2020'!$A$3:$AA$3,0))),"")</f>
        <v/>
      </c>
      <c r="AE358" s="87">
        <f t="shared" si="124"/>
        <v>0</v>
      </c>
      <c r="AF358" s="87" t="str">
        <f>IFERROR(IF(INDEX('[1]PNC 2020'!$A$3:$AA$434,MATCH($A358,'[1]PNC 2020'!$A$7:$A$434,0)+4,MATCH(AF$60,'[1]PNC 2020'!$A$3:$AA$3,0))=0,"",INDEX('[1]PNC 2020'!$A$3:$AA$434,MATCH($A358,'[1]PNC 2020'!$A$7:$A$434,0)+4,MATCH(AF$60,'[1]PNC 2020'!$A$3:$AA$3,0))),"")</f>
        <v/>
      </c>
      <c r="AG358" s="87" t="str">
        <f>IFERROR(IF(INDEX('[1]PNC 2020'!$A$3:$AA$434,MATCH($A358,'[1]PNC 2020'!$A$7:$A$434,0)+4,MATCH(AG$60,'[1]PNC 2020'!$A$3:$AA$3,0))=0,"",INDEX('[1]PNC 2020'!$A$3:$AA$434,MATCH($A358,'[1]PNC 2020'!$A$7:$A$434,0)+4,MATCH(AG$60,'[1]PNC 2020'!$A$3:$AA$3,0))),"")</f>
        <v/>
      </c>
      <c r="AH358" s="87">
        <f t="shared" si="125"/>
        <v>0</v>
      </c>
      <c r="AI358" s="87" t="str">
        <f>IFERROR(IF(INDEX('[1]PNC 2020'!$A$3:$AA$434,MATCH($A358,'[1]PNC 2020'!$A$7:$A$434,0)+4,MATCH(AI$60,'[1]PNC 2020'!$A$3:$AA$3,0))=0,"",INDEX('[1]PNC 2020'!$A$3:$AA$434,MATCH($A358,'[1]PNC 2020'!$A$7:$A$434,0)+4,MATCH(AI$60,'[1]PNC 2020'!$A$3:$AA$3,0))),"")</f>
        <v/>
      </c>
      <c r="AJ358" s="87" t="str">
        <f>IFERROR(IF(INDEX('[1]PNC 2020'!$A$3:$AA$434,MATCH($A358,'[1]PNC 2020'!$A$7:$A$434,0)+4,MATCH(AJ$60,'[1]PNC 2020'!$A$3:$AA$3,0))=0,"",INDEX('[1]PNC 2020'!$A$3:$AA$434,MATCH($A358,'[1]PNC 2020'!$A$7:$A$434,0)+4,MATCH(AJ$60,'[1]PNC 2020'!$A$3:$AA$3,0))),"")</f>
        <v/>
      </c>
      <c r="AK358" s="87">
        <f t="shared" si="126"/>
        <v>0</v>
      </c>
      <c r="AM358" s="132" t="s">
        <v>5</v>
      </c>
    </row>
    <row r="359" spans="1:39" x14ac:dyDescent="0.2">
      <c r="A359" s="132" t="str">
        <f t="shared" si="127"/>
        <v>JunioFuturo Seguros</v>
      </c>
      <c r="B359" s="50" t="s">
        <v>110</v>
      </c>
      <c r="C359" s="88">
        <f t="shared" si="114"/>
        <v>0</v>
      </c>
      <c r="D359" s="88">
        <f t="shared" si="115"/>
        <v>0</v>
      </c>
      <c r="E359" s="87" t="str">
        <f>IFERROR(IF(INDEX('[1]PNC 2020'!$A$3:$AA$434,MATCH($A359,'[1]PNC 2020'!$A$7:$A$434,0)+4,MATCH(E$60,'[1]PNC 2020'!$A$3:$AA$3,0))=0,"",INDEX('[1]PNC 2020'!$A$3:$AA$434,MATCH($A359,'[1]PNC 2020'!$A$7:$A$434,0)+4,MATCH(E$60,'[1]PNC 2020'!$A$3:$AA$3,0))),"")</f>
        <v/>
      </c>
      <c r="F359" s="87" t="str">
        <f>IFERROR(IF(INDEX('[1]PNC 2020'!$A$3:$AA$434,MATCH($A359,'[1]PNC 2020'!$A$7:$A$434,0)+4,MATCH(F$60,'[1]PNC 2020'!$A$3:$AA$3,0))=0,"",INDEX('[1]PNC 2020'!$A$3:$AA$434,MATCH($A359,'[1]PNC 2020'!$A$7:$A$434,0)+4,MATCH(F$60,'[1]PNC 2020'!$A$3:$AA$3,0))),"")</f>
        <v/>
      </c>
      <c r="G359" s="87">
        <f t="shared" si="116"/>
        <v>0</v>
      </c>
      <c r="H359" s="87" t="str">
        <f>IFERROR(IF(INDEX('[1]PNC 2020'!$A$3:$AA$434,MATCH($A359,'[1]PNC 2020'!$A$7:$A$434,0)+4,MATCH(H$60,'[1]PNC 2020'!$A$3:$AA$3,0))=0,"",INDEX('[1]PNC 2020'!$A$3:$AA$434,MATCH($A359,'[1]PNC 2020'!$A$7:$A$434,0)+4,MATCH(H$60,'[1]PNC 2020'!$A$3:$AA$3,0))),"")</f>
        <v/>
      </c>
      <c r="I359" s="87" t="str">
        <f>IFERROR(IF(INDEX('[1]PNC 2020'!$A$3:$AA$434,MATCH($A359,'[1]PNC 2020'!$A$7:$A$434,0)+4,MATCH(I$60,'[1]PNC 2020'!$A$3:$AA$3,0))=0,"",INDEX('[1]PNC 2020'!$A$3:$AA$434,MATCH($A359,'[1]PNC 2020'!$A$7:$A$434,0)+4,MATCH(I$60,'[1]PNC 2020'!$A$3:$AA$3,0))),"")</f>
        <v/>
      </c>
      <c r="J359" s="87">
        <f t="shared" si="117"/>
        <v>0</v>
      </c>
      <c r="K359" s="87" t="str">
        <f>IFERROR(IF(INDEX('[1]PNC 2020'!$A$3:$AA$434,MATCH($A359,'[1]PNC 2020'!$A$7:$A$434,0)+4,MATCH(K$60,'[1]PNC 2020'!$A$3:$AA$3,0))=0,"",INDEX('[1]PNC 2020'!$A$3:$AA$434,MATCH($A359,'[1]PNC 2020'!$A$7:$A$434,0)+4,MATCH(K$60,'[1]PNC 2020'!$A$3:$AA$3,0))),"")</f>
        <v/>
      </c>
      <c r="L359" s="87" t="str">
        <f>IFERROR(IF(INDEX('[1]PNC 2020'!$A$3:$AA$434,MATCH($A359,'[1]PNC 2020'!$A$7:$A$434,0)+4,MATCH(L$60,'[1]PNC 2020'!$A$3:$AA$3,0))=0,"",INDEX('[1]PNC 2020'!$A$3:$AA$434,MATCH($A359,'[1]PNC 2020'!$A$7:$A$434,0)+4,MATCH(L$60,'[1]PNC 2020'!$A$3:$AA$3,0))),"")</f>
        <v/>
      </c>
      <c r="M359" s="87">
        <f t="shared" si="118"/>
        <v>0</v>
      </c>
      <c r="N359" s="87" t="str">
        <f>IFERROR(IF(INDEX('[1]PNC 2020'!$A$3:$AA$434,MATCH($A359,'[1]PNC 2020'!$A$7:$A$434,0)+4,MATCH(N$60,'[1]PNC 2020'!$A$3:$AA$3,0))=0,"",INDEX('[1]PNC 2020'!$A$3:$AA$434,MATCH($A359,'[1]PNC 2020'!$A$7:$A$434,0)+4,MATCH(N$60,'[1]PNC 2020'!$A$3:$AA$3,0))),"")</f>
        <v/>
      </c>
      <c r="O359" s="87" t="str">
        <f>IFERROR(IF(INDEX('[1]PNC 2020'!$A$3:$AA$434,MATCH($A359,'[1]PNC 2020'!$A$7:$A$434,0)+4,MATCH(O$60,'[1]PNC 2020'!$A$3:$AA$3,0))=0,"",INDEX('[1]PNC 2020'!$A$3:$AA$434,MATCH($A359,'[1]PNC 2020'!$A$7:$A$434,0)+4,MATCH(O$60,'[1]PNC 2020'!$A$3:$AA$3,0))),"")</f>
        <v/>
      </c>
      <c r="P359" s="87">
        <f t="shared" si="119"/>
        <v>0</v>
      </c>
      <c r="Q359" s="87" t="str">
        <f>IFERROR(IF(INDEX('[1]PNC 2020'!$A$3:$AA$434,MATCH($A359,'[1]PNC 2020'!$A$7:$A$434,0)+4,MATCH(Q$60,'[1]PNC 2020'!$A$3:$AA$3,0))=0,"",INDEX('[1]PNC 2020'!$A$3:$AA$434,MATCH($A359,'[1]PNC 2020'!$A$7:$A$434,0)+4,MATCH(Q$60,'[1]PNC 2020'!$A$3:$AA$3,0))),"")</f>
        <v/>
      </c>
      <c r="R359" s="87" t="str">
        <f>IFERROR(IF(INDEX('[1]PNC 2020'!$A$3:$AA$434,MATCH($A359,'[1]PNC 2020'!$A$7:$A$434,0)+4,MATCH(R$60,'[1]PNC 2020'!$A$3:$AA$3,0))=0,"",INDEX('[1]PNC 2020'!$A$3:$AA$434,MATCH($A359,'[1]PNC 2020'!$A$7:$A$434,0)+4,MATCH(R$60,'[1]PNC 2020'!$A$3:$AA$3,0))),"")</f>
        <v/>
      </c>
      <c r="S359" s="87">
        <f t="shared" si="120"/>
        <v>0</v>
      </c>
      <c r="T359" s="87" t="str">
        <f>IFERROR(IF(INDEX('[1]PNC 2020'!$A$3:$AA$434,MATCH($A359,'[1]PNC 2020'!$A$7:$A$434,0)+4,MATCH(T$60,'[1]PNC 2020'!$A$3:$AA$3,0))=0,"",INDEX('[1]PNC 2020'!$A$3:$AA$434,MATCH($A359,'[1]PNC 2020'!$A$7:$A$434,0)+4,MATCH(T$60,'[1]PNC 2020'!$A$3:$AA$3,0))),"")</f>
        <v/>
      </c>
      <c r="U359" s="87" t="str">
        <f>IFERROR(IF(INDEX('[1]PNC 2020'!$A$3:$AA$434,MATCH($A359,'[1]PNC 2020'!$A$7:$A$434,0)+4,MATCH(U$60,'[1]PNC 2020'!$A$3:$AA$3,0))=0,"",INDEX('[1]PNC 2020'!$A$3:$AA$434,MATCH($A359,'[1]PNC 2020'!$A$7:$A$434,0)+4,MATCH(U$60,'[1]PNC 2020'!$A$3:$AA$3,0))),"")</f>
        <v/>
      </c>
      <c r="V359" s="87">
        <f t="shared" si="121"/>
        <v>0</v>
      </c>
      <c r="W359" s="87" t="str">
        <f>IFERROR(IF(INDEX('[1]PNC 2020'!$A$3:$AA$434,MATCH($A359,'[1]PNC 2020'!$A$7:$A$434,0)+4,MATCH(W$60,'[1]PNC 2020'!$A$3:$AA$3,0))=0,"",INDEX('[1]PNC 2020'!$A$3:$AA$434,MATCH($A359,'[1]PNC 2020'!$A$7:$A$434,0)+4,MATCH(W$60,'[1]PNC 2020'!$A$3:$AA$3,0))),"")</f>
        <v/>
      </c>
      <c r="X359" s="87" t="str">
        <f>IFERROR(IF(INDEX('[1]PNC 2020'!$A$3:$AA$434,MATCH($A359,'[1]PNC 2020'!$A$7:$A$434,0)+4,MATCH(X$60,'[1]PNC 2020'!$A$3:$AA$3,0))=0,"",INDEX('[1]PNC 2020'!$A$3:$AA$434,MATCH($A359,'[1]PNC 2020'!$A$7:$A$434,0)+4,MATCH(X$60,'[1]PNC 2020'!$A$3:$AA$3,0))),"")</f>
        <v/>
      </c>
      <c r="Y359" s="87">
        <f t="shared" si="122"/>
        <v>0</v>
      </c>
      <c r="Z359" s="87" t="str">
        <f>IFERROR(IF(INDEX('[1]PNC 2020'!$A$3:$AA$434,MATCH($A359,'[1]PNC 2020'!$A$7:$A$434,0)+4,MATCH(Z$60,'[1]PNC 2020'!$A$3:$AA$3,0))=0,"",INDEX('[1]PNC 2020'!$A$3:$AA$434,MATCH($A359,'[1]PNC 2020'!$A$7:$A$434,0)+4,MATCH(Z$60,'[1]PNC 2020'!$A$3:$AA$3,0))),"")</f>
        <v/>
      </c>
      <c r="AA359" s="87" t="str">
        <f>IFERROR(IF(INDEX('[1]PNC 2020'!$A$3:$AA$434,MATCH($A359,'[1]PNC 2020'!$A$7:$A$434,0)+4,MATCH(AA$60,'[1]PNC 2020'!$A$3:$AA$3,0))=0,"",INDEX('[1]PNC 2020'!$A$3:$AA$434,MATCH($A359,'[1]PNC 2020'!$A$7:$A$434,0)+4,MATCH(AA$60,'[1]PNC 2020'!$A$3:$AA$3,0))),"")</f>
        <v/>
      </c>
      <c r="AB359" s="87">
        <f t="shared" si="123"/>
        <v>0</v>
      </c>
      <c r="AC359" s="87" t="str">
        <f>IFERROR(IF(INDEX('[1]PNC 2020'!$A$3:$AA$434,MATCH($A359,'[1]PNC 2020'!$A$7:$A$434,0)+4,MATCH(AC$60,'[1]PNC 2020'!$A$3:$AA$3,0))=0,"",INDEX('[1]PNC 2020'!$A$3:$AA$434,MATCH($A359,'[1]PNC 2020'!$A$7:$A$434,0)+4,MATCH(AC$60,'[1]PNC 2020'!$A$3:$AA$3,0))),"")</f>
        <v/>
      </c>
      <c r="AD359" s="87" t="str">
        <f>IFERROR(IF(INDEX('[1]PNC 2020'!$A$3:$AA$434,MATCH($A359,'[1]PNC 2020'!$A$7:$A$434,0)+4,MATCH(AD$60,'[1]PNC 2020'!$A$3:$AA$3,0))=0,"",INDEX('[1]PNC 2020'!$A$3:$AA$434,MATCH($A359,'[1]PNC 2020'!$A$7:$A$434,0)+4,MATCH(AD$60,'[1]PNC 2020'!$A$3:$AA$3,0))),"")</f>
        <v/>
      </c>
      <c r="AE359" s="87">
        <f t="shared" si="124"/>
        <v>0</v>
      </c>
      <c r="AF359" s="87" t="str">
        <f>IFERROR(IF(INDEX('[1]PNC 2020'!$A$3:$AA$434,MATCH($A359,'[1]PNC 2020'!$A$7:$A$434,0)+4,MATCH(AF$60,'[1]PNC 2020'!$A$3:$AA$3,0))=0,"",INDEX('[1]PNC 2020'!$A$3:$AA$434,MATCH($A359,'[1]PNC 2020'!$A$7:$A$434,0)+4,MATCH(AF$60,'[1]PNC 2020'!$A$3:$AA$3,0))),"")</f>
        <v/>
      </c>
      <c r="AG359" s="87" t="str">
        <f>IFERROR(IF(INDEX('[1]PNC 2020'!$A$3:$AA$434,MATCH($A359,'[1]PNC 2020'!$A$7:$A$434,0)+4,MATCH(AG$60,'[1]PNC 2020'!$A$3:$AA$3,0))=0,"",INDEX('[1]PNC 2020'!$A$3:$AA$434,MATCH($A359,'[1]PNC 2020'!$A$7:$A$434,0)+4,MATCH(AG$60,'[1]PNC 2020'!$A$3:$AA$3,0))),"")</f>
        <v/>
      </c>
      <c r="AH359" s="87">
        <f t="shared" si="125"/>
        <v>0</v>
      </c>
      <c r="AI359" s="87" t="str">
        <f>IFERROR(IF(INDEX('[1]PNC 2020'!$A$3:$AA$434,MATCH($A359,'[1]PNC 2020'!$A$7:$A$434,0)+4,MATCH(AI$60,'[1]PNC 2020'!$A$3:$AA$3,0))=0,"",INDEX('[1]PNC 2020'!$A$3:$AA$434,MATCH($A359,'[1]PNC 2020'!$A$7:$A$434,0)+4,MATCH(AI$60,'[1]PNC 2020'!$A$3:$AA$3,0))),"")</f>
        <v/>
      </c>
      <c r="AJ359" s="87" t="str">
        <f>IFERROR(IF(INDEX('[1]PNC 2020'!$A$3:$AA$434,MATCH($A359,'[1]PNC 2020'!$A$7:$A$434,0)+4,MATCH(AJ$60,'[1]PNC 2020'!$A$3:$AA$3,0))=0,"",INDEX('[1]PNC 2020'!$A$3:$AA$434,MATCH($A359,'[1]PNC 2020'!$A$7:$A$434,0)+4,MATCH(AJ$60,'[1]PNC 2020'!$A$3:$AA$3,0))),"")</f>
        <v/>
      </c>
      <c r="AK359" s="87">
        <f t="shared" si="126"/>
        <v>0</v>
      </c>
      <c r="AM359" s="132" t="s">
        <v>5</v>
      </c>
    </row>
    <row r="360" spans="1:39" x14ac:dyDescent="0.2">
      <c r="A360" s="132" t="str">
        <f t="shared" si="127"/>
        <v>JunioConfederación del Canadá Dominicana, S. A.</v>
      </c>
      <c r="B360" s="51" t="s">
        <v>128</v>
      </c>
      <c r="C360" s="88">
        <f t="shared" si="114"/>
        <v>0</v>
      </c>
      <c r="D360" s="88">
        <f t="shared" si="115"/>
        <v>0</v>
      </c>
      <c r="E360" s="87" t="str">
        <f>IFERROR(IF(INDEX('[1]PNC 2020'!$A$3:$AA$434,MATCH($A360,'[1]PNC 2020'!$A$7:$A$434,0)+4,MATCH(E$60,'[1]PNC 2020'!$A$3:$AA$3,0))=0,"",INDEX('[1]PNC 2020'!$A$3:$AA$434,MATCH($A360,'[1]PNC 2020'!$A$7:$A$434,0)+4,MATCH(E$60,'[1]PNC 2020'!$A$3:$AA$3,0))),"")</f>
        <v/>
      </c>
      <c r="F360" s="87" t="str">
        <f>IFERROR(IF(INDEX('[1]PNC 2020'!$A$3:$AA$434,MATCH($A360,'[1]PNC 2020'!$A$7:$A$434,0)+4,MATCH(F$60,'[1]PNC 2020'!$A$3:$AA$3,0))=0,"",INDEX('[1]PNC 2020'!$A$3:$AA$434,MATCH($A360,'[1]PNC 2020'!$A$7:$A$434,0)+4,MATCH(F$60,'[1]PNC 2020'!$A$3:$AA$3,0))),"")</f>
        <v/>
      </c>
      <c r="G360" s="87">
        <f t="shared" si="116"/>
        <v>0</v>
      </c>
      <c r="H360" s="87" t="str">
        <f>IFERROR(IF(INDEX('[1]PNC 2020'!$A$3:$AA$434,MATCH($A360,'[1]PNC 2020'!$A$7:$A$434,0)+4,MATCH(H$60,'[1]PNC 2020'!$A$3:$AA$3,0))=0,"",INDEX('[1]PNC 2020'!$A$3:$AA$434,MATCH($A360,'[1]PNC 2020'!$A$7:$A$434,0)+4,MATCH(H$60,'[1]PNC 2020'!$A$3:$AA$3,0))),"")</f>
        <v/>
      </c>
      <c r="I360" s="87" t="str">
        <f>IFERROR(IF(INDEX('[1]PNC 2020'!$A$3:$AA$434,MATCH($A360,'[1]PNC 2020'!$A$7:$A$434,0)+4,MATCH(I$60,'[1]PNC 2020'!$A$3:$AA$3,0))=0,"",INDEX('[1]PNC 2020'!$A$3:$AA$434,MATCH($A360,'[1]PNC 2020'!$A$7:$A$434,0)+4,MATCH(I$60,'[1]PNC 2020'!$A$3:$AA$3,0))),"")</f>
        <v/>
      </c>
      <c r="J360" s="87">
        <f t="shared" si="117"/>
        <v>0</v>
      </c>
      <c r="K360" s="87" t="str">
        <f>IFERROR(IF(INDEX('[1]PNC 2020'!$A$3:$AA$434,MATCH($A360,'[1]PNC 2020'!$A$7:$A$434,0)+4,MATCH(K$60,'[1]PNC 2020'!$A$3:$AA$3,0))=0,"",INDEX('[1]PNC 2020'!$A$3:$AA$434,MATCH($A360,'[1]PNC 2020'!$A$7:$A$434,0)+4,MATCH(K$60,'[1]PNC 2020'!$A$3:$AA$3,0))),"")</f>
        <v/>
      </c>
      <c r="L360" s="87" t="str">
        <f>IFERROR(IF(INDEX('[1]PNC 2020'!$A$3:$AA$434,MATCH($A360,'[1]PNC 2020'!$A$7:$A$434,0)+4,MATCH(L$60,'[1]PNC 2020'!$A$3:$AA$3,0))=0,"",INDEX('[1]PNC 2020'!$A$3:$AA$434,MATCH($A360,'[1]PNC 2020'!$A$7:$A$434,0)+4,MATCH(L$60,'[1]PNC 2020'!$A$3:$AA$3,0))),"")</f>
        <v/>
      </c>
      <c r="M360" s="87">
        <f t="shared" si="118"/>
        <v>0</v>
      </c>
      <c r="N360" s="87" t="str">
        <f>IFERROR(IF(INDEX('[1]PNC 2020'!$A$3:$AA$434,MATCH($A360,'[1]PNC 2020'!$A$7:$A$434,0)+4,MATCH(N$60,'[1]PNC 2020'!$A$3:$AA$3,0))=0,"",INDEX('[1]PNC 2020'!$A$3:$AA$434,MATCH($A360,'[1]PNC 2020'!$A$7:$A$434,0)+4,MATCH(N$60,'[1]PNC 2020'!$A$3:$AA$3,0))),"")</f>
        <v/>
      </c>
      <c r="O360" s="87" t="str">
        <f>IFERROR(IF(INDEX('[1]PNC 2020'!$A$3:$AA$434,MATCH($A360,'[1]PNC 2020'!$A$7:$A$434,0)+4,MATCH(O$60,'[1]PNC 2020'!$A$3:$AA$3,0))=0,"",INDEX('[1]PNC 2020'!$A$3:$AA$434,MATCH($A360,'[1]PNC 2020'!$A$7:$A$434,0)+4,MATCH(O$60,'[1]PNC 2020'!$A$3:$AA$3,0))),"")</f>
        <v/>
      </c>
      <c r="P360" s="87">
        <f t="shared" si="119"/>
        <v>0</v>
      </c>
      <c r="Q360" s="87" t="str">
        <f>IFERROR(IF(INDEX('[1]PNC 2020'!$A$3:$AA$434,MATCH($A360,'[1]PNC 2020'!$A$7:$A$434,0)+4,MATCH(Q$60,'[1]PNC 2020'!$A$3:$AA$3,0))=0,"",INDEX('[1]PNC 2020'!$A$3:$AA$434,MATCH($A360,'[1]PNC 2020'!$A$7:$A$434,0)+4,MATCH(Q$60,'[1]PNC 2020'!$A$3:$AA$3,0))),"")</f>
        <v/>
      </c>
      <c r="R360" s="87" t="str">
        <f>IFERROR(IF(INDEX('[1]PNC 2020'!$A$3:$AA$434,MATCH($A360,'[1]PNC 2020'!$A$7:$A$434,0)+4,MATCH(R$60,'[1]PNC 2020'!$A$3:$AA$3,0))=0,"",INDEX('[1]PNC 2020'!$A$3:$AA$434,MATCH($A360,'[1]PNC 2020'!$A$7:$A$434,0)+4,MATCH(R$60,'[1]PNC 2020'!$A$3:$AA$3,0))),"")</f>
        <v/>
      </c>
      <c r="S360" s="87">
        <f t="shared" si="120"/>
        <v>0</v>
      </c>
      <c r="T360" s="87" t="str">
        <f>IFERROR(IF(INDEX('[1]PNC 2020'!$A$3:$AA$434,MATCH($A360,'[1]PNC 2020'!$A$7:$A$434,0)+4,MATCH(T$60,'[1]PNC 2020'!$A$3:$AA$3,0))=0,"",INDEX('[1]PNC 2020'!$A$3:$AA$434,MATCH($A360,'[1]PNC 2020'!$A$7:$A$434,0)+4,MATCH(T$60,'[1]PNC 2020'!$A$3:$AA$3,0))),"")</f>
        <v/>
      </c>
      <c r="U360" s="87" t="str">
        <f>IFERROR(IF(INDEX('[1]PNC 2020'!$A$3:$AA$434,MATCH($A360,'[1]PNC 2020'!$A$7:$A$434,0)+4,MATCH(U$60,'[1]PNC 2020'!$A$3:$AA$3,0))=0,"",INDEX('[1]PNC 2020'!$A$3:$AA$434,MATCH($A360,'[1]PNC 2020'!$A$7:$A$434,0)+4,MATCH(U$60,'[1]PNC 2020'!$A$3:$AA$3,0))),"")</f>
        <v/>
      </c>
      <c r="V360" s="87">
        <f t="shared" si="121"/>
        <v>0</v>
      </c>
      <c r="W360" s="87" t="str">
        <f>IFERROR(IF(INDEX('[1]PNC 2020'!$A$3:$AA$434,MATCH($A360,'[1]PNC 2020'!$A$7:$A$434,0)+4,MATCH(W$60,'[1]PNC 2020'!$A$3:$AA$3,0))=0,"",INDEX('[1]PNC 2020'!$A$3:$AA$434,MATCH($A360,'[1]PNC 2020'!$A$7:$A$434,0)+4,MATCH(W$60,'[1]PNC 2020'!$A$3:$AA$3,0))),"")</f>
        <v/>
      </c>
      <c r="X360" s="87" t="str">
        <f>IFERROR(IF(INDEX('[1]PNC 2020'!$A$3:$AA$434,MATCH($A360,'[1]PNC 2020'!$A$7:$A$434,0)+4,MATCH(X$60,'[1]PNC 2020'!$A$3:$AA$3,0))=0,"",INDEX('[1]PNC 2020'!$A$3:$AA$434,MATCH($A360,'[1]PNC 2020'!$A$7:$A$434,0)+4,MATCH(X$60,'[1]PNC 2020'!$A$3:$AA$3,0))),"")</f>
        <v/>
      </c>
      <c r="Y360" s="87">
        <f t="shared" si="122"/>
        <v>0</v>
      </c>
      <c r="Z360" s="87" t="str">
        <f>IFERROR(IF(INDEX('[1]PNC 2020'!$A$3:$AA$434,MATCH($A360,'[1]PNC 2020'!$A$7:$A$434,0)+4,MATCH(Z$60,'[1]PNC 2020'!$A$3:$AA$3,0))=0,"",INDEX('[1]PNC 2020'!$A$3:$AA$434,MATCH($A360,'[1]PNC 2020'!$A$7:$A$434,0)+4,MATCH(Z$60,'[1]PNC 2020'!$A$3:$AA$3,0))),"")</f>
        <v/>
      </c>
      <c r="AA360" s="87" t="str">
        <f>IFERROR(IF(INDEX('[1]PNC 2020'!$A$3:$AA$434,MATCH($A360,'[1]PNC 2020'!$A$7:$A$434,0)+4,MATCH(AA$60,'[1]PNC 2020'!$A$3:$AA$3,0))=0,"",INDEX('[1]PNC 2020'!$A$3:$AA$434,MATCH($A360,'[1]PNC 2020'!$A$7:$A$434,0)+4,MATCH(AA$60,'[1]PNC 2020'!$A$3:$AA$3,0))),"")</f>
        <v/>
      </c>
      <c r="AB360" s="87">
        <f t="shared" si="123"/>
        <v>0</v>
      </c>
      <c r="AC360" s="87" t="str">
        <f>IFERROR(IF(INDEX('[1]PNC 2020'!$A$3:$AA$434,MATCH($A360,'[1]PNC 2020'!$A$7:$A$434,0)+4,MATCH(AC$60,'[1]PNC 2020'!$A$3:$AA$3,0))=0,"",INDEX('[1]PNC 2020'!$A$3:$AA$434,MATCH($A360,'[1]PNC 2020'!$A$7:$A$434,0)+4,MATCH(AC$60,'[1]PNC 2020'!$A$3:$AA$3,0))),"")</f>
        <v/>
      </c>
      <c r="AD360" s="87" t="str">
        <f>IFERROR(IF(INDEX('[1]PNC 2020'!$A$3:$AA$434,MATCH($A360,'[1]PNC 2020'!$A$7:$A$434,0)+4,MATCH(AD$60,'[1]PNC 2020'!$A$3:$AA$3,0))=0,"",INDEX('[1]PNC 2020'!$A$3:$AA$434,MATCH($A360,'[1]PNC 2020'!$A$7:$A$434,0)+4,MATCH(AD$60,'[1]PNC 2020'!$A$3:$AA$3,0))),"")</f>
        <v/>
      </c>
      <c r="AE360" s="87">
        <f t="shared" si="124"/>
        <v>0</v>
      </c>
      <c r="AF360" s="87" t="str">
        <f>IFERROR(IF(INDEX('[1]PNC 2020'!$A$3:$AA$434,MATCH($A360,'[1]PNC 2020'!$A$7:$A$434,0)+4,MATCH(AF$60,'[1]PNC 2020'!$A$3:$AA$3,0))=0,"",INDEX('[1]PNC 2020'!$A$3:$AA$434,MATCH($A360,'[1]PNC 2020'!$A$7:$A$434,0)+4,MATCH(AF$60,'[1]PNC 2020'!$A$3:$AA$3,0))),"")</f>
        <v/>
      </c>
      <c r="AG360" s="87" t="str">
        <f>IFERROR(IF(INDEX('[1]PNC 2020'!$A$3:$AA$434,MATCH($A360,'[1]PNC 2020'!$A$7:$A$434,0)+4,MATCH(AG$60,'[1]PNC 2020'!$A$3:$AA$3,0))=0,"",INDEX('[1]PNC 2020'!$A$3:$AA$434,MATCH($A360,'[1]PNC 2020'!$A$7:$A$434,0)+4,MATCH(AG$60,'[1]PNC 2020'!$A$3:$AA$3,0))),"")</f>
        <v/>
      </c>
      <c r="AH360" s="87">
        <f t="shared" si="125"/>
        <v>0</v>
      </c>
      <c r="AI360" s="87" t="str">
        <f>IFERROR(IF(INDEX('[1]PNC 2020'!$A$3:$AA$434,MATCH($A360,'[1]PNC 2020'!$A$7:$A$434,0)+4,MATCH(AI$60,'[1]PNC 2020'!$A$3:$AA$3,0))=0,"",INDEX('[1]PNC 2020'!$A$3:$AA$434,MATCH($A360,'[1]PNC 2020'!$A$7:$A$434,0)+4,MATCH(AI$60,'[1]PNC 2020'!$A$3:$AA$3,0))),"")</f>
        <v/>
      </c>
      <c r="AJ360" s="87" t="str">
        <f>IFERROR(IF(INDEX('[1]PNC 2020'!$A$3:$AA$434,MATCH($A360,'[1]PNC 2020'!$A$7:$A$434,0)+4,MATCH(AJ$60,'[1]PNC 2020'!$A$3:$AA$3,0))=0,"",INDEX('[1]PNC 2020'!$A$3:$AA$434,MATCH($A360,'[1]PNC 2020'!$A$7:$A$434,0)+4,MATCH(AJ$60,'[1]PNC 2020'!$A$3:$AA$3,0))),"")</f>
        <v/>
      </c>
      <c r="AK360" s="87">
        <f t="shared" si="126"/>
        <v>0</v>
      </c>
      <c r="AM360" s="132" t="s">
        <v>5</v>
      </c>
    </row>
    <row r="361" spans="1:39" x14ac:dyDescent="0.2">
      <c r="A361" s="132" t="str">
        <f t="shared" si="127"/>
        <v>JunioAutoseguro, S. A.</v>
      </c>
      <c r="B361" s="51" t="s">
        <v>79</v>
      </c>
      <c r="C361" s="88">
        <f t="shared" si="114"/>
        <v>0</v>
      </c>
      <c r="D361" s="88">
        <f t="shared" si="115"/>
        <v>0</v>
      </c>
      <c r="E361" s="87" t="str">
        <f>IFERROR(IF(INDEX('[1]PNC 2020'!$A$3:$AA$434,MATCH($A361,'[1]PNC 2020'!$A$7:$A$434,0)+4,MATCH(E$60,'[1]PNC 2020'!$A$3:$AA$3,0))=0,"",INDEX('[1]PNC 2020'!$A$3:$AA$434,MATCH($A361,'[1]PNC 2020'!$A$7:$A$434,0)+4,MATCH(E$60,'[1]PNC 2020'!$A$3:$AA$3,0))),"")</f>
        <v/>
      </c>
      <c r="F361" s="87" t="str">
        <f>IFERROR(IF(INDEX('[1]PNC 2020'!$A$3:$AA$434,MATCH($A361,'[1]PNC 2020'!$A$7:$A$434,0)+4,MATCH(F$60,'[1]PNC 2020'!$A$3:$AA$3,0))=0,"",INDEX('[1]PNC 2020'!$A$3:$AA$434,MATCH($A361,'[1]PNC 2020'!$A$7:$A$434,0)+4,MATCH(F$60,'[1]PNC 2020'!$A$3:$AA$3,0))),"")</f>
        <v/>
      </c>
      <c r="G361" s="87">
        <f t="shared" si="116"/>
        <v>0</v>
      </c>
      <c r="H361" s="87" t="str">
        <f>IFERROR(IF(INDEX('[1]PNC 2020'!$A$3:$AA$434,MATCH($A361,'[1]PNC 2020'!$A$7:$A$434,0)+4,MATCH(H$60,'[1]PNC 2020'!$A$3:$AA$3,0))=0,"",INDEX('[1]PNC 2020'!$A$3:$AA$434,MATCH($A361,'[1]PNC 2020'!$A$7:$A$434,0)+4,MATCH(H$60,'[1]PNC 2020'!$A$3:$AA$3,0))),"")</f>
        <v/>
      </c>
      <c r="I361" s="87" t="str">
        <f>IFERROR(IF(INDEX('[1]PNC 2020'!$A$3:$AA$434,MATCH($A361,'[1]PNC 2020'!$A$7:$A$434,0)+4,MATCH(I$60,'[1]PNC 2020'!$A$3:$AA$3,0))=0,"",INDEX('[1]PNC 2020'!$A$3:$AA$434,MATCH($A361,'[1]PNC 2020'!$A$7:$A$434,0)+4,MATCH(I$60,'[1]PNC 2020'!$A$3:$AA$3,0))),"")</f>
        <v/>
      </c>
      <c r="J361" s="87">
        <f t="shared" si="117"/>
        <v>0</v>
      </c>
      <c r="K361" s="87" t="str">
        <f>IFERROR(IF(INDEX('[1]PNC 2020'!$A$3:$AA$434,MATCH($A361,'[1]PNC 2020'!$A$7:$A$434,0)+4,MATCH(K$60,'[1]PNC 2020'!$A$3:$AA$3,0))=0,"",INDEX('[1]PNC 2020'!$A$3:$AA$434,MATCH($A361,'[1]PNC 2020'!$A$7:$A$434,0)+4,MATCH(K$60,'[1]PNC 2020'!$A$3:$AA$3,0))),"")</f>
        <v/>
      </c>
      <c r="L361" s="87" t="str">
        <f>IFERROR(IF(INDEX('[1]PNC 2020'!$A$3:$AA$434,MATCH($A361,'[1]PNC 2020'!$A$7:$A$434,0)+4,MATCH(L$60,'[1]PNC 2020'!$A$3:$AA$3,0))=0,"",INDEX('[1]PNC 2020'!$A$3:$AA$434,MATCH($A361,'[1]PNC 2020'!$A$7:$A$434,0)+4,MATCH(L$60,'[1]PNC 2020'!$A$3:$AA$3,0))),"")</f>
        <v/>
      </c>
      <c r="M361" s="87">
        <f t="shared" si="118"/>
        <v>0</v>
      </c>
      <c r="N361" s="87" t="str">
        <f>IFERROR(IF(INDEX('[1]PNC 2020'!$A$3:$AA$434,MATCH($A361,'[1]PNC 2020'!$A$7:$A$434,0)+4,MATCH(N$60,'[1]PNC 2020'!$A$3:$AA$3,0))=0,"",INDEX('[1]PNC 2020'!$A$3:$AA$434,MATCH($A361,'[1]PNC 2020'!$A$7:$A$434,0)+4,MATCH(N$60,'[1]PNC 2020'!$A$3:$AA$3,0))),"")</f>
        <v/>
      </c>
      <c r="O361" s="87" t="str">
        <f>IFERROR(IF(INDEX('[1]PNC 2020'!$A$3:$AA$434,MATCH($A361,'[1]PNC 2020'!$A$7:$A$434,0)+4,MATCH(O$60,'[1]PNC 2020'!$A$3:$AA$3,0))=0,"",INDEX('[1]PNC 2020'!$A$3:$AA$434,MATCH($A361,'[1]PNC 2020'!$A$7:$A$434,0)+4,MATCH(O$60,'[1]PNC 2020'!$A$3:$AA$3,0))),"")</f>
        <v/>
      </c>
      <c r="P361" s="87">
        <f t="shared" si="119"/>
        <v>0</v>
      </c>
      <c r="Q361" s="87" t="str">
        <f>IFERROR(IF(INDEX('[1]PNC 2020'!$A$3:$AA$434,MATCH($A361,'[1]PNC 2020'!$A$7:$A$434,0)+4,MATCH(Q$60,'[1]PNC 2020'!$A$3:$AA$3,0))=0,"",INDEX('[1]PNC 2020'!$A$3:$AA$434,MATCH($A361,'[1]PNC 2020'!$A$7:$A$434,0)+4,MATCH(Q$60,'[1]PNC 2020'!$A$3:$AA$3,0))),"")</f>
        <v/>
      </c>
      <c r="R361" s="87" t="str">
        <f>IFERROR(IF(INDEX('[1]PNC 2020'!$A$3:$AA$434,MATCH($A361,'[1]PNC 2020'!$A$7:$A$434,0)+4,MATCH(R$60,'[1]PNC 2020'!$A$3:$AA$3,0))=0,"",INDEX('[1]PNC 2020'!$A$3:$AA$434,MATCH($A361,'[1]PNC 2020'!$A$7:$A$434,0)+4,MATCH(R$60,'[1]PNC 2020'!$A$3:$AA$3,0))),"")</f>
        <v/>
      </c>
      <c r="S361" s="87">
        <f t="shared" si="120"/>
        <v>0</v>
      </c>
      <c r="T361" s="87" t="str">
        <f>IFERROR(IF(INDEX('[1]PNC 2020'!$A$3:$AA$434,MATCH($A361,'[1]PNC 2020'!$A$7:$A$434,0)+4,MATCH(T$60,'[1]PNC 2020'!$A$3:$AA$3,0))=0,"",INDEX('[1]PNC 2020'!$A$3:$AA$434,MATCH($A361,'[1]PNC 2020'!$A$7:$A$434,0)+4,MATCH(T$60,'[1]PNC 2020'!$A$3:$AA$3,0))),"")</f>
        <v/>
      </c>
      <c r="U361" s="87" t="str">
        <f>IFERROR(IF(INDEX('[1]PNC 2020'!$A$3:$AA$434,MATCH($A361,'[1]PNC 2020'!$A$7:$A$434,0)+4,MATCH(U$60,'[1]PNC 2020'!$A$3:$AA$3,0))=0,"",INDEX('[1]PNC 2020'!$A$3:$AA$434,MATCH($A361,'[1]PNC 2020'!$A$7:$A$434,0)+4,MATCH(U$60,'[1]PNC 2020'!$A$3:$AA$3,0))),"")</f>
        <v/>
      </c>
      <c r="V361" s="87">
        <f t="shared" si="121"/>
        <v>0</v>
      </c>
      <c r="W361" s="87" t="str">
        <f>IFERROR(IF(INDEX('[1]PNC 2020'!$A$3:$AA$434,MATCH($A361,'[1]PNC 2020'!$A$7:$A$434,0)+4,MATCH(W$60,'[1]PNC 2020'!$A$3:$AA$3,0))=0,"",INDEX('[1]PNC 2020'!$A$3:$AA$434,MATCH($A361,'[1]PNC 2020'!$A$7:$A$434,0)+4,MATCH(W$60,'[1]PNC 2020'!$A$3:$AA$3,0))),"")</f>
        <v/>
      </c>
      <c r="X361" s="87" t="str">
        <f>IFERROR(IF(INDEX('[1]PNC 2020'!$A$3:$AA$434,MATCH($A361,'[1]PNC 2020'!$A$7:$A$434,0)+4,MATCH(X$60,'[1]PNC 2020'!$A$3:$AA$3,0))=0,"",INDEX('[1]PNC 2020'!$A$3:$AA$434,MATCH($A361,'[1]PNC 2020'!$A$7:$A$434,0)+4,MATCH(X$60,'[1]PNC 2020'!$A$3:$AA$3,0))),"")</f>
        <v/>
      </c>
      <c r="Y361" s="87">
        <f t="shared" si="122"/>
        <v>0</v>
      </c>
      <c r="Z361" s="87" t="str">
        <f>IFERROR(IF(INDEX('[1]PNC 2020'!$A$3:$AA$434,MATCH($A361,'[1]PNC 2020'!$A$7:$A$434,0)+4,MATCH(Z$60,'[1]PNC 2020'!$A$3:$AA$3,0))=0,"",INDEX('[1]PNC 2020'!$A$3:$AA$434,MATCH($A361,'[1]PNC 2020'!$A$7:$A$434,0)+4,MATCH(Z$60,'[1]PNC 2020'!$A$3:$AA$3,0))),"")</f>
        <v/>
      </c>
      <c r="AA361" s="87" t="str">
        <f>IFERROR(IF(INDEX('[1]PNC 2020'!$A$3:$AA$434,MATCH($A361,'[1]PNC 2020'!$A$7:$A$434,0)+4,MATCH(AA$60,'[1]PNC 2020'!$A$3:$AA$3,0))=0,"",INDEX('[1]PNC 2020'!$A$3:$AA$434,MATCH($A361,'[1]PNC 2020'!$A$7:$A$434,0)+4,MATCH(AA$60,'[1]PNC 2020'!$A$3:$AA$3,0))),"")</f>
        <v/>
      </c>
      <c r="AB361" s="87">
        <f t="shared" si="123"/>
        <v>0</v>
      </c>
      <c r="AC361" s="87" t="str">
        <f>IFERROR(IF(INDEX('[1]PNC 2020'!$A$3:$AA$434,MATCH($A361,'[1]PNC 2020'!$A$7:$A$434,0)+4,MATCH(AC$60,'[1]PNC 2020'!$A$3:$AA$3,0))=0,"",INDEX('[1]PNC 2020'!$A$3:$AA$434,MATCH($A361,'[1]PNC 2020'!$A$7:$A$434,0)+4,MATCH(AC$60,'[1]PNC 2020'!$A$3:$AA$3,0))),"")</f>
        <v/>
      </c>
      <c r="AD361" s="87" t="str">
        <f>IFERROR(IF(INDEX('[1]PNC 2020'!$A$3:$AA$434,MATCH($A361,'[1]PNC 2020'!$A$7:$A$434,0)+4,MATCH(AD$60,'[1]PNC 2020'!$A$3:$AA$3,0))=0,"",INDEX('[1]PNC 2020'!$A$3:$AA$434,MATCH($A361,'[1]PNC 2020'!$A$7:$A$434,0)+4,MATCH(AD$60,'[1]PNC 2020'!$A$3:$AA$3,0))),"")</f>
        <v/>
      </c>
      <c r="AE361" s="87">
        <f t="shared" si="124"/>
        <v>0</v>
      </c>
      <c r="AF361" s="87" t="str">
        <f>IFERROR(IF(INDEX('[1]PNC 2020'!$A$3:$AA$434,MATCH($A361,'[1]PNC 2020'!$A$7:$A$434,0)+4,MATCH(AF$60,'[1]PNC 2020'!$A$3:$AA$3,0))=0,"",INDEX('[1]PNC 2020'!$A$3:$AA$434,MATCH($A361,'[1]PNC 2020'!$A$7:$A$434,0)+4,MATCH(AF$60,'[1]PNC 2020'!$A$3:$AA$3,0))),"")</f>
        <v/>
      </c>
      <c r="AG361" s="87" t="str">
        <f>IFERROR(IF(INDEX('[1]PNC 2020'!$A$3:$AA$434,MATCH($A361,'[1]PNC 2020'!$A$7:$A$434,0)+4,MATCH(AG$60,'[1]PNC 2020'!$A$3:$AA$3,0))=0,"",INDEX('[1]PNC 2020'!$A$3:$AA$434,MATCH($A361,'[1]PNC 2020'!$A$7:$A$434,0)+4,MATCH(AG$60,'[1]PNC 2020'!$A$3:$AA$3,0))),"")</f>
        <v/>
      </c>
      <c r="AH361" s="87">
        <f t="shared" si="125"/>
        <v>0</v>
      </c>
      <c r="AI361" s="87" t="str">
        <f>IFERROR(IF(INDEX('[1]PNC 2020'!$A$3:$AA$434,MATCH($A361,'[1]PNC 2020'!$A$7:$A$434,0)+4,MATCH(AI$60,'[1]PNC 2020'!$A$3:$AA$3,0))=0,"",INDEX('[1]PNC 2020'!$A$3:$AA$434,MATCH($A361,'[1]PNC 2020'!$A$7:$A$434,0)+4,MATCH(AI$60,'[1]PNC 2020'!$A$3:$AA$3,0))),"")</f>
        <v/>
      </c>
      <c r="AJ361" s="87" t="str">
        <f>IFERROR(IF(INDEX('[1]PNC 2020'!$A$3:$AA$434,MATCH($A361,'[1]PNC 2020'!$A$7:$A$434,0)+4,MATCH(AJ$60,'[1]PNC 2020'!$A$3:$AA$3,0))=0,"",INDEX('[1]PNC 2020'!$A$3:$AA$434,MATCH($A361,'[1]PNC 2020'!$A$7:$A$434,0)+4,MATCH(AJ$60,'[1]PNC 2020'!$A$3:$AA$3,0))),"")</f>
        <v/>
      </c>
      <c r="AK361" s="87">
        <f t="shared" si="126"/>
        <v>0</v>
      </c>
      <c r="AL361" s="32"/>
      <c r="AM361" s="132" t="s">
        <v>5</v>
      </c>
    </row>
    <row r="362" spans="1:39" x14ac:dyDescent="0.2">
      <c r="A362" s="132" t="str">
        <f t="shared" si="127"/>
        <v>JunioSeguros Yunen, S.A.</v>
      </c>
      <c r="B362" s="51" t="s">
        <v>129</v>
      </c>
      <c r="C362" s="88">
        <f t="shared" si="114"/>
        <v>0</v>
      </c>
      <c r="D362" s="88">
        <f t="shared" si="115"/>
        <v>0</v>
      </c>
      <c r="E362" s="87" t="str">
        <f>IFERROR(IF(INDEX('[1]PNC 2020'!$A$3:$AA$434,MATCH($A362,'[1]PNC 2020'!$A$7:$A$434,0)+4,MATCH(E$60,'[1]PNC 2020'!$A$3:$AA$3,0))=0,"",INDEX('[1]PNC 2020'!$A$3:$AA$434,MATCH($A362,'[1]PNC 2020'!$A$7:$A$434,0)+4,MATCH(E$60,'[1]PNC 2020'!$A$3:$AA$3,0))),"")</f>
        <v/>
      </c>
      <c r="F362" s="87" t="str">
        <f>IFERROR(IF(INDEX('[1]PNC 2020'!$A$3:$AA$434,MATCH($A362,'[1]PNC 2020'!$A$7:$A$434,0)+4,MATCH(F$60,'[1]PNC 2020'!$A$3:$AA$3,0))=0,"",INDEX('[1]PNC 2020'!$A$3:$AA$434,MATCH($A362,'[1]PNC 2020'!$A$7:$A$434,0)+4,MATCH(F$60,'[1]PNC 2020'!$A$3:$AA$3,0))),"")</f>
        <v/>
      </c>
      <c r="G362" s="87">
        <f t="shared" si="116"/>
        <v>0</v>
      </c>
      <c r="H362" s="87" t="str">
        <f>IFERROR(IF(INDEX('[1]PNC 2020'!$A$3:$AA$434,MATCH($A362,'[1]PNC 2020'!$A$7:$A$434,0)+4,MATCH(H$60,'[1]PNC 2020'!$A$3:$AA$3,0))=0,"",INDEX('[1]PNC 2020'!$A$3:$AA$434,MATCH($A362,'[1]PNC 2020'!$A$7:$A$434,0)+4,MATCH(H$60,'[1]PNC 2020'!$A$3:$AA$3,0))),"")</f>
        <v/>
      </c>
      <c r="I362" s="87" t="str">
        <f>IFERROR(IF(INDEX('[1]PNC 2020'!$A$3:$AA$434,MATCH($A362,'[1]PNC 2020'!$A$7:$A$434,0)+4,MATCH(I$60,'[1]PNC 2020'!$A$3:$AA$3,0))=0,"",INDEX('[1]PNC 2020'!$A$3:$AA$434,MATCH($A362,'[1]PNC 2020'!$A$7:$A$434,0)+4,MATCH(I$60,'[1]PNC 2020'!$A$3:$AA$3,0))),"")</f>
        <v/>
      </c>
      <c r="J362" s="87">
        <f t="shared" si="117"/>
        <v>0</v>
      </c>
      <c r="K362" s="87" t="str">
        <f>IFERROR(IF(INDEX('[1]PNC 2020'!$A$3:$AA$434,MATCH($A362,'[1]PNC 2020'!$A$7:$A$434,0)+4,MATCH(K$60,'[1]PNC 2020'!$A$3:$AA$3,0))=0,"",INDEX('[1]PNC 2020'!$A$3:$AA$434,MATCH($A362,'[1]PNC 2020'!$A$7:$A$434,0)+4,MATCH(K$60,'[1]PNC 2020'!$A$3:$AA$3,0))),"")</f>
        <v/>
      </c>
      <c r="L362" s="87" t="str">
        <f>IFERROR(IF(INDEX('[1]PNC 2020'!$A$3:$AA$434,MATCH($A362,'[1]PNC 2020'!$A$7:$A$434,0)+4,MATCH(L$60,'[1]PNC 2020'!$A$3:$AA$3,0))=0,"",INDEX('[1]PNC 2020'!$A$3:$AA$434,MATCH($A362,'[1]PNC 2020'!$A$7:$A$434,0)+4,MATCH(L$60,'[1]PNC 2020'!$A$3:$AA$3,0))),"")</f>
        <v/>
      </c>
      <c r="M362" s="87">
        <f t="shared" si="118"/>
        <v>0</v>
      </c>
      <c r="N362" s="87" t="str">
        <f>IFERROR(IF(INDEX('[1]PNC 2020'!$A$3:$AA$434,MATCH($A362,'[1]PNC 2020'!$A$7:$A$434,0)+4,MATCH(N$60,'[1]PNC 2020'!$A$3:$AA$3,0))=0,"",INDEX('[1]PNC 2020'!$A$3:$AA$434,MATCH($A362,'[1]PNC 2020'!$A$7:$A$434,0)+4,MATCH(N$60,'[1]PNC 2020'!$A$3:$AA$3,0))),"")</f>
        <v/>
      </c>
      <c r="O362" s="87" t="str">
        <f>IFERROR(IF(INDEX('[1]PNC 2020'!$A$3:$AA$434,MATCH($A362,'[1]PNC 2020'!$A$7:$A$434,0)+4,MATCH(O$60,'[1]PNC 2020'!$A$3:$AA$3,0))=0,"",INDEX('[1]PNC 2020'!$A$3:$AA$434,MATCH($A362,'[1]PNC 2020'!$A$7:$A$434,0)+4,MATCH(O$60,'[1]PNC 2020'!$A$3:$AA$3,0))),"")</f>
        <v/>
      </c>
      <c r="P362" s="87">
        <f t="shared" si="119"/>
        <v>0</v>
      </c>
      <c r="Q362" s="87" t="str">
        <f>IFERROR(IF(INDEX('[1]PNC 2020'!$A$3:$AA$434,MATCH($A362,'[1]PNC 2020'!$A$7:$A$434,0)+4,MATCH(Q$60,'[1]PNC 2020'!$A$3:$AA$3,0))=0,"",INDEX('[1]PNC 2020'!$A$3:$AA$434,MATCH($A362,'[1]PNC 2020'!$A$7:$A$434,0)+4,MATCH(Q$60,'[1]PNC 2020'!$A$3:$AA$3,0))),"")</f>
        <v/>
      </c>
      <c r="R362" s="87" t="str">
        <f>IFERROR(IF(INDEX('[1]PNC 2020'!$A$3:$AA$434,MATCH($A362,'[1]PNC 2020'!$A$7:$A$434,0)+4,MATCH(R$60,'[1]PNC 2020'!$A$3:$AA$3,0))=0,"",INDEX('[1]PNC 2020'!$A$3:$AA$434,MATCH($A362,'[1]PNC 2020'!$A$7:$A$434,0)+4,MATCH(R$60,'[1]PNC 2020'!$A$3:$AA$3,0))),"")</f>
        <v/>
      </c>
      <c r="S362" s="87">
        <f t="shared" si="120"/>
        <v>0</v>
      </c>
      <c r="T362" s="87" t="str">
        <f>IFERROR(IF(INDEX('[1]PNC 2020'!$A$3:$AA$434,MATCH($A362,'[1]PNC 2020'!$A$7:$A$434,0)+4,MATCH(T$60,'[1]PNC 2020'!$A$3:$AA$3,0))=0,"",INDEX('[1]PNC 2020'!$A$3:$AA$434,MATCH($A362,'[1]PNC 2020'!$A$7:$A$434,0)+4,MATCH(T$60,'[1]PNC 2020'!$A$3:$AA$3,0))),"")</f>
        <v/>
      </c>
      <c r="U362" s="87" t="str">
        <f>IFERROR(IF(INDEX('[1]PNC 2020'!$A$3:$AA$434,MATCH($A362,'[1]PNC 2020'!$A$7:$A$434,0)+4,MATCH(U$60,'[1]PNC 2020'!$A$3:$AA$3,0))=0,"",INDEX('[1]PNC 2020'!$A$3:$AA$434,MATCH($A362,'[1]PNC 2020'!$A$7:$A$434,0)+4,MATCH(U$60,'[1]PNC 2020'!$A$3:$AA$3,0))),"")</f>
        <v/>
      </c>
      <c r="V362" s="87">
        <f t="shared" si="121"/>
        <v>0</v>
      </c>
      <c r="W362" s="87" t="str">
        <f>IFERROR(IF(INDEX('[1]PNC 2020'!$A$3:$AA$434,MATCH($A362,'[1]PNC 2020'!$A$7:$A$434,0)+4,MATCH(W$60,'[1]PNC 2020'!$A$3:$AA$3,0))=0,"",INDEX('[1]PNC 2020'!$A$3:$AA$434,MATCH($A362,'[1]PNC 2020'!$A$7:$A$434,0)+4,MATCH(W$60,'[1]PNC 2020'!$A$3:$AA$3,0))),"")</f>
        <v/>
      </c>
      <c r="X362" s="87" t="str">
        <f>IFERROR(IF(INDEX('[1]PNC 2020'!$A$3:$AA$434,MATCH($A362,'[1]PNC 2020'!$A$7:$A$434,0)+4,MATCH(X$60,'[1]PNC 2020'!$A$3:$AA$3,0))=0,"",INDEX('[1]PNC 2020'!$A$3:$AA$434,MATCH($A362,'[1]PNC 2020'!$A$7:$A$434,0)+4,MATCH(X$60,'[1]PNC 2020'!$A$3:$AA$3,0))),"")</f>
        <v/>
      </c>
      <c r="Y362" s="87">
        <f t="shared" si="122"/>
        <v>0</v>
      </c>
      <c r="Z362" s="87" t="str">
        <f>IFERROR(IF(INDEX('[1]PNC 2020'!$A$3:$AA$434,MATCH($A362,'[1]PNC 2020'!$A$7:$A$434,0)+4,MATCH(Z$60,'[1]PNC 2020'!$A$3:$AA$3,0))=0,"",INDEX('[1]PNC 2020'!$A$3:$AA$434,MATCH($A362,'[1]PNC 2020'!$A$7:$A$434,0)+4,MATCH(Z$60,'[1]PNC 2020'!$A$3:$AA$3,0))),"")</f>
        <v/>
      </c>
      <c r="AA362" s="87" t="str">
        <f>IFERROR(IF(INDEX('[1]PNC 2020'!$A$3:$AA$434,MATCH($A362,'[1]PNC 2020'!$A$7:$A$434,0)+4,MATCH(AA$60,'[1]PNC 2020'!$A$3:$AA$3,0))=0,"",INDEX('[1]PNC 2020'!$A$3:$AA$434,MATCH($A362,'[1]PNC 2020'!$A$7:$A$434,0)+4,MATCH(AA$60,'[1]PNC 2020'!$A$3:$AA$3,0))),"")</f>
        <v/>
      </c>
      <c r="AB362" s="87">
        <f t="shared" si="123"/>
        <v>0</v>
      </c>
      <c r="AC362" s="87" t="str">
        <f>IFERROR(IF(INDEX('[1]PNC 2020'!$A$3:$AA$434,MATCH($A362,'[1]PNC 2020'!$A$7:$A$434,0)+4,MATCH(AC$60,'[1]PNC 2020'!$A$3:$AA$3,0))=0,"",INDEX('[1]PNC 2020'!$A$3:$AA$434,MATCH($A362,'[1]PNC 2020'!$A$7:$A$434,0)+4,MATCH(AC$60,'[1]PNC 2020'!$A$3:$AA$3,0))),"")</f>
        <v/>
      </c>
      <c r="AD362" s="87" t="str">
        <f>IFERROR(IF(INDEX('[1]PNC 2020'!$A$3:$AA$434,MATCH($A362,'[1]PNC 2020'!$A$7:$A$434,0)+4,MATCH(AD$60,'[1]PNC 2020'!$A$3:$AA$3,0))=0,"",INDEX('[1]PNC 2020'!$A$3:$AA$434,MATCH($A362,'[1]PNC 2020'!$A$7:$A$434,0)+4,MATCH(AD$60,'[1]PNC 2020'!$A$3:$AA$3,0))),"")</f>
        <v/>
      </c>
      <c r="AE362" s="87">
        <f t="shared" si="124"/>
        <v>0</v>
      </c>
      <c r="AF362" s="87" t="str">
        <f>IFERROR(IF(INDEX('[1]PNC 2020'!$A$3:$AA$434,MATCH($A362,'[1]PNC 2020'!$A$7:$A$434,0)+4,MATCH(AF$60,'[1]PNC 2020'!$A$3:$AA$3,0))=0,"",INDEX('[1]PNC 2020'!$A$3:$AA$434,MATCH($A362,'[1]PNC 2020'!$A$7:$A$434,0)+4,MATCH(AF$60,'[1]PNC 2020'!$A$3:$AA$3,0))),"")</f>
        <v/>
      </c>
      <c r="AG362" s="87" t="str">
        <f>IFERROR(IF(INDEX('[1]PNC 2020'!$A$3:$AA$434,MATCH($A362,'[1]PNC 2020'!$A$7:$A$434,0)+4,MATCH(AG$60,'[1]PNC 2020'!$A$3:$AA$3,0))=0,"",INDEX('[1]PNC 2020'!$A$3:$AA$434,MATCH($A362,'[1]PNC 2020'!$A$7:$A$434,0)+4,MATCH(AG$60,'[1]PNC 2020'!$A$3:$AA$3,0))),"")</f>
        <v/>
      </c>
      <c r="AH362" s="87">
        <f t="shared" si="125"/>
        <v>0</v>
      </c>
      <c r="AI362" s="87" t="str">
        <f>IFERROR(IF(INDEX('[1]PNC 2020'!$A$3:$AA$434,MATCH($A362,'[1]PNC 2020'!$A$7:$A$434,0)+4,MATCH(AI$60,'[1]PNC 2020'!$A$3:$AA$3,0))=0,"",INDEX('[1]PNC 2020'!$A$3:$AA$434,MATCH($A362,'[1]PNC 2020'!$A$7:$A$434,0)+4,MATCH(AI$60,'[1]PNC 2020'!$A$3:$AA$3,0))),"")</f>
        <v/>
      </c>
      <c r="AJ362" s="87" t="str">
        <f>IFERROR(IF(INDEX('[1]PNC 2020'!$A$3:$AA$434,MATCH($A362,'[1]PNC 2020'!$A$7:$A$434,0)+4,MATCH(AJ$60,'[1]PNC 2020'!$A$3:$AA$3,0))=0,"",INDEX('[1]PNC 2020'!$A$3:$AA$434,MATCH($A362,'[1]PNC 2020'!$A$7:$A$434,0)+4,MATCH(AJ$60,'[1]PNC 2020'!$A$3:$AA$3,0))),"")</f>
        <v/>
      </c>
      <c r="AK362" s="87">
        <f t="shared" si="126"/>
        <v>0</v>
      </c>
      <c r="AM362" s="132" t="s">
        <v>5</v>
      </c>
    </row>
    <row r="363" spans="1:39" x14ac:dyDescent="0.2">
      <c r="A363" s="132" t="str">
        <f t="shared" si="127"/>
        <v>JunioHylseg Seguros S.A</v>
      </c>
      <c r="B363" s="51" t="s">
        <v>130</v>
      </c>
      <c r="C363" s="88">
        <f t="shared" si="114"/>
        <v>0</v>
      </c>
      <c r="D363" s="88">
        <f t="shared" si="115"/>
        <v>0</v>
      </c>
      <c r="E363" s="87" t="str">
        <f>IFERROR(IF(INDEX('[1]PNC 2020'!$A$3:$AA$434,MATCH($A363,'[1]PNC 2020'!$A$7:$A$434,0)+4,MATCH(E$60,'[1]PNC 2020'!$A$3:$AA$3,0))=0,"",INDEX('[1]PNC 2020'!$A$3:$AA$434,MATCH($A363,'[1]PNC 2020'!$A$7:$A$434,0)+4,MATCH(E$60,'[1]PNC 2020'!$A$3:$AA$3,0))),"")</f>
        <v/>
      </c>
      <c r="F363" s="87" t="str">
        <f>IFERROR(IF(INDEX('[1]PNC 2020'!$A$3:$AA$434,MATCH($A363,'[1]PNC 2020'!$A$7:$A$434,0)+4,MATCH(F$60,'[1]PNC 2020'!$A$3:$AA$3,0))=0,"",INDEX('[1]PNC 2020'!$A$3:$AA$434,MATCH($A363,'[1]PNC 2020'!$A$7:$A$434,0)+4,MATCH(F$60,'[1]PNC 2020'!$A$3:$AA$3,0))),"")</f>
        <v/>
      </c>
      <c r="G363" s="87">
        <f t="shared" si="116"/>
        <v>0</v>
      </c>
      <c r="H363" s="87" t="str">
        <f>IFERROR(IF(INDEX('[1]PNC 2020'!$A$3:$AA$434,MATCH($A363,'[1]PNC 2020'!$A$7:$A$434,0)+4,MATCH(H$60,'[1]PNC 2020'!$A$3:$AA$3,0))=0,"",INDEX('[1]PNC 2020'!$A$3:$AA$434,MATCH($A363,'[1]PNC 2020'!$A$7:$A$434,0)+4,MATCH(H$60,'[1]PNC 2020'!$A$3:$AA$3,0))),"")</f>
        <v/>
      </c>
      <c r="I363" s="87" t="str">
        <f>IFERROR(IF(INDEX('[1]PNC 2020'!$A$3:$AA$434,MATCH($A363,'[1]PNC 2020'!$A$7:$A$434,0)+4,MATCH(I$60,'[1]PNC 2020'!$A$3:$AA$3,0))=0,"",INDEX('[1]PNC 2020'!$A$3:$AA$434,MATCH($A363,'[1]PNC 2020'!$A$7:$A$434,0)+4,MATCH(I$60,'[1]PNC 2020'!$A$3:$AA$3,0))),"")</f>
        <v/>
      </c>
      <c r="J363" s="87">
        <f t="shared" si="117"/>
        <v>0</v>
      </c>
      <c r="K363" s="87" t="str">
        <f>IFERROR(IF(INDEX('[1]PNC 2020'!$A$3:$AA$434,MATCH($A363,'[1]PNC 2020'!$A$7:$A$434,0)+4,MATCH(K$60,'[1]PNC 2020'!$A$3:$AA$3,0))=0,"",INDEX('[1]PNC 2020'!$A$3:$AA$434,MATCH($A363,'[1]PNC 2020'!$A$7:$A$434,0)+4,MATCH(K$60,'[1]PNC 2020'!$A$3:$AA$3,0))),"")</f>
        <v/>
      </c>
      <c r="L363" s="87" t="str">
        <f>IFERROR(IF(INDEX('[1]PNC 2020'!$A$3:$AA$434,MATCH($A363,'[1]PNC 2020'!$A$7:$A$434,0)+4,MATCH(L$60,'[1]PNC 2020'!$A$3:$AA$3,0))=0,"",INDEX('[1]PNC 2020'!$A$3:$AA$434,MATCH($A363,'[1]PNC 2020'!$A$7:$A$434,0)+4,MATCH(L$60,'[1]PNC 2020'!$A$3:$AA$3,0))),"")</f>
        <v/>
      </c>
      <c r="M363" s="87">
        <f t="shared" si="118"/>
        <v>0</v>
      </c>
      <c r="N363" s="87" t="str">
        <f>IFERROR(IF(INDEX('[1]PNC 2020'!$A$3:$AA$434,MATCH($A363,'[1]PNC 2020'!$A$7:$A$434,0)+4,MATCH(N$60,'[1]PNC 2020'!$A$3:$AA$3,0))=0,"",INDEX('[1]PNC 2020'!$A$3:$AA$434,MATCH($A363,'[1]PNC 2020'!$A$7:$A$434,0)+4,MATCH(N$60,'[1]PNC 2020'!$A$3:$AA$3,0))),"")</f>
        <v/>
      </c>
      <c r="O363" s="87" t="str">
        <f>IFERROR(IF(INDEX('[1]PNC 2020'!$A$3:$AA$434,MATCH($A363,'[1]PNC 2020'!$A$7:$A$434,0)+4,MATCH(O$60,'[1]PNC 2020'!$A$3:$AA$3,0))=0,"",INDEX('[1]PNC 2020'!$A$3:$AA$434,MATCH($A363,'[1]PNC 2020'!$A$7:$A$434,0)+4,MATCH(O$60,'[1]PNC 2020'!$A$3:$AA$3,0))),"")</f>
        <v/>
      </c>
      <c r="P363" s="87">
        <f t="shared" si="119"/>
        <v>0</v>
      </c>
      <c r="Q363" s="87" t="str">
        <f>IFERROR(IF(INDEX('[1]PNC 2020'!$A$3:$AA$434,MATCH($A363,'[1]PNC 2020'!$A$7:$A$434,0)+4,MATCH(Q$60,'[1]PNC 2020'!$A$3:$AA$3,0))=0,"",INDEX('[1]PNC 2020'!$A$3:$AA$434,MATCH($A363,'[1]PNC 2020'!$A$7:$A$434,0)+4,MATCH(Q$60,'[1]PNC 2020'!$A$3:$AA$3,0))),"")</f>
        <v/>
      </c>
      <c r="R363" s="87" t="str">
        <f>IFERROR(IF(INDEX('[1]PNC 2020'!$A$3:$AA$434,MATCH($A363,'[1]PNC 2020'!$A$7:$A$434,0)+4,MATCH(R$60,'[1]PNC 2020'!$A$3:$AA$3,0))=0,"",INDEX('[1]PNC 2020'!$A$3:$AA$434,MATCH($A363,'[1]PNC 2020'!$A$7:$A$434,0)+4,MATCH(R$60,'[1]PNC 2020'!$A$3:$AA$3,0))),"")</f>
        <v/>
      </c>
      <c r="S363" s="87">
        <f t="shared" si="120"/>
        <v>0</v>
      </c>
      <c r="T363" s="87" t="str">
        <f>IFERROR(IF(INDEX('[1]PNC 2020'!$A$3:$AA$434,MATCH($A363,'[1]PNC 2020'!$A$7:$A$434,0)+4,MATCH(T$60,'[1]PNC 2020'!$A$3:$AA$3,0))=0,"",INDEX('[1]PNC 2020'!$A$3:$AA$434,MATCH($A363,'[1]PNC 2020'!$A$7:$A$434,0)+4,MATCH(T$60,'[1]PNC 2020'!$A$3:$AA$3,0))),"")</f>
        <v/>
      </c>
      <c r="U363" s="87" t="str">
        <f>IFERROR(IF(INDEX('[1]PNC 2020'!$A$3:$AA$434,MATCH($A363,'[1]PNC 2020'!$A$7:$A$434,0)+4,MATCH(U$60,'[1]PNC 2020'!$A$3:$AA$3,0))=0,"",INDEX('[1]PNC 2020'!$A$3:$AA$434,MATCH($A363,'[1]PNC 2020'!$A$7:$A$434,0)+4,MATCH(U$60,'[1]PNC 2020'!$A$3:$AA$3,0))),"")</f>
        <v/>
      </c>
      <c r="V363" s="87">
        <f t="shared" si="121"/>
        <v>0</v>
      </c>
      <c r="W363" s="87" t="str">
        <f>IFERROR(IF(INDEX('[1]PNC 2020'!$A$3:$AA$434,MATCH($A363,'[1]PNC 2020'!$A$7:$A$434,0)+4,MATCH(W$60,'[1]PNC 2020'!$A$3:$AA$3,0))=0,"",INDEX('[1]PNC 2020'!$A$3:$AA$434,MATCH($A363,'[1]PNC 2020'!$A$7:$A$434,0)+4,MATCH(W$60,'[1]PNC 2020'!$A$3:$AA$3,0))),"")</f>
        <v/>
      </c>
      <c r="X363" s="87" t="str">
        <f>IFERROR(IF(INDEX('[1]PNC 2020'!$A$3:$AA$434,MATCH($A363,'[1]PNC 2020'!$A$7:$A$434,0)+4,MATCH(X$60,'[1]PNC 2020'!$A$3:$AA$3,0))=0,"",INDEX('[1]PNC 2020'!$A$3:$AA$434,MATCH($A363,'[1]PNC 2020'!$A$7:$A$434,0)+4,MATCH(X$60,'[1]PNC 2020'!$A$3:$AA$3,0))),"")</f>
        <v/>
      </c>
      <c r="Y363" s="87">
        <f t="shared" si="122"/>
        <v>0</v>
      </c>
      <c r="Z363" s="87" t="str">
        <f>IFERROR(IF(INDEX('[1]PNC 2020'!$A$3:$AA$434,MATCH($A363,'[1]PNC 2020'!$A$7:$A$434,0)+4,MATCH(Z$60,'[1]PNC 2020'!$A$3:$AA$3,0))=0,"",INDEX('[1]PNC 2020'!$A$3:$AA$434,MATCH($A363,'[1]PNC 2020'!$A$7:$A$434,0)+4,MATCH(Z$60,'[1]PNC 2020'!$A$3:$AA$3,0))),"")</f>
        <v/>
      </c>
      <c r="AA363" s="87" t="str">
        <f>IFERROR(IF(INDEX('[1]PNC 2020'!$A$3:$AA$434,MATCH($A363,'[1]PNC 2020'!$A$7:$A$434,0)+4,MATCH(AA$60,'[1]PNC 2020'!$A$3:$AA$3,0))=0,"",INDEX('[1]PNC 2020'!$A$3:$AA$434,MATCH($A363,'[1]PNC 2020'!$A$7:$A$434,0)+4,MATCH(AA$60,'[1]PNC 2020'!$A$3:$AA$3,0))),"")</f>
        <v/>
      </c>
      <c r="AB363" s="87">
        <f t="shared" si="123"/>
        <v>0</v>
      </c>
      <c r="AC363" s="87" t="str">
        <f>IFERROR(IF(INDEX('[1]PNC 2020'!$A$3:$AA$434,MATCH($A363,'[1]PNC 2020'!$A$7:$A$434,0)+4,MATCH(AC$60,'[1]PNC 2020'!$A$3:$AA$3,0))=0,"",INDEX('[1]PNC 2020'!$A$3:$AA$434,MATCH($A363,'[1]PNC 2020'!$A$7:$A$434,0)+4,MATCH(AC$60,'[1]PNC 2020'!$A$3:$AA$3,0))),"")</f>
        <v/>
      </c>
      <c r="AD363" s="87" t="str">
        <f>IFERROR(IF(INDEX('[1]PNC 2020'!$A$3:$AA$434,MATCH($A363,'[1]PNC 2020'!$A$7:$A$434,0)+4,MATCH(AD$60,'[1]PNC 2020'!$A$3:$AA$3,0))=0,"",INDEX('[1]PNC 2020'!$A$3:$AA$434,MATCH($A363,'[1]PNC 2020'!$A$7:$A$434,0)+4,MATCH(AD$60,'[1]PNC 2020'!$A$3:$AA$3,0))),"")</f>
        <v/>
      </c>
      <c r="AE363" s="87">
        <f t="shared" si="124"/>
        <v>0</v>
      </c>
      <c r="AF363" s="87" t="str">
        <f>IFERROR(IF(INDEX('[1]PNC 2020'!$A$3:$AA$434,MATCH($A363,'[1]PNC 2020'!$A$7:$A$434,0)+4,MATCH(AF$60,'[1]PNC 2020'!$A$3:$AA$3,0))=0,"",INDEX('[1]PNC 2020'!$A$3:$AA$434,MATCH($A363,'[1]PNC 2020'!$A$7:$A$434,0)+4,MATCH(AF$60,'[1]PNC 2020'!$A$3:$AA$3,0))),"")</f>
        <v/>
      </c>
      <c r="AG363" s="87" t="str">
        <f>IFERROR(IF(INDEX('[1]PNC 2020'!$A$3:$AA$434,MATCH($A363,'[1]PNC 2020'!$A$7:$A$434,0)+4,MATCH(AG$60,'[1]PNC 2020'!$A$3:$AA$3,0))=0,"",INDEX('[1]PNC 2020'!$A$3:$AA$434,MATCH($A363,'[1]PNC 2020'!$A$7:$A$434,0)+4,MATCH(AG$60,'[1]PNC 2020'!$A$3:$AA$3,0))),"")</f>
        <v/>
      </c>
      <c r="AH363" s="87">
        <f t="shared" si="125"/>
        <v>0</v>
      </c>
      <c r="AI363" s="87" t="str">
        <f>IFERROR(IF(INDEX('[1]PNC 2020'!$A$3:$AA$434,MATCH($A363,'[1]PNC 2020'!$A$7:$A$434,0)+4,MATCH(AI$60,'[1]PNC 2020'!$A$3:$AA$3,0))=0,"",INDEX('[1]PNC 2020'!$A$3:$AA$434,MATCH($A363,'[1]PNC 2020'!$A$7:$A$434,0)+4,MATCH(AI$60,'[1]PNC 2020'!$A$3:$AA$3,0))),"")</f>
        <v/>
      </c>
      <c r="AJ363" s="87" t="str">
        <f>IFERROR(IF(INDEX('[1]PNC 2020'!$A$3:$AA$434,MATCH($A363,'[1]PNC 2020'!$A$7:$A$434,0)+4,MATCH(AJ$60,'[1]PNC 2020'!$A$3:$AA$3,0))=0,"",INDEX('[1]PNC 2020'!$A$3:$AA$434,MATCH($A363,'[1]PNC 2020'!$A$7:$A$434,0)+4,MATCH(AJ$60,'[1]PNC 2020'!$A$3:$AA$3,0))),"")</f>
        <v/>
      </c>
      <c r="AK363" s="87">
        <f t="shared" si="126"/>
        <v>0</v>
      </c>
      <c r="AM363" s="132" t="s">
        <v>5</v>
      </c>
    </row>
    <row r="364" spans="1:39" x14ac:dyDescent="0.2">
      <c r="A364" s="132" t="str">
        <f t="shared" si="127"/>
        <v>JunioMidas Seguros, S.A.</v>
      </c>
      <c r="B364" s="51" t="s">
        <v>131</v>
      </c>
      <c r="C364" s="88">
        <f t="shared" si="114"/>
        <v>0</v>
      </c>
      <c r="D364" s="88">
        <f t="shared" si="115"/>
        <v>0</v>
      </c>
      <c r="E364" s="87" t="str">
        <f>IFERROR(IF(INDEX('[1]PNC 2020'!$A$3:$AA$434,MATCH($A364,'[1]PNC 2020'!$A$7:$A$434,0)+4,MATCH(E$60,'[1]PNC 2020'!$A$3:$AA$3,0))=0,"",INDEX('[1]PNC 2020'!$A$3:$AA$434,MATCH($A364,'[1]PNC 2020'!$A$7:$A$434,0)+4,MATCH(E$60,'[1]PNC 2020'!$A$3:$AA$3,0))),"")</f>
        <v/>
      </c>
      <c r="F364" s="87" t="str">
        <f>IFERROR(IF(INDEX('[1]PNC 2020'!$A$3:$AA$434,MATCH($A364,'[1]PNC 2020'!$A$7:$A$434,0)+4,MATCH(F$60,'[1]PNC 2020'!$A$3:$AA$3,0))=0,"",INDEX('[1]PNC 2020'!$A$3:$AA$434,MATCH($A364,'[1]PNC 2020'!$A$7:$A$434,0)+4,MATCH(F$60,'[1]PNC 2020'!$A$3:$AA$3,0))),"")</f>
        <v/>
      </c>
      <c r="G364" s="87">
        <f t="shared" si="116"/>
        <v>0</v>
      </c>
      <c r="H364" s="87" t="str">
        <f>IFERROR(IF(INDEX('[1]PNC 2020'!$A$3:$AA$434,MATCH($A364,'[1]PNC 2020'!$A$7:$A$434,0)+4,MATCH(H$60,'[1]PNC 2020'!$A$3:$AA$3,0))=0,"",INDEX('[1]PNC 2020'!$A$3:$AA$434,MATCH($A364,'[1]PNC 2020'!$A$7:$A$434,0)+4,MATCH(H$60,'[1]PNC 2020'!$A$3:$AA$3,0))),"")</f>
        <v/>
      </c>
      <c r="I364" s="87" t="str">
        <f>IFERROR(IF(INDEX('[1]PNC 2020'!$A$3:$AA$434,MATCH($A364,'[1]PNC 2020'!$A$7:$A$434,0)+4,MATCH(I$60,'[1]PNC 2020'!$A$3:$AA$3,0))=0,"",INDEX('[1]PNC 2020'!$A$3:$AA$434,MATCH($A364,'[1]PNC 2020'!$A$7:$A$434,0)+4,MATCH(I$60,'[1]PNC 2020'!$A$3:$AA$3,0))),"")</f>
        <v/>
      </c>
      <c r="J364" s="87">
        <f t="shared" si="117"/>
        <v>0</v>
      </c>
      <c r="K364" s="87" t="str">
        <f>IFERROR(IF(INDEX('[1]PNC 2020'!$A$3:$AA$434,MATCH($A364,'[1]PNC 2020'!$A$7:$A$434,0)+4,MATCH(K$60,'[1]PNC 2020'!$A$3:$AA$3,0))=0,"",INDEX('[1]PNC 2020'!$A$3:$AA$434,MATCH($A364,'[1]PNC 2020'!$A$7:$A$434,0)+4,MATCH(K$60,'[1]PNC 2020'!$A$3:$AA$3,0))),"")</f>
        <v/>
      </c>
      <c r="L364" s="87" t="str">
        <f>IFERROR(IF(INDEX('[1]PNC 2020'!$A$3:$AA$434,MATCH($A364,'[1]PNC 2020'!$A$7:$A$434,0)+4,MATCH(L$60,'[1]PNC 2020'!$A$3:$AA$3,0))=0,"",INDEX('[1]PNC 2020'!$A$3:$AA$434,MATCH($A364,'[1]PNC 2020'!$A$7:$A$434,0)+4,MATCH(L$60,'[1]PNC 2020'!$A$3:$AA$3,0))),"")</f>
        <v/>
      </c>
      <c r="M364" s="87">
        <f t="shared" si="118"/>
        <v>0</v>
      </c>
      <c r="N364" s="87" t="str">
        <f>IFERROR(IF(INDEX('[1]PNC 2020'!$A$3:$AA$434,MATCH($A364,'[1]PNC 2020'!$A$7:$A$434,0)+4,MATCH(N$60,'[1]PNC 2020'!$A$3:$AA$3,0))=0,"",INDEX('[1]PNC 2020'!$A$3:$AA$434,MATCH($A364,'[1]PNC 2020'!$A$7:$A$434,0)+4,MATCH(N$60,'[1]PNC 2020'!$A$3:$AA$3,0))),"")</f>
        <v/>
      </c>
      <c r="O364" s="87" t="str">
        <f>IFERROR(IF(INDEX('[1]PNC 2020'!$A$3:$AA$434,MATCH($A364,'[1]PNC 2020'!$A$7:$A$434,0)+4,MATCH(O$60,'[1]PNC 2020'!$A$3:$AA$3,0))=0,"",INDEX('[1]PNC 2020'!$A$3:$AA$434,MATCH($A364,'[1]PNC 2020'!$A$7:$A$434,0)+4,MATCH(O$60,'[1]PNC 2020'!$A$3:$AA$3,0))),"")</f>
        <v/>
      </c>
      <c r="P364" s="87">
        <f t="shared" si="119"/>
        <v>0</v>
      </c>
      <c r="Q364" s="87" t="str">
        <f>IFERROR(IF(INDEX('[1]PNC 2020'!$A$3:$AA$434,MATCH($A364,'[1]PNC 2020'!$A$7:$A$434,0)+4,MATCH(Q$60,'[1]PNC 2020'!$A$3:$AA$3,0))=0,"",INDEX('[1]PNC 2020'!$A$3:$AA$434,MATCH($A364,'[1]PNC 2020'!$A$7:$A$434,0)+4,MATCH(Q$60,'[1]PNC 2020'!$A$3:$AA$3,0))),"")</f>
        <v/>
      </c>
      <c r="R364" s="87" t="str">
        <f>IFERROR(IF(INDEX('[1]PNC 2020'!$A$3:$AA$434,MATCH($A364,'[1]PNC 2020'!$A$7:$A$434,0)+4,MATCH(R$60,'[1]PNC 2020'!$A$3:$AA$3,0))=0,"",INDEX('[1]PNC 2020'!$A$3:$AA$434,MATCH($A364,'[1]PNC 2020'!$A$7:$A$434,0)+4,MATCH(R$60,'[1]PNC 2020'!$A$3:$AA$3,0))),"")</f>
        <v/>
      </c>
      <c r="S364" s="87">
        <f t="shared" si="120"/>
        <v>0</v>
      </c>
      <c r="T364" s="87" t="str">
        <f>IFERROR(IF(INDEX('[1]PNC 2020'!$A$3:$AA$434,MATCH($A364,'[1]PNC 2020'!$A$7:$A$434,0)+4,MATCH(T$60,'[1]PNC 2020'!$A$3:$AA$3,0))=0,"",INDEX('[1]PNC 2020'!$A$3:$AA$434,MATCH($A364,'[1]PNC 2020'!$A$7:$A$434,0)+4,MATCH(T$60,'[1]PNC 2020'!$A$3:$AA$3,0))),"")</f>
        <v/>
      </c>
      <c r="U364" s="87" t="str">
        <f>IFERROR(IF(INDEX('[1]PNC 2020'!$A$3:$AA$434,MATCH($A364,'[1]PNC 2020'!$A$7:$A$434,0)+4,MATCH(U$60,'[1]PNC 2020'!$A$3:$AA$3,0))=0,"",INDEX('[1]PNC 2020'!$A$3:$AA$434,MATCH($A364,'[1]PNC 2020'!$A$7:$A$434,0)+4,MATCH(U$60,'[1]PNC 2020'!$A$3:$AA$3,0))),"")</f>
        <v/>
      </c>
      <c r="V364" s="87">
        <f t="shared" si="121"/>
        <v>0</v>
      </c>
      <c r="W364" s="87" t="str">
        <f>IFERROR(IF(INDEX('[1]PNC 2020'!$A$3:$AA$434,MATCH($A364,'[1]PNC 2020'!$A$7:$A$434,0)+4,MATCH(W$60,'[1]PNC 2020'!$A$3:$AA$3,0))=0,"",INDEX('[1]PNC 2020'!$A$3:$AA$434,MATCH($A364,'[1]PNC 2020'!$A$7:$A$434,0)+4,MATCH(W$60,'[1]PNC 2020'!$A$3:$AA$3,0))),"")</f>
        <v/>
      </c>
      <c r="X364" s="87" t="str">
        <f>IFERROR(IF(INDEX('[1]PNC 2020'!$A$3:$AA$434,MATCH($A364,'[1]PNC 2020'!$A$7:$A$434,0)+4,MATCH(X$60,'[1]PNC 2020'!$A$3:$AA$3,0))=0,"",INDEX('[1]PNC 2020'!$A$3:$AA$434,MATCH($A364,'[1]PNC 2020'!$A$7:$A$434,0)+4,MATCH(X$60,'[1]PNC 2020'!$A$3:$AA$3,0))),"")</f>
        <v/>
      </c>
      <c r="Y364" s="87">
        <f t="shared" si="122"/>
        <v>0</v>
      </c>
      <c r="Z364" s="87" t="str">
        <f>IFERROR(IF(INDEX('[1]PNC 2020'!$A$3:$AA$434,MATCH($A364,'[1]PNC 2020'!$A$7:$A$434,0)+4,MATCH(Z$60,'[1]PNC 2020'!$A$3:$AA$3,0))=0,"",INDEX('[1]PNC 2020'!$A$3:$AA$434,MATCH($A364,'[1]PNC 2020'!$A$7:$A$434,0)+4,MATCH(Z$60,'[1]PNC 2020'!$A$3:$AA$3,0))),"")</f>
        <v/>
      </c>
      <c r="AA364" s="87" t="str">
        <f>IFERROR(IF(INDEX('[1]PNC 2020'!$A$3:$AA$434,MATCH($A364,'[1]PNC 2020'!$A$7:$A$434,0)+4,MATCH(AA$60,'[1]PNC 2020'!$A$3:$AA$3,0))=0,"",INDEX('[1]PNC 2020'!$A$3:$AA$434,MATCH($A364,'[1]PNC 2020'!$A$7:$A$434,0)+4,MATCH(AA$60,'[1]PNC 2020'!$A$3:$AA$3,0))),"")</f>
        <v/>
      </c>
      <c r="AB364" s="87">
        <f t="shared" si="123"/>
        <v>0</v>
      </c>
      <c r="AC364" s="87" t="str">
        <f>IFERROR(IF(INDEX('[1]PNC 2020'!$A$3:$AA$434,MATCH($A364,'[1]PNC 2020'!$A$7:$A$434,0)+4,MATCH(AC$60,'[1]PNC 2020'!$A$3:$AA$3,0))=0,"",INDEX('[1]PNC 2020'!$A$3:$AA$434,MATCH($A364,'[1]PNC 2020'!$A$7:$A$434,0)+4,MATCH(AC$60,'[1]PNC 2020'!$A$3:$AA$3,0))),"")</f>
        <v/>
      </c>
      <c r="AD364" s="87" t="str">
        <f>IFERROR(IF(INDEX('[1]PNC 2020'!$A$3:$AA$434,MATCH($A364,'[1]PNC 2020'!$A$7:$A$434,0)+4,MATCH(AD$60,'[1]PNC 2020'!$A$3:$AA$3,0))=0,"",INDEX('[1]PNC 2020'!$A$3:$AA$434,MATCH($A364,'[1]PNC 2020'!$A$7:$A$434,0)+4,MATCH(AD$60,'[1]PNC 2020'!$A$3:$AA$3,0))),"")</f>
        <v/>
      </c>
      <c r="AE364" s="87">
        <f t="shared" si="124"/>
        <v>0</v>
      </c>
      <c r="AF364" s="87" t="str">
        <f>IFERROR(IF(INDEX('[1]PNC 2020'!$A$3:$AA$434,MATCH($A364,'[1]PNC 2020'!$A$7:$A$434,0)+4,MATCH(AF$60,'[1]PNC 2020'!$A$3:$AA$3,0))=0,"",INDEX('[1]PNC 2020'!$A$3:$AA$434,MATCH($A364,'[1]PNC 2020'!$A$7:$A$434,0)+4,MATCH(AF$60,'[1]PNC 2020'!$A$3:$AA$3,0))),"")</f>
        <v/>
      </c>
      <c r="AG364" s="87" t="str">
        <f>IFERROR(IF(INDEX('[1]PNC 2020'!$A$3:$AA$434,MATCH($A364,'[1]PNC 2020'!$A$7:$A$434,0)+4,MATCH(AG$60,'[1]PNC 2020'!$A$3:$AA$3,0))=0,"",INDEX('[1]PNC 2020'!$A$3:$AA$434,MATCH($A364,'[1]PNC 2020'!$A$7:$A$434,0)+4,MATCH(AG$60,'[1]PNC 2020'!$A$3:$AA$3,0))),"")</f>
        <v/>
      </c>
      <c r="AH364" s="87">
        <f t="shared" si="125"/>
        <v>0</v>
      </c>
      <c r="AI364" s="87" t="str">
        <f>IFERROR(IF(INDEX('[1]PNC 2020'!$A$3:$AA$434,MATCH($A364,'[1]PNC 2020'!$A$7:$A$434,0)+4,MATCH(AI$60,'[1]PNC 2020'!$A$3:$AA$3,0))=0,"",INDEX('[1]PNC 2020'!$A$3:$AA$434,MATCH($A364,'[1]PNC 2020'!$A$7:$A$434,0)+4,MATCH(AI$60,'[1]PNC 2020'!$A$3:$AA$3,0))),"")</f>
        <v/>
      </c>
      <c r="AJ364" s="87" t="str">
        <f>IFERROR(IF(INDEX('[1]PNC 2020'!$A$3:$AA$434,MATCH($A364,'[1]PNC 2020'!$A$7:$A$434,0)+4,MATCH(AJ$60,'[1]PNC 2020'!$A$3:$AA$3,0))=0,"",INDEX('[1]PNC 2020'!$A$3:$AA$434,MATCH($A364,'[1]PNC 2020'!$A$7:$A$434,0)+4,MATCH(AJ$60,'[1]PNC 2020'!$A$3:$AA$3,0))),"")</f>
        <v/>
      </c>
      <c r="AK364" s="87">
        <f t="shared" si="126"/>
        <v>0</v>
      </c>
      <c r="AM364" s="132" t="s">
        <v>5</v>
      </c>
    </row>
    <row r="365" spans="1:39" ht="13.5" thickBot="1" x14ac:dyDescent="0.25">
      <c r="A365" s="132" t="str">
        <f t="shared" si="127"/>
        <v>JunioUnit, S.A.</v>
      </c>
      <c r="B365" s="51" t="s">
        <v>132</v>
      </c>
      <c r="C365" s="88">
        <f t="shared" si="114"/>
        <v>0</v>
      </c>
      <c r="D365" s="88">
        <f t="shared" si="115"/>
        <v>0</v>
      </c>
      <c r="E365" s="87" t="str">
        <f>IFERROR(IF(INDEX('[1]PNC 2020'!$A$3:$AA$434,MATCH($A365,'[1]PNC 2020'!$A$7:$A$434,0)+4,MATCH(E$60,'[1]PNC 2020'!$A$3:$AA$3,0))=0,"",INDEX('[1]PNC 2020'!$A$3:$AA$434,MATCH($A365,'[1]PNC 2020'!$A$7:$A$434,0)+4,MATCH(E$60,'[1]PNC 2020'!$A$3:$AA$3,0))),"")</f>
        <v/>
      </c>
      <c r="F365" s="87" t="str">
        <f>IFERROR(IF(INDEX('[1]PNC 2020'!$A$3:$AA$434,MATCH($A365,'[1]PNC 2020'!$A$7:$A$434,0)+4,MATCH(F$60,'[1]PNC 2020'!$A$3:$AA$3,0))=0,"",INDEX('[1]PNC 2020'!$A$3:$AA$434,MATCH($A365,'[1]PNC 2020'!$A$7:$A$434,0)+4,MATCH(F$60,'[1]PNC 2020'!$A$3:$AA$3,0))),"")</f>
        <v/>
      </c>
      <c r="G365" s="87">
        <f t="shared" si="116"/>
        <v>0</v>
      </c>
      <c r="H365" s="87" t="str">
        <f>IFERROR(IF(INDEX('[1]PNC 2020'!$A$3:$AA$434,MATCH($A365,'[1]PNC 2020'!$A$7:$A$434,0)+4,MATCH(H$60,'[1]PNC 2020'!$A$3:$AA$3,0))=0,"",INDEX('[1]PNC 2020'!$A$3:$AA$434,MATCH($A365,'[1]PNC 2020'!$A$7:$A$434,0)+4,MATCH(H$60,'[1]PNC 2020'!$A$3:$AA$3,0))),"")</f>
        <v/>
      </c>
      <c r="I365" s="87" t="str">
        <f>IFERROR(IF(INDEX('[1]PNC 2020'!$A$3:$AA$434,MATCH($A365,'[1]PNC 2020'!$A$7:$A$434,0)+4,MATCH(I$60,'[1]PNC 2020'!$A$3:$AA$3,0))=0,"",INDEX('[1]PNC 2020'!$A$3:$AA$434,MATCH($A365,'[1]PNC 2020'!$A$7:$A$434,0)+4,MATCH(I$60,'[1]PNC 2020'!$A$3:$AA$3,0))),"")</f>
        <v/>
      </c>
      <c r="J365" s="87">
        <f t="shared" si="117"/>
        <v>0</v>
      </c>
      <c r="K365" s="87" t="str">
        <f>IFERROR(IF(INDEX('[1]PNC 2020'!$A$3:$AA$434,MATCH($A365,'[1]PNC 2020'!$A$7:$A$434,0)+4,MATCH(K$60,'[1]PNC 2020'!$A$3:$AA$3,0))=0,"",INDEX('[1]PNC 2020'!$A$3:$AA$434,MATCH($A365,'[1]PNC 2020'!$A$7:$A$434,0)+4,MATCH(K$60,'[1]PNC 2020'!$A$3:$AA$3,0))),"")</f>
        <v/>
      </c>
      <c r="L365" s="87" t="str">
        <f>IFERROR(IF(INDEX('[1]PNC 2020'!$A$3:$AA$434,MATCH($A365,'[1]PNC 2020'!$A$7:$A$434,0)+4,MATCH(L$60,'[1]PNC 2020'!$A$3:$AA$3,0))=0,"",INDEX('[1]PNC 2020'!$A$3:$AA$434,MATCH($A365,'[1]PNC 2020'!$A$7:$A$434,0)+4,MATCH(L$60,'[1]PNC 2020'!$A$3:$AA$3,0))),"")</f>
        <v/>
      </c>
      <c r="M365" s="87">
        <f t="shared" si="118"/>
        <v>0</v>
      </c>
      <c r="N365" s="87" t="str">
        <f>IFERROR(IF(INDEX('[1]PNC 2020'!$A$3:$AA$434,MATCH($A365,'[1]PNC 2020'!$A$7:$A$434,0)+4,MATCH(N$60,'[1]PNC 2020'!$A$3:$AA$3,0))=0,"",INDEX('[1]PNC 2020'!$A$3:$AA$434,MATCH($A365,'[1]PNC 2020'!$A$7:$A$434,0)+4,MATCH(N$60,'[1]PNC 2020'!$A$3:$AA$3,0))),"")</f>
        <v/>
      </c>
      <c r="O365" s="87" t="str">
        <f>IFERROR(IF(INDEX('[1]PNC 2020'!$A$3:$AA$434,MATCH($A365,'[1]PNC 2020'!$A$7:$A$434,0)+4,MATCH(O$60,'[1]PNC 2020'!$A$3:$AA$3,0))=0,"",INDEX('[1]PNC 2020'!$A$3:$AA$434,MATCH($A365,'[1]PNC 2020'!$A$7:$A$434,0)+4,MATCH(O$60,'[1]PNC 2020'!$A$3:$AA$3,0))),"")</f>
        <v/>
      </c>
      <c r="P365" s="87">
        <f t="shared" si="119"/>
        <v>0</v>
      </c>
      <c r="Q365" s="87" t="str">
        <f>IFERROR(IF(INDEX('[1]PNC 2020'!$A$3:$AA$434,MATCH($A365,'[1]PNC 2020'!$A$7:$A$434,0)+4,MATCH(Q$60,'[1]PNC 2020'!$A$3:$AA$3,0))=0,"",INDEX('[1]PNC 2020'!$A$3:$AA$434,MATCH($A365,'[1]PNC 2020'!$A$7:$A$434,0)+4,MATCH(Q$60,'[1]PNC 2020'!$A$3:$AA$3,0))),"")</f>
        <v/>
      </c>
      <c r="R365" s="87" t="str">
        <f>IFERROR(IF(INDEX('[1]PNC 2020'!$A$3:$AA$434,MATCH($A365,'[1]PNC 2020'!$A$7:$A$434,0)+4,MATCH(R$60,'[1]PNC 2020'!$A$3:$AA$3,0))=0,"",INDEX('[1]PNC 2020'!$A$3:$AA$434,MATCH($A365,'[1]PNC 2020'!$A$7:$A$434,0)+4,MATCH(R$60,'[1]PNC 2020'!$A$3:$AA$3,0))),"")</f>
        <v/>
      </c>
      <c r="S365" s="87">
        <f t="shared" si="120"/>
        <v>0</v>
      </c>
      <c r="T365" s="87" t="str">
        <f>IFERROR(IF(INDEX('[1]PNC 2020'!$A$3:$AA$434,MATCH($A365,'[1]PNC 2020'!$A$7:$A$434,0)+4,MATCH(T$60,'[1]PNC 2020'!$A$3:$AA$3,0))=0,"",INDEX('[1]PNC 2020'!$A$3:$AA$434,MATCH($A365,'[1]PNC 2020'!$A$7:$A$434,0)+4,MATCH(T$60,'[1]PNC 2020'!$A$3:$AA$3,0))),"")</f>
        <v/>
      </c>
      <c r="U365" s="87" t="str">
        <f>IFERROR(IF(INDEX('[1]PNC 2020'!$A$3:$AA$434,MATCH($A365,'[1]PNC 2020'!$A$7:$A$434,0)+4,MATCH(U$60,'[1]PNC 2020'!$A$3:$AA$3,0))=0,"",INDEX('[1]PNC 2020'!$A$3:$AA$434,MATCH($A365,'[1]PNC 2020'!$A$7:$A$434,0)+4,MATCH(U$60,'[1]PNC 2020'!$A$3:$AA$3,0))),"")</f>
        <v/>
      </c>
      <c r="V365" s="87">
        <f t="shared" si="121"/>
        <v>0</v>
      </c>
      <c r="W365" s="87" t="str">
        <f>IFERROR(IF(INDEX('[1]PNC 2020'!$A$3:$AA$434,MATCH($A365,'[1]PNC 2020'!$A$7:$A$434,0)+4,MATCH(W$60,'[1]PNC 2020'!$A$3:$AA$3,0))=0,"",INDEX('[1]PNC 2020'!$A$3:$AA$434,MATCH($A365,'[1]PNC 2020'!$A$7:$A$434,0)+4,MATCH(W$60,'[1]PNC 2020'!$A$3:$AA$3,0))),"")</f>
        <v/>
      </c>
      <c r="X365" s="87" t="str">
        <f>IFERROR(IF(INDEX('[1]PNC 2020'!$A$3:$AA$434,MATCH($A365,'[1]PNC 2020'!$A$7:$A$434,0)+4,MATCH(X$60,'[1]PNC 2020'!$A$3:$AA$3,0))=0,"",INDEX('[1]PNC 2020'!$A$3:$AA$434,MATCH($A365,'[1]PNC 2020'!$A$7:$A$434,0)+4,MATCH(X$60,'[1]PNC 2020'!$A$3:$AA$3,0))),"")</f>
        <v/>
      </c>
      <c r="Y365" s="87">
        <f t="shared" si="122"/>
        <v>0</v>
      </c>
      <c r="Z365" s="87" t="str">
        <f>IFERROR(IF(INDEX('[1]PNC 2020'!$A$3:$AA$434,MATCH($A365,'[1]PNC 2020'!$A$7:$A$434,0)+4,MATCH(Z$60,'[1]PNC 2020'!$A$3:$AA$3,0))=0,"",INDEX('[1]PNC 2020'!$A$3:$AA$434,MATCH($A365,'[1]PNC 2020'!$A$7:$A$434,0)+4,MATCH(Z$60,'[1]PNC 2020'!$A$3:$AA$3,0))),"")</f>
        <v/>
      </c>
      <c r="AA365" s="87" t="str">
        <f>IFERROR(IF(INDEX('[1]PNC 2020'!$A$3:$AA$434,MATCH($A365,'[1]PNC 2020'!$A$7:$A$434,0)+4,MATCH(AA$60,'[1]PNC 2020'!$A$3:$AA$3,0))=0,"",INDEX('[1]PNC 2020'!$A$3:$AA$434,MATCH($A365,'[1]PNC 2020'!$A$7:$A$434,0)+4,MATCH(AA$60,'[1]PNC 2020'!$A$3:$AA$3,0))),"")</f>
        <v/>
      </c>
      <c r="AB365" s="87">
        <f t="shared" si="123"/>
        <v>0</v>
      </c>
      <c r="AC365" s="87" t="str">
        <f>IFERROR(IF(INDEX('[1]PNC 2020'!$A$3:$AA$434,MATCH($A365,'[1]PNC 2020'!$A$7:$A$434,0)+4,MATCH(AC$60,'[1]PNC 2020'!$A$3:$AA$3,0))=0,"",INDEX('[1]PNC 2020'!$A$3:$AA$434,MATCH($A365,'[1]PNC 2020'!$A$7:$A$434,0)+4,MATCH(AC$60,'[1]PNC 2020'!$A$3:$AA$3,0))),"")</f>
        <v/>
      </c>
      <c r="AD365" s="87" t="str">
        <f>IFERROR(IF(INDEX('[1]PNC 2020'!$A$3:$AA$434,MATCH($A365,'[1]PNC 2020'!$A$7:$A$434,0)+4,MATCH(AD$60,'[1]PNC 2020'!$A$3:$AA$3,0))=0,"",INDEX('[1]PNC 2020'!$A$3:$AA$434,MATCH($A365,'[1]PNC 2020'!$A$7:$A$434,0)+4,MATCH(AD$60,'[1]PNC 2020'!$A$3:$AA$3,0))),"")</f>
        <v/>
      </c>
      <c r="AE365" s="87">
        <f t="shared" si="124"/>
        <v>0</v>
      </c>
      <c r="AF365" s="87" t="str">
        <f>IFERROR(IF(INDEX('[1]PNC 2020'!$A$3:$AA$434,MATCH($A365,'[1]PNC 2020'!$A$7:$A$434,0)+4,MATCH(AF$60,'[1]PNC 2020'!$A$3:$AA$3,0))=0,"",INDEX('[1]PNC 2020'!$A$3:$AA$434,MATCH($A365,'[1]PNC 2020'!$A$7:$A$434,0)+4,MATCH(AF$60,'[1]PNC 2020'!$A$3:$AA$3,0))),"")</f>
        <v/>
      </c>
      <c r="AG365" s="87" t="str">
        <f>IFERROR(IF(INDEX('[1]PNC 2020'!$A$3:$AA$434,MATCH($A365,'[1]PNC 2020'!$A$7:$A$434,0)+4,MATCH(AG$60,'[1]PNC 2020'!$A$3:$AA$3,0))=0,"",INDEX('[1]PNC 2020'!$A$3:$AA$434,MATCH($A365,'[1]PNC 2020'!$A$7:$A$434,0)+4,MATCH(AG$60,'[1]PNC 2020'!$A$3:$AA$3,0))),"")</f>
        <v/>
      </c>
      <c r="AH365" s="87">
        <f t="shared" si="125"/>
        <v>0</v>
      </c>
      <c r="AI365" s="87" t="str">
        <f>IFERROR(IF(INDEX('[1]PNC 2020'!$A$3:$AA$434,MATCH($A365,'[1]PNC 2020'!$A$7:$A$434,0)+4,MATCH(AI$60,'[1]PNC 2020'!$A$3:$AA$3,0))=0,"",INDEX('[1]PNC 2020'!$A$3:$AA$434,MATCH($A365,'[1]PNC 2020'!$A$7:$A$434,0)+4,MATCH(AI$60,'[1]PNC 2020'!$A$3:$AA$3,0))),"")</f>
        <v/>
      </c>
      <c r="AJ365" s="87" t="str">
        <f>IFERROR(IF(INDEX('[1]PNC 2020'!$A$3:$AA$434,MATCH($A365,'[1]PNC 2020'!$A$7:$A$434,0)+4,MATCH(AJ$60,'[1]PNC 2020'!$A$3:$AA$3,0))=0,"",INDEX('[1]PNC 2020'!$A$3:$AA$434,MATCH($A365,'[1]PNC 2020'!$A$7:$A$434,0)+4,MATCH(AJ$60,'[1]PNC 2020'!$A$3:$AA$3,0))),"")</f>
        <v/>
      </c>
      <c r="AK365" s="87">
        <f t="shared" si="126"/>
        <v>0</v>
      </c>
      <c r="AM365" s="132" t="s">
        <v>5</v>
      </c>
    </row>
    <row r="366" spans="1:39" ht="14.25" thickTop="1" thickBot="1" x14ac:dyDescent="0.25">
      <c r="A366" s="132" t="str">
        <f t="shared" si="127"/>
        <v>Total General</v>
      </c>
      <c r="B366" s="53" t="s">
        <v>19</v>
      </c>
      <c r="C366" s="61">
        <f t="shared" ref="C366:AK366" si="128">SUM(C333:C365)</f>
        <v>0</v>
      </c>
      <c r="D366" s="61">
        <f t="shared" si="128"/>
        <v>0</v>
      </c>
      <c r="E366" s="61">
        <f t="shared" si="128"/>
        <v>0</v>
      </c>
      <c r="F366" s="61">
        <f t="shared" si="128"/>
        <v>0</v>
      </c>
      <c r="G366" s="61">
        <f t="shared" si="128"/>
        <v>0</v>
      </c>
      <c r="H366" s="61">
        <f t="shared" si="128"/>
        <v>0</v>
      </c>
      <c r="I366" s="61">
        <f t="shared" si="128"/>
        <v>0</v>
      </c>
      <c r="J366" s="61">
        <f t="shared" si="128"/>
        <v>0</v>
      </c>
      <c r="K366" s="61">
        <f t="shared" si="128"/>
        <v>0</v>
      </c>
      <c r="L366" s="61">
        <f t="shared" si="128"/>
        <v>0</v>
      </c>
      <c r="M366" s="61">
        <f t="shared" si="128"/>
        <v>0</v>
      </c>
      <c r="N366" s="61">
        <f t="shared" si="128"/>
        <v>0</v>
      </c>
      <c r="O366" s="61">
        <f t="shared" si="128"/>
        <v>0</v>
      </c>
      <c r="P366" s="61">
        <f t="shared" si="128"/>
        <v>0</v>
      </c>
      <c r="Q366" s="61">
        <f t="shared" si="128"/>
        <v>0</v>
      </c>
      <c r="R366" s="61">
        <f t="shared" si="128"/>
        <v>0</v>
      </c>
      <c r="S366" s="61">
        <f t="shared" si="128"/>
        <v>0</v>
      </c>
      <c r="T366" s="61">
        <f t="shared" si="128"/>
        <v>0</v>
      </c>
      <c r="U366" s="61">
        <f t="shared" si="128"/>
        <v>0</v>
      </c>
      <c r="V366" s="61">
        <f t="shared" si="128"/>
        <v>0</v>
      </c>
      <c r="W366" s="61">
        <f t="shared" si="128"/>
        <v>0</v>
      </c>
      <c r="X366" s="61">
        <f t="shared" si="128"/>
        <v>0</v>
      </c>
      <c r="Y366" s="61">
        <f t="shared" si="128"/>
        <v>0</v>
      </c>
      <c r="Z366" s="61">
        <f t="shared" si="128"/>
        <v>0</v>
      </c>
      <c r="AA366" s="61">
        <f t="shared" si="128"/>
        <v>0</v>
      </c>
      <c r="AB366" s="61">
        <f t="shared" si="128"/>
        <v>0</v>
      </c>
      <c r="AC366" s="61">
        <f t="shared" si="128"/>
        <v>0</v>
      </c>
      <c r="AD366" s="61">
        <f t="shared" si="128"/>
        <v>0</v>
      </c>
      <c r="AE366" s="61">
        <f t="shared" si="128"/>
        <v>0</v>
      </c>
      <c r="AF366" s="61">
        <f t="shared" si="128"/>
        <v>0</v>
      </c>
      <c r="AG366" s="61">
        <f t="shared" si="128"/>
        <v>0</v>
      </c>
      <c r="AH366" s="61">
        <f t="shared" si="128"/>
        <v>0</v>
      </c>
      <c r="AI366" s="61">
        <f t="shared" si="128"/>
        <v>0</v>
      </c>
      <c r="AJ366" s="61">
        <f t="shared" si="128"/>
        <v>0</v>
      </c>
      <c r="AK366" s="86">
        <f t="shared" si="128"/>
        <v>0</v>
      </c>
    </row>
    <row r="367" spans="1:39" ht="13.5" thickTop="1" x14ac:dyDescent="0.2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2">
      <c r="A368" s="132" t="str">
        <f>AM368&amp;B368</f>
        <v>% de Primas Exoneradas de Impuestos</v>
      </c>
      <c r="B368" s="20" t="s">
        <v>38</v>
      </c>
      <c r="C368" s="180">
        <f>IFERROR(D366/C369*100,0)</f>
        <v>0</v>
      </c>
      <c r="D368" s="180"/>
      <c r="E368" s="180">
        <f>IFERROR(F366/E369*100,0)</f>
        <v>0</v>
      </c>
      <c r="F368" s="180"/>
      <c r="G368" s="36"/>
      <c r="H368" s="180">
        <f>IFERROR(I366/H369*100,0)</f>
        <v>0</v>
      </c>
      <c r="I368" s="180"/>
      <c r="J368" s="36"/>
      <c r="K368" s="180">
        <f>IFERROR(L366/K369*100,0)</f>
        <v>0</v>
      </c>
      <c r="L368" s="180"/>
      <c r="M368" s="36"/>
      <c r="N368" s="180">
        <f>IFERROR(O366/N369*100,0)</f>
        <v>0</v>
      </c>
      <c r="O368" s="180"/>
      <c r="P368" s="36"/>
      <c r="Q368" s="180">
        <f>IFERROR(R366/Q369*100,0)</f>
        <v>0</v>
      </c>
      <c r="R368" s="180"/>
      <c r="S368" s="36"/>
      <c r="T368" s="180">
        <f>IFERROR(U366/T369*100,0)</f>
        <v>0</v>
      </c>
      <c r="U368" s="180"/>
      <c r="V368" s="36"/>
      <c r="W368" s="180">
        <f>IFERROR(X366/W369*100,0)</f>
        <v>0</v>
      </c>
      <c r="X368" s="180"/>
      <c r="Y368" s="36"/>
      <c r="Z368" s="180">
        <f>IFERROR(AA366/Z369*100,0)</f>
        <v>0</v>
      </c>
      <c r="AA368" s="180"/>
      <c r="AB368" s="36"/>
      <c r="AC368" s="180">
        <f>IFERROR(AD366/AC369*100,0)</f>
        <v>0</v>
      </c>
      <c r="AD368" s="180"/>
      <c r="AE368" s="36"/>
      <c r="AF368" s="180">
        <f>IFERROR(AG366/AF369*100,0)</f>
        <v>0</v>
      </c>
      <c r="AG368" s="180"/>
      <c r="AH368" s="36"/>
      <c r="AI368" s="180">
        <f>IFERROR(AJ366/AI369*100,0)</f>
        <v>0</v>
      </c>
      <c r="AJ368" s="180"/>
      <c r="AK368" s="36"/>
    </row>
    <row r="369" spans="1:37" x14ac:dyDescent="0.2">
      <c r="A369" s="132" t="str">
        <f>AM369&amp;B369</f>
        <v>Primas Netas Totales</v>
      </c>
      <c r="B369" s="5" t="s">
        <v>39</v>
      </c>
      <c r="C369" s="182">
        <f>IFERROR(C366+D366,0)</f>
        <v>0</v>
      </c>
      <c r="D369" s="181"/>
      <c r="E369" s="182">
        <f>IFERROR(E366+F366,0)</f>
        <v>0</v>
      </c>
      <c r="F369" s="181"/>
      <c r="G369" s="37"/>
      <c r="H369" s="182">
        <f>IFERROR(H366+I366,0)</f>
        <v>0</v>
      </c>
      <c r="I369" s="181"/>
      <c r="J369" s="37"/>
      <c r="K369" s="182">
        <f>IFERROR(K366+L366,0)</f>
        <v>0</v>
      </c>
      <c r="L369" s="181"/>
      <c r="M369" s="37"/>
      <c r="N369" s="182">
        <f>IFERROR(N366+O366,0)</f>
        <v>0</v>
      </c>
      <c r="O369" s="181"/>
      <c r="P369" s="37"/>
      <c r="Q369" s="182">
        <f>IFERROR(Q366+R366,0)</f>
        <v>0</v>
      </c>
      <c r="R369" s="181"/>
      <c r="S369" s="37"/>
      <c r="T369" s="182">
        <f>IFERROR(T366+U366,0)</f>
        <v>0</v>
      </c>
      <c r="U369" s="181"/>
      <c r="V369" s="37"/>
      <c r="W369" s="182">
        <f>IFERROR(W366+X366,0)</f>
        <v>0</v>
      </c>
      <c r="X369" s="181"/>
      <c r="Y369" s="37"/>
      <c r="Z369" s="182">
        <f>IFERROR(Z366+AA366,0)</f>
        <v>0</v>
      </c>
      <c r="AA369" s="181"/>
      <c r="AB369" s="37"/>
      <c r="AC369" s="182">
        <f>IFERROR(AC366+AD366,0)</f>
        <v>0</v>
      </c>
      <c r="AD369" s="181"/>
      <c r="AE369" s="37"/>
      <c r="AF369" s="182">
        <f>IFERROR(AF366+AG366,0)</f>
        <v>0</v>
      </c>
      <c r="AG369" s="181"/>
      <c r="AH369" s="37"/>
      <c r="AI369" s="182">
        <f>IFERROR(AI366+AJ366,0)</f>
        <v>0</v>
      </c>
      <c r="AJ369" s="181"/>
      <c r="AK369" s="37"/>
    </row>
    <row r="370" spans="1:37" x14ac:dyDescent="0.2">
      <c r="A370" s="132" t="str">
        <f>AM370&amp;B370</f>
        <v>% Por Ramos Primas Netas Cobradas</v>
      </c>
      <c r="B370" s="5" t="s">
        <v>40</v>
      </c>
      <c r="C370" s="180">
        <f>SUM(E370:AJ370,0)</f>
        <v>0</v>
      </c>
      <c r="D370" s="181"/>
      <c r="E370" s="180">
        <f>IFERROR(E369/C369*100,0)</f>
        <v>0</v>
      </c>
      <c r="F370" s="180"/>
      <c r="G370" s="36"/>
      <c r="H370" s="180">
        <f>IFERROR(H369/C369*100,0)</f>
        <v>0</v>
      </c>
      <c r="I370" s="180"/>
      <c r="J370" s="36"/>
      <c r="K370" s="180">
        <f>IFERROR(K369/C369*100,0)</f>
        <v>0</v>
      </c>
      <c r="L370" s="180"/>
      <c r="M370" s="36"/>
      <c r="N370" s="180">
        <f>IFERROR(N369/C369*100,0)</f>
        <v>0</v>
      </c>
      <c r="O370" s="180"/>
      <c r="P370" s="36"/>
      <c r="Q370" s="180">
        <f>IFERROR(Q369/C369*100,0)</f>
        <v>0</v>
      </c>
      <c r="R370" s="180"/>
      <c r="S370" s="36"/>
      <c r="T370" s="180">
        <f>IFERROR(T369/C369*100,0)</f>
        <v>0</v>
      </c>
      <c r="U370" s="180"/>
      <c r="V370" s="36"/>
      <c r="W370" s="180">
        <f>IFERROR(W369/C369*100,0)</f>
        <v>0</v>
      </c>
      <c r="X370" s="180"/>
      <c r="Y370" s="36"/>
      <c r="Z370" s="180">
        <f>IFERROR(Z369/C369*100,0)</f>
        <v>0</v>
      </c>
      <c r="AA370" s="180"/>
      <c r="AB370" s="36"/>
      <c r="AC370" s="180">
        <f>IFERROR(AC369/C369*100,0)</f>
        <v>0</v>
      </c>
      <c r="AD370" s="180"/>
      <c r="AE370" s="36"/>
      <c r="AF370" s="180">
        <f>IFERROR(AF369/C369*100,0)</f>
        <v>0</v>
      </c>
      <c r="AG370" s="180"/>
      <c r="AH370" s="36"/>
      <c r="AI370" s="180">
        <f>IFERROR(AI369/C369*100,0)</f>
        <v>0</v>
      </c>
      <c r="AJ370" s="180"/>
      <c r="AK370" s="36"/>
    </row>
    <row r="371" spans="1:37" x14ac:dyDescent="0.2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2">
      <c r="A372" s="132" t="str">
        <f t="shared" si="127"/>
        <v/>
      </c>
      <c r="B372" s="23"/>
    </row>
    <row r="373" spans="1:37" x14ac:dyDescent="0.2">
      <c r="A373" s="132" t="str">
        <f t="shared" si="127"/>
        <v/>
      </c>
      <c r="B373" s="23"/>
    </row>
    <row r="374" spans="1:37" x14ac:dyDescent="0.2">
      <c r="A374" s="132" t="str">
        <f t="shared" si="127"/>
        <v/>
      </c>
      <c r="B374" s="23"/>
    </row>
    <row r="375" spans="1:37" x14ac:dyDescent="0.2">
      <c r="A375" s="132" t="str">
        <f t="shared" si="127"/>
        <v/>
      </c>
    </row>
    <row r="376" spans="1:37" x14ac:dyDescent="0.2">
      <c r="A376" s="132" t="str">
        <f t="shared" si="127"/>
        <v/>
      </c>
    </row>
    <row r="377" spans="1:37" ht="20.25" customHeight="1" x14ac:dyDescent="0.3">
      <c r="A377" s="132" t="str">
        <f t="shared" si="127"/>
        <v>Superintendencia de Seguros</v>
      </c>
      <c r="B377" s="179" t="s">
        <v>42</v>
      </c>
      <c r="C377" s="179"/>
      <c r="D377" s="179"/>
      <c r="E377" s="179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</row>
    <row r="378" spans="1:37" ht="12.75" customHeight="1" x14ac:dyDescent="0.2">
      <c r="A378" s="132" t="str">
        <f t="shared" si="127"/>
        <v>Primas Netas Cobradas por Compañías, Según Ramos</v>
      </c>
      <c r="B378" s="178" t="s">
        <v>56</v>
      </c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  <c r="AA378" s="178"/>
      <c r="AB378" s="178"/>
      <c r="AC378" s="178"/>
      <c r="AD378" s="178"/>
      <c r="AE378" s="178"/>
      <c r="AF378" s="178"/>
      <c r="AG378" s="178"/>
      <c r="AH378" s="178"/>
      <c r="AI378" s="178"/>
      <c r="AJ378" s="178"/>
    </row>
    <row r="379" spans="1:37" ht="12.75" customHeight="1" x14ac:dyDescent="0.2">
      <c r="A379" s="132" t="str">
        <f t="shared" si="127"/>
        <v>Julio, 2022</v>
      </c>
      <c r="B379" s="176" t="s">
        <v>164</v>
      </c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  <c r="AB379" s="177"/>
      <c r="AC379" s="177"/>
      <c r="AD379" s="177"/>
      <c r="AE379" s="177"/>
      <c r="AF379" s="177"/>
      <c r="AG379" s="177"/>
      <c r="AH379" s="177"/>
      <c r="AI379" s="177"/>
      <c r="AJ379" s="177"/>
    </row>
    <row r="380" spans="1:37" ht="12.75" customHeight="1" x14ac:dyDescent="0.2">
      <c r="A380" s="132" t="str">
        <f t="shared" si="127"/>
        <v>(Valores en RD$)</v>
      </c>
      <c r="B380" s="178" t="s">
        <v>91</v>
      </c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</row>
    <row r="381" spans="1:37" x14ac:dyDescent="0.2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.5" thickBot="1" x14ac:dyDescent="0.25">
      <c r="A382" s="132" t="str">
        <f t="shared" si="127"/>
        <v/>
      </c>
    </row>
    <row r="383" spans="1:37" ht="14.25" thickTop="1" thickBot="1" x14ac:dyDescent="0.25">
      <c r="A383" s="132" t="str">
        <f t="shared" si="127"/>
        <v>Compañías</v>
      </c>
      <c r="B383" s="171" t="s">
        <v>33</v>
      </c>
      <c r="C383" s="183" t="s">
        <v>0</v>
      </c>
      <c r="D383" s="183"/>
      <c r="E383" s="183" t="s">
        <v>12</v>
      </c>
      <c r="F383" s="183"/>
      <c r="G383" s="110"/>
      <c r="H383" s="183" t="s">
        <v>13</v>
      </c>
      <c r="I383" s="183"/>
      <c r="J383" s="110"/>
      <c r="K383" s="183" t="s">
        <v>14</v>
      </c>
      <c r="L383" s="183"/>
      <c r="M383" s="110"/>
      <c r="N383" s="183" t="s">
        <v>15</v>
      </c>
      <c r="O383" s="183"/>
      <c r="P383" s="110"/>
      <c r="Q383" s="183" t="s">
        <v>27</v>
      </c>
      <c r="R383" s="183"/>
      <c r="S383" s="110"/>
      <c r="T383" s="183" t="s">
        <v>35</v>
      </c>
      <c r="U383" s="183"/>
      <c r="V383" s="110"/>
      <c r="W383" s="183" t="s">
        <v>16</v>
      </c>
      <c r="X383" s="183"/>
      <c r="Y383" s="110"/>
      <c r="Z383" s="183" t="s">
        <v>67</v>
      </c>
      <c r="AA383" s="183"/>
      <c r="AB383" s="110"/>
      <c r="AC383" s="183" t="s">
        <v>34</v>
      </c>
      <c r="AD383" s="183"/>
      <c r="AE383" s="110"/>
      <c r="AF383" s="183" t="s">
        <v>17</v>
      </c>
      <c r="AG383" s="183"/>
      <c r="AH383" s="110"/>
      <c r="AI383" s="183" t="s">
        <v>18</v>
      </c>
      <c r="AJ383" s="183"/>
      <c r="AK383" s="65"/>
    </row>
    <row r="384" spans="1:37" ht="14.25" thickTop="1" thickBot="1" x14ac:dyDescent="0.25">
      <c r="A384" s="132" t="str">
        <f t="shared" si="127"/>
        <v/>
      </c>
      <c r="B384" s="184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.5" thickTop="1" x14ac:dyDescent="0.2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tr">
        <f>IFERROR(IF(INDEX('[1]PNC 2020'!$A$3:$AA$434,MATCH($A385,'[1]PNC 2020'!$A$7:$A$434,0)+4,MATCH(E$60,'[1]PNC 2020'!$A$3:$AA$3,0))=0,"",INDEX('[1]PNC 2020'!$A$3:$AA$434,MATCH($A385,'[1]PNC 2020'!$A$7:$A$434,0)+4,MATCH(E$60,'[1]PNC 2020'!$A$3:$AA$3,0))),"")</f>
        <v/>
      </c>
      <c r="F385" s="87" t="str">
        <f>IFERROR(IF(INDEX('[1]PNC 2020'!$A$3:$AA$434,MATCH($A385,'[1]PNC 2020'!$A$7:$A$434,0)+4,MATCH(F$60,'[1]PNC 2020'!$A$3:$AA$3,0))=0,"",INDEX('[1]PNC 2020'!$A$3:$AA$434,MATCH($A385,'[1]PNC 2020'!$A$7:$A$434,0)+4,MATCH(F$60,'[1]PNC 2020'!$A$3:$AA$3,0))),"")</f>
        <v/>
      </c>
      <c r="G385" s="87">
        <f>SUBTOTAL(109,E385:F385)</f>
        <v>0</v>
      </c>
      <c r="H385" s="87" t="str">
        <f>IFERROR(IF(INDEX('[1]PNC 2020'!$A$3:$AA$434,MATCH($A385,'[1]PNC 2020'!$A$7:$A$434,0)+4,MATCH(H$60,'[1]PNC 2020'!$A$3:$AA$3,0))=0,"",INDEX('[1]PNC 2020'!$A$3:$AA$434,MATCH($A385,'[1]PNC 2020'!$A$7:$A$434,0)+4,MATCH(H$60,'[1]PNC 2020'!$A$3:$AA$3,0))),"")</f>
        <v/>
      </c>
      <c r="I385" s="87" t="str">
        <f>IFERROR(IF(INDEX('[1]PNC 2020'!$A$3:$AA$434,MATCH($A385,'[1]PNC 2020'!$A$7:$A$434,0)+4,MATCH(I$60,'[1]PNC 2020'!$A$3:$AA$3,0))=0,"",INDEX('[1]PNC 2020'!$A$3:$AA$434,MATCH($A385,'[1]PNC 2020'!$A$7:$A$434,0)+4,MATCH(I$60,'[1]PNC 2020'!$A$3:$AA$3,0))),"")</f>
        <v/>
      </c>
      <c r="J385" s="87">
        <f>SUBTOTAL(109,H385:I385)</f>
        <v>0</v>
      </c>
      <c r="K385" s="87" t="str">
        <f>IFERROR(IF(INDEX('[1]PNC 2020'!$A$3:$AA$434,MATCH($A385,'[1]PNC 2020'!$A$7:$A$434,0)+4,MATCH(K$60,'[1]PNC 2020'!$A$3:$AA$3,0))=0,"",INDEX('[1]PNC 2020'!$A$3:$AA$434,MATCH($A385,'[1]PNC 2020'!$A$7:$A$434,0)+4,MATCH(K$60,'[1]PNC 2020'!$A$3:$AA$3,0))),"")</f>
        <v/>
      </c>
      <c r="L385" s="87" t="str">
        <f>IFERROR(IF(INDEX('[1]PNC 2020'!$A$3:$AA$434,MATCH($A385,'[1]PNC 2020'!$A$7:$A$434,0)+4,MATCH(L$60,'[1]PNC 2020'!$A$3:$AA$3,0))=0,"",INDEX('[1]PNC 2020'!$A$3:$AA$434,MATCH($A385,'[1]PNC 2020'!$A$7:$A$434,0)+4,MATCH(L$60,'[1]PNC 2020'!$A$3:$AA$3,0))),"")</f>
        <v/>
      </c>
      <c r="M385" s="87">
        <f>SUBTOTAL(109,K385:L385)</f>
        <v>0</v>
      </c>
      <c r="N385" s="87" t="str">
        <f>IFERROR(IF(INDEX('[1]PNC 2020'!$A$3:$AA$434,MATCH($A385,'[1]PNC 2020'!$A$7:$A$434,0)+4,MATCH(N$60,'[1]PNC 2020'!$A$3:$AA$3,0))=0,"",INDEX('[1]PNC 2020'!$A$3:$AA$434,MATCH($A385,'[1]PNC 2020'!$A$7:$A$434,0)+4,MATCH(N$60,'[1]PNC 2020'!$A$3:$AA$3,0))),"")</f>
        <v/>
      </c>
      <c r="O385" s="87" t="str">
        <f>IFERROR(IF(INDEX('[1]PNC 2020'!$A$3:$AA$434,MATCH($A385,'[1]PNC 2020'!$A$7:$A$434,0)+4,MATCH(O$60,'[1]PNC 2020'!$A$3:$AA$3,0))=0,"",INDEX('[1]PNC 2020'!$A$3:$AA$434,MATCH($A385,'[1]PNC 2020'!$A$7:$A$434,0)+4,MATCH(O$60,'[1]PNC 2020'!$A$3:$AA$3,0))),"")</f>
        <v/>
      </c>
      <c r="P385" s="87">
        <f>SUBTOTAL(109,N385:O385)</f>
        <v>0</v>
      </c>
      <c r="Q385" s="87" t="str">
        <f>IFERROR(IF(INDEX('[1]PNC 2020'!$A$3:$AA$434,MATCH($A385,'[1]PNC 2020'!$A$7:$A$434,0)+4,MATCH(Q$60,'[1]PNC 2020'!$A$3:$AA$3,0))=0,"",INDEX('[1]PNC 2020'!$A$3:$AA$434,MATCH($A385,'[1]PNC 2020'!$A$7:$A$434,0)+4,MATCH(Q$60,'[1]PNC 2020'!$A$3:$AA$3,0))),"")</f>
        <v/>
      </c>
      <c r="R385" s="87" t="str">
        <f>IFERROR(IF(INDEX('[1]PNC 2020'!$A$3:$AA$434,MATCH($A385,'[1]PNC 2020'!$A$7:$A$434,0)+4,MATCH(R$60,'[1]PNC 2020'!$A$3:$AA$3,0))=0,"",INDEX('[1]PNC 2020'!$A$3:$AA$434,MATCH($A385,'[1]PNC 2020'!$A$7:$A$434,0)+4,MATCH(R$60,'[1]PNC 2020'!$A$3:$AA$3,0))),"")</f>
        <v/>
      </c>
      <c r="S385" s="87">
        <f>SUBTOTAL(109,Q385:R385)</f>
        <v>0</v>
      </c>
      <c r="T385" s="87" t="str">
        <f>IFERROR(IF(INDEX('[1]PNC 2020'!$A$3:$AA$434,MATCH($A385,'[1]PNC 2020'!$A$7:$A$434,0)+4,MATCH(T$60,'[1]PNC 2020'!$A$3:$AA$3,0))=0,"",INDEX('[1]PNC 2020'!$A$3:$AA$434,MATCH($A385,'[1]PNC 2020'!$A$7:$A$434,0)+4,MATCH(T$60,'[1]PNC 2020'!$A$3:$AA$3,0))),"")</f>
        <v/>
      </c>
      <c r="U385" s="87" t="str">
        <f>IFERROR(IF(INDEX('[1]PNC 2020'!$A$3:$AA$434,MATCH($A385,'[1]PNC 2020'!$A$7:$A$434,0)+4,MATCH(U$60,'[1]PNC 2020'!$A$3:$AA$3,0))=0,"",INDEX('[1]PNC 2020'!$A$3:$AA$434,MATCH($A385,'[1]PNC 2020'!$A$7:$A$434,0)+4,MATCH(U$60,'[1]PNC 2020'!$A$3:$AA$3,0))),"")</f>
        <v/>
      </c>
      <c r="V385" s="87">
        <f>SUBTOTAL(109,T385:U385)</f>
        <v>0</v>
      </c>
      <c r="W385" s="87" t="str">
        <f>IFERROR(IF(INDEX('[1]PNC 2020'!$A$3:$AA$434,MATCH($A385,'[1]PNC 2020'!$A$7:$A$434,0)+4,MATCH(W$60,'[1]PNC 2020'!$A$3:$AA$3,0))=0,"",INDEX('[1]PNC 2020'!$A$3:$AA$434,MATCH($A385,'[1]PNC 2020'!$A$7:$A$434,0)+4,MATCH(W$60,'[1]PNC 2020'!$A$3:$AA$3,0))),"")</f>
        <v/>
      </c>
      <c r="X385" s="87" t="str">
        <f>IFERROR(IF(INDEX('[1]PNC 2020'!$A$3:$AA$434,MATCH($A385,'[1]PNC 2020'!$A$7:$A$434,0)+4,MATCH(X$60,'[1]PNC 2020'!$A$3:$AA$3,0))=0,"",INDEX('[1]PNC 2020'!$A$3:$AA$434,MATCH($A385,'[1]PNC 2020'!$A$7:$A$434,0)+4,MATCH(X$60,'[1]PNC 2020'!$A$3:$AA$3,0))),"")</f>
        <v/>
      </c>
      <c r="Y385" s="87">
        <f>SUBTOTAL(109,W385:X385)</f>
        <v>0</v>
      </c>
      <c r="Z385" s="87" t="str">
        <f>IFERROR(IF(INDEX('[1]PNC 2020'!$A$3:$AA$434,MATCH($A385,'[1]PNC 2020'!$A$7:$A$434,0)+4,MATCH(Z$60,'[1]PNC 2020'!$A$3:$AA$3,0))=0,"",INDEX('[1]PNC 2020'!$A$3:$AA$434,MATCH($A385,'[1]PNC 2020'!$A$7:$A$434,0)+4,MATCH(Z$60,'[1]PNC 2020'!$A$3:$AA$3,0))),"")</f>
        <v/>
      </c>
      <c r="AA385" s="87" t="str">
        <f>IFERROR(IF(INDEX('[1]PNC 2020'!$A$3:$AA$434,MATCH($A385,'[1]PNC 2020'!$A$7:$A$434,0)+4,MATCH(AA$60,'[1]PNC 2020'!$A$3:$AA$3,0))=0,"",INDEX('[1]PNC 2020'!$A$3:$AA$434,MATCH($A385,'[1]PNC 2020'!$A$7:$A$434,0)+4,MATCH(AA$60,'[1]PNC 2020'!$A$3:$AA$3,0))),"")</f>
        <v/>
      </c>
      <c r="AB385" s="87">
        <f>SUBTOTAL(109,Z385:AA385)</f>
        <v>0</v>
      </c>
      <c r="AC385" s="87" t="str">
        <f>IFERROR(IF(INDEX('[1]PNC 2020'!$A$3:$AA$434,MATCH($A385,'[1]PNC 2020'!$A$7:$A$434,0)+4,MATCH(AC$60,'[1]PNC 2020'!$A$3:$AA$3,0))=0,"",INDEX('[1]PNC 2020'!$A$3:$AA$434,MATCH($A385,'[1]PNC 2020'!$A$7:$A$434,0)+4,MATCH(AC$60,'[1]PNC 2020'!$A$3:$AA$3,0))),"")</f>
        <v/>
      </c>
      <c r="AD385" s="87" t="str">
        <f>IFERROR(IF(INDEX('[1]PNC 2020'!$A$3:$AA$434,MATCH($A385,'[1]PNC 2020'!$A$7:$A$434,0)+4,MATCH(AD$60,'[1]PNC 2020'!$A$3:$AA$3,0))=0,"",INDEX('[1]PNC 2020'!$A$3:$AA$434,MATCH($A385,'[1]PNC 2020'!$A$7:$A$434,0)+4,MATCH(AD$60,'[1]PNC 2020'!$A$3:$AA$3,0))),"")</f>
        <v/>
      </c>
      <c r="AE385" s="87">
        <f>SUBTOTAL(109,AC385:AD385)</f>
        <v>0</v>
      </c>
      <c r="AF385" s="87" t="str">
        <f>IFERROR(IF(INDEX('[1]PNC 2020'!$A$3:$AA$434,MATCH($A385,'[1]PNC 2020'!$A$7:$A$434,0)+4,MATCH(AF$60,'[1]PNC 2020'!$A$3:$AA$3,0))=0,"",INDEX('[1]PNC 2020'!$A$3:$AA$434,MATCH($A385,'[1]PNC 2020'!$A$7:$A$434,0)+4,MATCH(AF$60,'[1]PNC 2020'!$A$3:$AA$3,0))),"")</f>
        <v/>
      </c>
      <c r="AG385" s="87" t="str">
        <f>IFERROR(IF(INDEX('[1]PNC 2020'!$A$3:$AA$434,MATCH($A385,'[1]PNC 2020'!$A$7:$A$434,0)+4,MATCH(AG$60,'[1]PNC 2020'!$A$3:$AA$3,0))=0,"",INDEX('[1]PNC 2020'!$A$3:$AA$434,MATCH($A385,'[1]PNC 2020'!$A$7:$A$434,0)+4,MATCH(AG$60,'[1]PNC 2020'!$A$3:$AA$3,0))),"")</f>
        <v/>
      </c>
      <c r="AH385" s="87">
        <f>SUBTOTAL(109,AF385:AG385)</f>
        <v>0</v>
      </c>
      <c r="AI385" s="87" t="str">
        <f>IFERROR(IF(INDEX('[1]PNC 2020'!$A$3:$AA$434,MATCH($A385,'[1]PNC 2020'!$A$7:$A$434,0)+4,MATCH(AI$60,'[1]PNC 2020'!$A$3:$AA$3,0))=0,"",INDEX('[1]PNC 2020'!$A$3:$AA$434,MATCH($A385,'[1]PNC 2020'!$A$7:$A$434,0)+4,MATCH(AI$60,'[1]PNC 2020'!$A$3:$AA$3,0))),"")</f>
        <v/>
      </c>
      <c r="AJ385" s="87" t="str">
        <f>IFERROR(IF(INDEX('[1]PNC 2020'!$A$3:$AA$434,MATCH($A385,'[1]PNC 2020'!$A$7:$A$434,0)+4,MATCH(AJ$60,'[1]PNC 2020'!$A$3:$AA$3,0))=0,"",INDEX('[1]PNC 2020'!$A$3:$AA$434,MATCH($A385,'[1]PNC 2020'!$A$7:$A$434,0)+4,MATCH(AJ$60,'[1]PNC 2020'!$A$3:$AA$3,0))),"")</f>
        <v/>
      </c>
      <c r="AK385" s="87">
        <f>SUBTOTAL(109,AI385:AJ385)</f>
        <v>0</v>
      </c>
      <c r="AM385" s="132" t="s">
        <v>6</v>
      </c>
    </row>
    <row r="386" spans="1:39" x14ac:dyDescent="0.2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tr">
        <f>IFERROR(IF(INDEX('[1]PNC 2020'!$A$3:$AA$434,MATCH($A386,'[1]PNC 2020'!$A$7:$A$434,0)+4,MATCH(E$60,'[1]PNC 2020'!$A$3:$AA$3,0))=0,"",INDEX('[1]PNC 2020'!$A$3:$AA$434,MATCH($A386,'[1]PNC 2020'!$A$7:$A$434,0)+4,MATCH(E$60,'[1]PNC 2020'!$A$3:$AA$3,0))),"")</f>
        <v/>
      </c>
      <c r="F386" s="87" t="str">
        <f>IFERROR(IF(INDEX('[1]PNC 2020'!$A$3:$AA$434,MATCH($A386,'[1]PNC 2020'!$A$7:$A$434,0)+4,MATCH(F$60,'[1]PNC 2020'!$A$3:$AA$3,0))=0,"",INDEX('[1]PNC 2020'!$A$3:$AA$434,MATCH($A386,'[1]PNC 2020'!$A$7:$A$434,0)+4,MATCH(F$60,'[1]PNC 2020'!$A$3:$AA$3,0))),"")</f>
        <v/>
      </c>
      <c r="G386" s="87">
        <f t="shared" ref="G386:G417" si="131">SUBTOTAL(109,E386:F386)</f>
        <v>0</v>
      </c>
      <c r="H386" s="87" t="str">
        <f>IFERROR(IF(INDEX('[1]PNC 2020'!$A$3:$AA$434,MATCH($A386,'[1]PNC 2020'!$A$7:$A$434,0)+4,MATCH(H$60,'[1]PNC 2020'!$A$3:$AA$3,0))=0,"",INDEX('[1]PNC 2020'!$A$3:$AA$434,MATCH($A386,'[1]PNC 2020'!$A$7:$A$434,0)+4,MATCH(H$60,'[1]PNC 2020'!$A$3:$AA$3,0))),"")</f>
        <v/>
      </c>
      <c r="I386" s="87" t="str">
        <f>IFERROR(IF(INDEX('[1]PNC 2020'!$A$3:$AA$434,MATCH($A386,'[1]PNC 2020'!$A$7:$A$434,0)+4,MATCH(I$60,'[1]PNC 2020'!$A$3:$AA$3,0))=0,"",INDEX('[1]PNC 2020'!$A$3:$AA$434,MATCH($A386,'[1]PNC 2020'!$A$7:$A$434,0)+4,MATCH(I$60,'[1]PNC 2020'!$A$3:$AA$3,0))),"")</f>
        <v/>
      </c>
      <c r="J386" s="87">
        <f t="shared" ref="J386:J417" si="132">SUBTOTAL(109,H386:I386)</f>
        <v>0</v>
      </c>
      <c r="K386" s="87" t="str">
        <f>IFERROR(IF(INDEX('[1]PNC 2020'!$A$3:$AA$434,MATCH($A386,'[1]PNC 2020'!$A$7:$A$434,0)+4,MATCH(K$60,'[1]PNC 2020'!$A$3:$AA$3,0))=0,"",INDEX('[1]PNC 2020'!$A$3:$AA$434,MATCH($A386,'[1]PNC 2020'!$A$7:$A$434,0)+4,MATCH(K$60,'[1]PNC 2020'!$A$3:$AA$3,0))),"")</f>
        <v/>
      </c>
      <c r="L386" s="87" t="str">
        <f>IFERROR(IF(INDEX('[1]PNC 2020'!$A$3:$AA$434,MATCH($A386,'[1]PNC 2020'!$A$7:$A$434,0)+4,MATCH(L$60,'[1]PNC 2020'!$A$3:$AA$3,0))=0,"",INDEX('[1]PNC 2020'!$A$3:$AA$434,MATCH($A386,'[1]PNC 2020'!$A$7:$A$434,0)+4,MATCH(L$60,'[1]PNC 2020'!$A$3:$AA$3,0))),"")</f>
        <v/>
      </c>
      <c r="M386" s="87">
        <f t="shared" ref="M386:M417" si="133">SUBTOTAL(109,K386:L386)</f>
        <v>0</v>
      </c>
      <c r="N386" s="87" t="str">
        <f>IFERROR(IF(INDEX('[1]PNC 2020'!$A$3:$AA$434,MATCH($A386,'[1]PNC 2020'!$A$7:$A$434,0)+4,MATCH(N$60,'[1]PNC 2020'!$A$3:$AA$3,0))=0,"",INDEX('[1]PNC 2020'!$A$3:$AA$434,MATCH($A386,'[1]PNC 2020'!$A$7:$A$434,0)+4,MATCH(N$60,'[1]PNC 2020'!$A$3:$AA$3,0))),"")</f>
        <v/>
      </c>
      <c r="O386" s="87" t="str">
        <f>IFERROR(IF(INDEX('[1]PNC 2020'!$A$3:$AA$434,MATCH($A386,'[1]PNC 2020'!$A$7:$A$434,0)+4,MATCH(O$60,'[1]PNC 2020'!$A$3:$AA$3,0))=0,"",INDEX('[1]PNC 2020'!$A$3:$AA$434,MATCH($A386,'[1]PNC 2020'!$A$7:$A$434,0)+4,MATCH(O$60,'[1]PNC 2020'!$A$3:$AA$3,0))),"")</f>
        <v/>
      </c>
      <c r="P386" s="87">
        <f t="shared" ref="P386:P417" si="134">SUBTOTAL(109,N386:O386)</f>
        <v>0</v>
      </c>
      <c r="Q386" s="87" t="str">
        <f>IFERROR(IF(INDEX('[1]PNC 2020'!$A$3:$AA$434,MATCH($A386,'[1]PNC 2020'!$A$7:$A$434,0)+4,MATCH(Q$60,'[1]PNC 2020'!$A$3:$AA$3,0))=0,"",INDEX('[1]PNC 2020'!$A$3:$AA$434,MATCH($A386,'[1]PNC 2020'!$A$7:$A$434,0)+4,MATCH(Q$60,'[1]PNC 2020'!$A$3:$AA$3,0))),"")</f>
        <v/>
      </c>
      <c r="R386" s="87" t="str">
        <f>IFERROR(IF(INDEX('[1]PNC 2020'!$A$3:$AA$434,MATCH($A386,'[1]PNC 2020'!$A$7:$A$434,0)+4,MATCH(R$60,'[1]PNC 2020'!$A$3:$AA$3,0))=0,"",INDEX('[1]PNC 2020'!$A$3:$AA$434,MATCH($A386,'[1]PNC 2020'!$A$7:$A$434,0)+4,MATCH(R$60,'[1]PNC 2020'!$A$3:$AA$3,0))),"")</f>
        <v/>
      </c>
      <c r="S386" s="87">
        <f t="shared" ref="S386:S417" si="135">SUBTOTAL(109,Q386:R386)</f>
        <v>0</v>
      </c>
      <c r="T386" s="87" t="str">
        <f>IFERROR(IF(INDEX('[1]PNC 2020'!$A$3:$AA$434,MATCH($A386,'[1]PNC 2020'!$A$7:$A$434,0)+4,MATCH(T$60,'[1]PNC 2020'!$A$3:$AA$3,0))=0,"",INDEX('[1]PNC 2020'!$A$3:$AA$434,MATCH($A386,'[1]PNC 2020'!$A$7:$A$434,0)+4,MATCH(T$60,'[1]PNC 2020'!$A$3:$AA$3,0))),"")</f>
        <v/>
      </c>
      <c r="U386" s="87" t="str">
        <f>IFERROR(IF(INDEX('[1]PNC 2020'!$A$3:$AA$434,MATCH($A386,'[1]PNC 2020'!$A$7:$A$434,0)+4,MATCH(U$60,'[1]PNC 2020'!$A$3:$AA$3,0))=0,"",INDEX('[1]PNC 2020'!$A$3:$AA$434,MATCH($A386,'[1]PNC 2020'!$A$7:$A$434,0)+4,MATCH(U$60,'[1]PNC 2020'!$A$3:$AA$3,0))),"")</f>
        <v/>
      </c>
      <c r="V386" s="87">
        <f t="shared" ref="V386:V417" si="136">SUBTOTAL(109,T386:U386)</f>
        <v>0</v>
      </c>
      <c r="W386" s="87" t="str">
        <f>IFERROR(IF(INDEX('[1]PNC 2020'!$A$3:$AA$434,MATCH($A386,'[1]PNC 2020'!$A$7:$A$434,0)+4,MATCH(W$60,'[1]PNC 2020'!$A$3:$AA$3,0))=0,"",INDEX('[1]PNC 2020'!$A$3:$AA$434,MATCH($A386,'[1]PNC 2020'!$A$7:$A$434,0)+4,MATCH(W$60,'[1]PNC 2020'!$A$3:$AA$3,0))),"")</f>
        <v/>
      </c>
      <c r="X386" s="87" t="str">
        <f>IFERROR(IF(INDEX('[1]PNC 2020'!$A$3:$AA$434,MATCH($A386,'[1]PNC 2020'!$A$7:$A$434,0)+4,MATCH(X$60,'[1]PNC 2020'!$A$3:$AA$3,0))=0,"",INDEX('[1]PNC 2020'!$A$3:$AA$434,MATCH($A386,'[1]PNC 2020'!$A$7:$A$434,0)+4,MATCH(X$60,'[1]PNC 2020'!$A$3:$AA$3,0))),"")</f>
        <v/>
      </c>
      <c r="Y386" s="87">
        <f t="shared" ref="Y386:Y417" si="137">SUBTOTAL(109,W386:X386)</f>
        <v>0</v>
      </c>
      <c r="Z386" s="87" t="str">
        <f>IFERROR(IF(INDEX('[1]PNC 2020'!$A$3:$AA$434,MATCH($A386,'[1]PNC 2020'!$A$7:$A$434,0)+4,MATCH(Z$60,'[1]PNC 2020'!$A$3:$AA$3,0))=0,"",INDEX('[1]PNC 2020'!$A$3:$AA$434,MATCH($A386,'[1]PNC 2020'!$A$7:$A$434,0)+4,MATCH(Z$60,'[1]PNC 2020'!$A$3:$AA$3,0))),"")</f>
        <v/>
      </c>
      <c r="AA386" s="87" t="str">
        <f>IFERROR(IF(INDEX('[1]PNC 2020'!$A$3:$AA$434,MATCH($A386,'[1]PNC 2020'!$A$7:$A$434,0)+4,MATCH(AA$60,'[1]PNC 2020'!$A$3:$AA$3,0))=0,"",INDEX('[1]PNC 2020'!$A$3:$AA$434,MATCH($A386,'[1]PNC 2020'!$A$7:$A$434,0)+4,MATCH(AA$60,'[1]PNC 2020'!$A$3:$AA$3,0))),"")</f>
        <v/>
      </c>
      <c r="AB386" s="87">
        <f t="shared" ref="AB386:AB417" si="138">SUBTOTAL(109,Z386:AA386)</f>
        <v>0</v>
      </c>
      <c r="AC386" s="87" t="str">
        <f>IFERROR(IF(INDEX('[1]PNC 2020'!$A$3:$AA$434,MATCH($A386,'[1]PNC 2020'!$A$7:$A$434,0)+4,MATCH(AC$60,'[1]PNC 2020'!$A$3:$AA$3,0))=0,"",INDEX('[1]PNC 2020'!$A$3:$AA$434,MATCH($A386,'[1]PNC 2020'!$A$7:$A$434,0)+4,MATCH(AC$60,'[1]PNC 2020'!$A$3:$AA$3,0))),"")</f>
        <v/>
      </c>
      <c r="AD386" s="87" t="str">
        <f>IFERROR(IF(INDEX('[1]PNC 2020'!$A$3:$AA$434,MATCH($A386,'[1]PNC 2020'!$A$7:$A$434,0)+4,MATCH(AD$60,'[1]PNC 2020'!$A$3:$AA$3,0))=0,"",INDEX('[1]PNC 2020'!$A$3:$AA$434,MATCH($A386,'[1]PNC 2020'!$A$7:$A$434,0)+4,MATCH(AD$60,'[1]PNC 2020'!$A$3:$AA$3,0))),"")</f>
        <v/>
      </c>
      <c r="AE386" s="87">
        <f t="shared" ref="AE386:AE417" si="139">SUBTOTAL(109,AC386:AD386)</f>
        <v>0</v>
      </c>
      <c r="AF386" s="87" t="str">
        <f>IFERROR(IF(INDEX('[1]PNC 2020'!$A$3:$AA$434,MATCH($A386,'[1]PNC 2020'!$A$7:$A$434,0)+4,MATCH(AF$60,'[1]PNC 2020'!$A$3:$AA$3,0))=0,"",INDEX('[1]PNC 2020'!$A$3:$AA$434,MATCH($A386,'[1]PNC 2020'!$A$7:$A$434,0)+4,MATCH(AF$60,'[1]PNC 2020'!$A$3:$AA$3,0))),"")</f>
        <v/>
      </c>
      <c r="AG386" s="87" t="str">
        <f>IFERROR(IF(INDEX('[1]PNC 2020'!$A$3:$AA$434,MATCH($A386,'[1]PNC 2020'!$A$7:$A$434,0)+4,MATCH(AG$60,'[1]PNC 2020'!$A$3:$AA$3,0))=0,"",INDEX('[1]PNC 2020'!$A$3:$AA$434,MATCH($A386,'[1]PNC 2020'!$A$7:$A$434,0)+4,MATCH(AG$60,'[1]PNC 2020'!$A$3:$AA$3,0))),"")</f>
        <v/>
      </c>
      <c r="AH386" s="87">
        <f t="shared" ref="AH386:AH417" si="140">SUBTOTAL(109,AF386:AG386)</f>
        <v>0</v>
      </c>
      <c r="AI386" s="87" t="str">
        <f>IFERROR(IF(INDEX('[1]PNC 2020'!$A$3:$AA$434,MATCH($A386,'[1]PNC 2020'!$A$7:$A$434,0)+4,MATCH(AI$60,'[1]PNC 2020'!$A$3:$AA$3,0))=0,"",INDEX('[1]PNC 2020'!$A$3:$AA$434,MATCH($A386,'[1]PNC 2020'!$A$7:$A$434,0)+4,MATCH(AI$60,'[1]PNC 2020'!$A$3:$AA$3,0))),"")</f>
        <v/>
      </c>
      <c r="AJ386" s="87" t="str">
        <f>IFERROR(IF(INDEX('[1]PNC 2020'!$A$3:$AA$434,MATCH($A386,'[1]PNC 2020'!$A$7:$A$434,0)+4,MATCH(AJ$60,'[1]PNC 2020'!$A$3:$AA$3,0))=0,"",INDEX('[1]PNC 2020'!$A$3:$AA$434,MATCH($A386,'[1]PNC 2020'!$A$7:$A$434,0)+4,MATCH(AJ$60,'[1]PNC 2020'!$A$3:$AA$3,0))),"")</f>
        <v/>
      </c>
      <c r="AK386" s="87">
        <f t="shared" ref="AK386:AK417" si="141">SUBTOTAL(109,AI386:AJ386)</f>
        <v>0</v>
      </c>
      <c r="AM386" s="132" t="s">
        <v>6</v>
      </c>
    </row>
    <row r="387" spans="1:39" x14ac:dyDescent="0.2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tr">
        <f>IFERROR(IF(INDEX('[1]PNC 2020'!$A$3:$AA$434,MATCH($A387,'[1]PNC 2020'!$A$7:$A$434,0)+4,MATCH(E$60,'[1]PNC 2020'!$A$3:$AA$3,0))=0,"",INDEX('[1]PNC 2020'!$A$3:$AA$434,MATCH($A387,'[1]PNC 2020'!$A$7:$A$434,0)+4,MATCH(E$60,'[1]PNC 2020'!$A$3:$AA$3,0))),"")</f>
        <v/>
      </c>
      <c r="F387" s="87" t="str">
        <f>IFERROR(IF(INDEX('[1]PNC 2020'!$A$3:$AA$434,MATCH($A387,'[1]PNC 2020'!$A$7:$A$434,0)+4,MATCH(F$60,'[1]PNC 2020'!$A$3:$AA$3,0))=0,"",INDEX('[1]PNC 2020'!$A$3:$AA$434,MATCH($A387,'[1]PNC 2020'!$A$7:$A$434,0)+4,MATCH(F$60,'[1]PNC 2020'!$A$3:$AA$3,0))),"")</f>
        <v/>
      </c>
      <c r="G387" s="87">
        <f t="shared" si="131"/>
        <v>0</v>
      </c>
      <c r="H387" s="87" t="str">
        <f>IFERROR(IF(INDEX('[1]PNC 2020'!$A$3:$AA$434,MATCH($A387,'[1]PNC 2020'!$A$7:$A$434,0)+4,MATCH(H$60,'[1]PNC 2020'!$A$3:$AA$3,0))=0,"",INDEX('[1]PNC 2020'!$A$3:$AA$434,MATCH($A387,'[1]PNC 2020'!$A$7:$A$434,0)+4,MATCH(H$60,'[1]PNC 2020'!$A$3:$AA$3,0))),"")</f>
        <v/>
      </c>
      <c r="I387" s="87" t="str">
        <f>IFERROR(IF(INDEX('[1]PNC 2020'!$A$3:$AA$434,MATCH($A387,'[1]PNC 2020'!$A$7:$A$434,0)+4,MATCH(I$60,'[1]PNC 2020'!$A$3:$AA$3,0))=0,"",INDEX('[1]PNC 2020'!$A$3:$AA$434,MATCH($A387,'[1]PNC 2020'!$A$7:$A$434,0)+4,MATCH(I$60,'[1]PNC 2020'!$A$3:$AA$3,0))),"")</f>
        <v/>
      </c>
      <c r="J387" s="87">
        <f t="shared" si="132"/>
        <v>0</v>
      </c>
      <c r="K387" s="87" t="str">
        <f>IFERROR(IF(INDEX('[1]PNC 2020'!$A$3:$AA$434,MATCH($A387,'[1]PNC 2020'!$A$7:$A$434,0)+4,MATCH(K$60,'[1]PNC 2020'!$A$3:$AA$3,0))=0,"",INDEX('[1]PNC 2020'!$A$3:$AA$434,MATCH($A387,'[1]PNC 2020'!$A$7:$A$434,0)+4,MATCH(K$60,'[1]PNC 2020'!$A$3:$AA$3,0))),"")</f>
        <v/>
      </c>
      <c r="L387" s="87" t="str">
        <f>IFERROR(IF(INDEX('[1]PNC 2020'!$A$3:$AA$434,MATCH($A387,'[1]PNC 2020'!$A$7:$A$434,0)+4,MATCH(L$60,'[1]PNC 2020'!$A$3:$AA$3,0))=0,"",INDEX('[1]PNC 2020'!$A$3:$AA$434,MATCH($A387,'[1]PNC 2020'!$A$7:$A$434,0)+4,MATCH(L$60,'[1]PNC 2020'!$A$3:$AA$3,0))),"")</f>
        <v/>
      </c>
      <c r="M387" s="87">
        <f t="shared" si="133"/>
        <v>0</v>
      </c>
      <c r="N387" s="87" t="str">
        <f>IFERROR(IF(INDEX('[1]PNC 2020'!$A$3:$AA$434,MATCH($A387,'[1]PNC 2020'!$A$7:$A$434,0)+4,MATCH(N$60,'[1]PNC 2020'!$A$3:$AA$3,0))=0,"",INDEX('[1]PNC 2020'!$A$3:$AA$434,MATCH($A387,'[1]PNC 2020'!$A$7:$A$434,0)+4,MATCH(N$60,'[1]PNC 2020'!$A$3:$AA$3,0))),"")</f>
        <v/>
      </c>
      <c r="O387" s="87" t="str">
        <f>IFERROR(IF(INDEX('[1]PNC 2020'!$A$3:$AA$434,MATCH($A387,'[1]PNC 2020'!$A$7:$A$434,0)+4,MATCH(O$60,'[1]PNC 2020'!$A$3:$AA$3,0))=0,"",INDEX('[1]PNC 2020'!$A$3:$AA$434,MATCH($A387,'[1]PNC 2020'!$A$7:$A$434,0)+4,MATCH(O$60,'[1]PNC 2020'!$A$3:$AA$3,0))),"")</f>
        <v/>
      </c>
      <c r="P387" s="87">
        <f t="shared" si="134"/>
        <v>0</v>
      </c>
      <c r="Q387" s="87" t="str">
        <f>IFERROR(IF(INDEX('[1]PNC 2020'!$A$3:$AA$434,MATCH($A387,'[1]PNC 2020'!$A$7:$A$434,0)+4,MATCH(Q$60,'[1]PNC 2020'!$A$3:$AA$3,0))=0,"",INDEX('[1]PNC 2020'!$A$3:$AA$434,MATCH($A387,'[1]PNC 2020'!$A$7:$A$434,0)+4,MATCH(Q$60,'[1]PNC 2020'!$A$3:$AA$3,0))),"")</f>
        <v/>
      </c>
      <c r="R387" s="87" t="str">
        <f>IFERROR(IF(INDEX('[1]PNC 2020'!$A$3:$AA$434,MATCH($A387,'[1]PNC 2020'!$A$7:$A$434,0)+4,MATCH(R$60,'[1]PNC 2020'!$A$3:$AA$3,0))=0,"",INDEX('[1]PNC 2020'!$A$3:$AA$434,MATCH($A387,'[1]PNC 2020'!$A$7:$A$434,0)+4,MATCH(R$60,'[1]PNC 2020'!$A$3:$AA$3,0))),"")</f>
        <v/>
      </c>
      <c r="S387" s="87">
        <f t="shared" si="135"/>
        <v>0</v>
      </c>
      <c r="T387" s="87" t="str">
        <f>IFERROR(IF(INDEX('[1]PNC 2020'!$A$3:$AA$434,MATCH($A387,'[1]PNC 2020'!$A$7:$A$434,0)+4,MATCH(T$60,'[1]PNC 2020'!$A$3:$AA$3,0))=0,"",INDEX('[1]PNC 2020'!$A$3:$AA$434,MATCH($A387,'[1]PNC 2020'!$A$7:$A$434,0)+4,MATCH(T$60,'[1]PNC 2020'!$A$3:$AA$3,0))),"")</f>
        <v/>
      </c>
      <c r="U387" s="87" t="str">
        <f>IFERROR(IF(INDEX('[1]PNC 2020'!$A$3:$AA$434,MATCH($A387,'[1]PNC 2020'!$A$7:$A$434,0)+4,MATCH(U$60,'[1]PNC 2020'!$A$3:$AA$3,0))=0,"",INDEX('[1]PNC 2020'!$A$3:$AA$434,MATCH($A387,'[1]PNC 2020'!$A$7:$A$434,0)+4,MATCH(U$60,'[1]PNC 2020'!$A$3:$AA$3,0))),"")</f>
        <v/>
      </c>
      <c r="V387" s="87">
        <f t="shared" si="136"/>
        <v>0</v>
      </c>
      <c r="W387" s="87" t="str">
        <f>IFERROR(IF(INDEX('[1]PNC 2020'!$A$3:$AA$434,MATCH($A387,'[1]PNC 2020'!$A$7:$A$434,0)+4,MATCH(W$60,'[1]PNC 2020'!$A$3:$AA$3,0))=0,"",INDEX('[1]PNC 2020'!$A$3:$AA$434,MATCH($A387,'[1]PNC 2020'!$A$7:$A$434,0)+4,MATCH(W$60,'[1]PNC 2020'!$A$3:$AA$3,0))),"")</f>
        <v/>
      </c>
      <c r="X387" s="87" t="str">
        <f>IFERROR(IF(INDEX('[1]PNC 2020'!$A$3:$AA$434,MATCH($A387,'[1]PNC 2020'!$A$7:$A$434,0)+4,MATCH(X$60,'[1]PNC 2020'!$A$3:$AA$3,0))=0,"",INDEX('[1]PNC 2020'!$A$3:$AA$434,MATCH($A387,'[1]PNC 2020'!$A$7:$A$434,0)+4,MATCH(X$60,'[1]PNC 2020'!$A$3:$AA$3,0))),"")</f>
        <v/>
      </c>
      <c r="Y387" s="87">
        <f t="shared" si="137"/>
        <v>0</v>
      </c>
      <c r="Z387" s="87" t="str">
        <f>IFERROR(IF(INDEX('[1]PNC 2020'!$A$3:$AA$434,MATCH($A387,'[1]PNC 2020'!$A$7:$A$434,0)+4,MATCH(Z$60,'[1]PNC 2020'!$A$3:$AA$3,0))=0,"",INDEX('[1]PNC 2020'!$A$3:$AA$434,MATCH($A387,'[1]PNC 2020'!$A$7:$A$434,0)+4,MATCH(Z$60,'[1]PNC 2020'!$A$3:$AA$3,0))),"")</f>
        <v/>
      </c>
      <c r="AA387" s="87" t="str">
        <f>IFERROR(IF(INDEX('[1]PNC 2020'!$A$3:$AA$434,MATCH($A387,'[1]PNC 2020'!$A$7:$A$434,0)+4,MATCH(AA$60,'[1]PNC 2020'!$A$3:$AA$3,0))=0,"",INDEX('[1]PNC 2020'!$A$3:$AA$434,MATCH($A387,'[1]PNC 2020'!$A$7:$A$434,0)+4,MATCH(AA$60,'[1]PNC 2020'!$A$3:$AA$3,0))),"")</f>
        <v/>
      </c>
      <c r="AB387" s="87">
        <f t="shared" si="138"/>
        <v>0</v>
      </c>
      <c r="AC387" s="87" t="str">
        <f>IFERROR(IF(INDEX('[1]PNC 2020'!$A$3:$AA$434,MATCH($A387,'[1]PNC 2020'!$A$7:$A$434,0)+4,MATCH(AC$60,'[1]PNC 2020'!$A$3:$AA$3,0))=0,"",INDEX('[1]PNC 2020'!$A$3:$AA$434,MATCH($A387,'[1]PNC 2020'!$A$7:$A$434,0)+4,MATCH(AC$60,'[1]PNC 2020'!$A$3:$AA$3,0))),"")</f>
        <v/>
      </c>
      <c r="AD387" s="87" t="str">
        <f>IFERROR(IF(INDEX('[1]PNC 2020'!$A$3:$AA$434,MATCH($A387,'[1]PNC 2020'!$A$7:$A$434,0)+4,MATCH(AD$60,'[1]PNC 2020'!$A$3:$AA$3,0))=0,"",INDEX('[1]PNC 2020'!$A$3:$AA$434,MATCH($A387,'[1]PNC 2020'!$A$7:$A$434,0)+4,MATCH(AD$60,'[1]PNC 2020'!$A$3:$AA$3,0))),"")</f>
        <v/>
      </c>
      <c r="AE387" s="87">
        <f t="shared" si="139"/>
        <v>0</v>
      </c>
      <c r="AF387" s="87" t="str">
        <f>IFERROR(IF(INDEX('[1]PNC 2020'!$A$3:$AA$434,MATCH($A387,'[1]PNC 2020'!$A$7:$A$434,0)+4,MATCH(AF$60,'[1]PNC 2020'!$A$3:$AA$3,0))=0,"",INDEX('[1]PNC 2020'!$A$3:$AA$434,MATCH($A387,'[1]PNC 2020'!$A$7:$A$434,0)+4,MATCH(AF$60,'[1]PNC 2020'!$A$3:$AA$3,0))),"")</f>
        <v/>
      </c>
      <c r="AG387" s="87" t="str">
        <f>IFERROR(IF(INDEX('[1]PNC 2020'!$A$3:$AA$434,MATCH($A387,'[1]PNC 2020'!$A$7:$A$434,0)+4,MATCH(AG$60,'[1]PNC 2020'!$A$3:$AA$3,0))=0,"",INDEX('[1]PNC 2020'!$A$3:$AA$434,MATCH($A387,'[1]PNC 2020'!$A$7:$A$434,0)+4,MATCH(AG$60,'[1]PNC 2020'!$A$3:$AA$3,0))),"")</f>
        <v/>
      </c>
      <c r="AH387" s="87">
        <f t="shared" si="140"/>
        <v>0</v>
      </c>
      <c r="AI387" s="87" t="str">
        <f>IFERROR(IF(INDEX('[1]PNC 2020'!$A$3:$AA$434,MATCH($A387,'[1]PNC 2020'!$A$7:$A$434,0)+4,MATCH(AI$60,'[1]PNC 2020'!$A$3:$AA$3,0))=0,"",INDEX('[1]PNC 2020'!$A$3:$AA$434,MATCH($A387,'[1]PNC 2020'!$A$7:$A$434,0)+4,MATCH(AI$60,'[1]PNC 2020'!$A$3:$AA$3,0))),"")</f>
        <v/>
      </c>
      <c r="AJ387" s="87" t="str">
        <f>IFERROR(IF(INDEX('[1]PNC 2020'!$A$3:$AA$434,MATCH($A387,'[1]PNC 2020'!$A$7:$A$434,0)+4,MATCH(AJ$60,'[1]PNC 2020'!$A$3:$AA$3,0))=0,"",INDEX('[1]PNC 2020'!$A$3:$AA$434,MATCH($A387,'[1]PNC 2020'!$A$7:$A$434,0)+4,MATCH(AJ$60,'[1]PNC 2020'!$A$3:$AA$3,0))),"")</f>
        <v/>
      </c>
      <c r="AK387" s="87">
        <f t="shared" si="141"/>
        <v>0</v>
      </c>
      <c r="AM387" s="132" t="s">
        <v>6</v>
      </c>
    </row>
    <row r="388" spans="1:39" x14ac:dyDescent="0.2">
      <c r="A388" s="132" t="str">
        <f t="shared" si="127"/>
        <v>JulioMapfre BHD Compañía de Seguros</v>
      </c>
      <c r="B388" s="51" t="s">
        <v>111</v>
      </c>
      <c r="C388" s="88">
        <f t="shared" si="129"/>
        <v>0</v>
      </c>
      <c r="D388" s="88">
        <f t="shared" si="130"/>
        <v>0</v>
      </c>
      <c r="E388" s="87" t="str">
        <f>IFERROR(IF(INDEX('[1]PNC 2020'!$A$3:$AA$434,MATCH($A388,'[1]PNC 2020'!$A$7:$A$434,0)+4,MATCH(E$60,'[1]PNC 2020'!$A$3:$AA$3,0))=0,"",INDEX('[1]PNC 2020'!$A$3:$AA$434,MATCH($A388,'[1]PNC 2020'!$A$7:$A$434,0)+4,MATCH(E$60,'[1]PNC 2020'!$A$3:$AA$3,0))),"")</f>
        <v/>
      </c>
      <c r="F388" s="87" t="str">
        <f>IFERROR(IF(INDEX('[1]PNC 2020'!$A$3:$AA$434,MATCH($A388,'[1]PNC 2020'!$A$7:$A$434,0)+4,MATCH(F$60,'[1]PNC 2020'!$A$3:$AA$3,0))=0,"",INDEX('[1]PNC 2020'!$A$3:$AA$434,MATCH($A388,'[1]PNC 2020'!$A$7:$A$434,0)+4,MATCH(F$60,'[1]PNC 2020'!$A$3:$AA$3,0))),"")</f>
        <v/>
      </c>
      <c r="G388" s="87">
        <f t="shared" si="131"/>
        <v>0</v>
      </c>
      <c r="H388" s="87" t="str">
        <f>IFERROR(IF(INDEX('[1]PNC 2020'!$A$3:$AA$434,MATCH($A388,'[1]PNC 2020'!$A$7:$A$434,0)+4,MATCH(H$60,'[1]PNC 2020'!$A$3:$AA$3,0))=0,"",INDEX('[1]PNC 2020'!$A$3:$AA$434,MATCH($A388,'[1]PNC 2020'!$A$7:$A$434,0)+4,MATCH(H$60,'[1]PNC 2020'!$A$3:$AA$3,0))),"")</f>
        <v/>
      </c>
      <c r="I388" s="87" t="str">
        <f>IFERROR(IF(INDEX('[1]PNC 2020'!$A$3:$AA$434,MATCH($A388,'[1]PNC 2020'!$A$7:$A$434,0)+4,MATCH(I$60,'[1]PNC 2020'!$A$3:$AA$3,0))=0,"",INDEX('[1]PNC 2020'!$A$3:$AA$434,MATCH($A388,'[1]PNC 2020'!$A$7:$A$434,0)+4,MATCH(I$60,'[1]PNC 2020'!$A$3:$AA$3,0))),"")</f>
        <v/>
      </c>
      <c r="J388" s="87">
        <f t="shared" si="132"/>
        <v>0</v>
      </c>
      <c r="K388" s="87" t="str">
        <f>IFERROR(IF(INDEX('[1]PNC 2020'!$A$3:$AA$434,MATCH($A388,'[1]PNC 2020'!$A$7:$A$434,0)+4,MATCH(K$60,'[1]PNC 2020'!$A$3:$AA$3,0))=0,"",INDEX('[1]PNC 2020'!$A$3:$AA$434,MATCH($A388,'[1]PNC 2020'!$A$7:$A$434,0)+4,MATCH(K$60,'[1]PNC 2020'!$A$3:$AA$3,0))),"")</f>
        <v/>
      </c>
      <c r="L388" s="87" t="str">
        <f>IFERROR(IF(INDEX('[1]PNC 2020'!$A$3:$AA$434,MATCH($A388,'[1]PNC 2020'!$A$7:$A$434,0)+4,MATCH(L$60,'[1]PNC 2020'!$A$3:$AA$3,0))=0,"",INDEX('[1]PNC 2020'!$A$3:$AA$434,MATCH($A388,'[1]PNC 2020'!$A$7:$A$434,0)+4,MATCH(L$60,'[1]PNC 2020'!$A$3:$AA$3,0))),"")</f>
        <v/>
      </c>
      <c r="M388" s="87">
        <f t="shared" si="133"/>
        <v>0</v>
      </c>
      <c r="N388" s="87" t="str">
        <f>IFERROR(IF(INDEX('[1]PNC 2020'!$A$3:$AA$434,MATCH($A388,'[1]PNC 2020'!$A$7:$A$434,0)+4,MATCH(N$60,'[1]PNC 2020'!$A$3:$AA$3,0))=0,"",INDEX('[1]PNC 2020'!$A$3:$AA$434,MATCH($A388,'[1]PNC 2020'!$A$7:$A$434,0)+4,MATCH(N$60,'[1]PNC 2020'!$A$3:$AA$3,0))),"")</f>
        <v/>
      </c>
      <c r="O388" s="87" t="str">
        <f>IFERROR(IF(INDEX('[1]PNC 2020'!$A$3:$AA$434,MATCH($A388,'[1]PNC 2020'!$A$7:$A$434,0)+4,MATCH(O$60,'[1]PNC 2020'!$A$3:$AA$3,0))=0,"",INDEX('[1]PNC 2020'!$A$3:$AA$434,MATCH($A388,'[1]PNC 2020'!$A$7:$A$434,0)+4,MATCH(O$60,'[1]PNC 2020'!$A$3:$AA$3,0))),"")</f>
        <v/>
      </c>
      <c r="P388" s="87">
        <f t="shared" si="134"/>
        <v>0</v>
      </c>
      <c r="Q388" s="87" t="str">
        <f>IFERROR(IF(INDEX('[1]PNC 2020'!$A$3:$AA$434,MATCH($A388,'[1]PNC 2020'!$A$7:$A$434,0)+4,MATCH(Q$60,'[1]PNC 2020'!$A$3:$AA$3,0))=0,"",INDEX('[1]PNC 2020'!$A$3:$AA$434,MATCH($A388,'[1]PNC 2020'!$A$7:$A$434,0)+4,MATCH(Q$60,'[1]PNC 2020'!$A$3:$AA$3,0))),"")</f>
        <v/>
      </c>
      <c r="R388" s="87" t="str">
        <f>IFERROR(IF(INDEX('[1]PNC 2020'!$A$3:$AA$434,MATCH($A388,'[1]PNC 2020'!$A$7:$A$434,0)+4,MATCH(R$60,'[1]PNC 2020'!$A$3:$AA$3,0))=0,"",INDEX('[1]PNC 2020'!$A$3:$AA$434,MATCH($A388,'[1]PNC 2020'!$A$7:$A$434,0)+4,MATCH(R$60,'[1]PNC 2020'!$A$3:$AA$3,0))),"")</f>
        <v/>
      </c>
      <c r="S388" s="87">
        <f t="shared" si="135"/>
        <v>0</v>
      </c>
      <c r="T388" s="87" t="str">
        <f>IFERROR(IF(INDEX('[1]PNC 2020'!$A$3:$AA$434,MATCH($A388,'[1]PNC 2020'!$A$7:$A$434,0)+4,MATCH(T$60,'[1]PNC 2020'!$A$3:$AA$3,0))=0,"",INDEX('[1]PNC 2020'!$A$3:$AA$434,MATCH($A388,'[1]PNC 2020'!$A$7:$A$434,0)+4,MATCH(T$60,'[1]PNC 2020'!$A$3:$AA$3,0))),"")</f>
        <v/>
      </c>
      <c r="U388" s="87" t="str">
        <f>IFERROR(IF(INDEX('[1]PNC 2020'!$A$3:$AA$434,MATCH($A388,'[1]PNC 2020'!$A$7:$A$434,0)+4,MATCH(U$60,'[1]PNC 2020'!$A$3:$AA$3,0))=0,"",INDEX('[1]PNC 2020'!$A$3:$AA$434,MATCH($A388,'[1]PNC 2020'!$A$7:$A$434,0)+4,MATCH(U$60,'[1]PNC 2020'!$A$3:$AA$3,0))),"")</f>
        <v/>
      </c>
      <c r="V388" s="87">
        <f t="shared" si="136"/>
        <v>0</v>
      </c>
      <c r="W388" s="87" t="str">
        <f>IFERROR(IF(INDEX('[1]PNC 2020'!$A$3:$AA$434,MATCH($A388,'[1]PNC 2020'!$A$7:$A$434,0)+4,MATCH(W$60,'[1]PNC 2020'!$A$3:$AA$3,0))=0,"",INDEX('[1]PNC 2020'!$A$3:$AA$434,MATCH($A388,'[1]PNC 2020'!$A$7:$A$434,0)+4,MATCH(W$60,'[1]PNC 2020'!$A$3:$AA$3,0))),"")</f>
        <v/>
      </c>
      <c r="X388" s="87" t="str">
        <f>IFERROR(IF(INDEX('[1]PNC 2020'!$A$3:$AA$434,MATCH($A388,'[1]PNC 2020'!$A$7:$A$434,0)+4,MATCH(X$60,'[1]PNC 2020'!$A$3:$AA$3,0))=0,"",INDEX('[1]PNC 2020'!$A$3:$AA$434,MATCH($A388,'[1]PNC 2020'!$A$7:$A$434,0)+4,MATCH(X$60,'[1]PNC 2020'!$A$3:$AA$3,0))),"")</f>
        <v/>
      </c>
      <c r="Y388" s="87">
        <f t="shared" si="137"/>
        <v>0</v>
      </c>
      <c r="Z388" s="87" t="str">
        <f>IFERROR(IF(INDEX('[1]PNC 2020'!$A$3:$AA$434,MATCH($A388,'[1]PNC 2020'!$A$7:$A$434,0)+4,MATCH(Z$60,'[1]PNC 2020'!$A$3:$AA$3,0))=0,"",INDEX('[1]PNC 2020'!$A$3:$AA$434,MATCH($A388,'[1]PNC 2020'!$A$7:$A$434,0)+4,MATCH(Z$60,'[1]PNC 2020'!$A$3:$AA$3,0))),"")</f>
        <v/>
      </c>
      <c r="AA388" s="87" t="str">
        <f>IFERROR(IF(INDEX('[1]PNC 2020'!$A$3:$AA$434,MATCH($A388,'[1]PNC 2020'!$A$7:$A$434,0)+4,MATCH(AA$60,'[1]PNC 2020'!$A$3:$AA$3,0))=0,"",INDEX('[1]PNC 2020'!$A$3:$AA$434,MATCH($A388,'[1]PNC 2020'!$A$7:$A$434,0)+4,MATCH(AA$60,'[1]PNC 2020'!$A$3:$AA$3,0))),"")</f>
        <v/>
      </c>
      <c r="AB388" s="87">
        <f t="shared" si="138"/>
        <v>0</v>
      </c>
      <c r="AC388" s="87" t="str">
        <f>IFERROR(IF(INDEX('[1]PNC 2020'!$A$3:$AA$434,MATCH($A388,'[1]PNC 2020'!$A$7:$A$434,0)+4,MATCH(AC$60,'[1]PNC 2020'!$A$3:$AA$3,0))=0,"",INDEX('[1]PNC 2020'!$A$3:$AA$434,MATCH($A388,'[1]PNC 2020'!$A$7:$A$434,0)+4,MATCH(AC$60,'[1]PNC 2020'!$A$3:$AA$3,0))),"")</f>
        <v/>
      </c>
      <c r="AD388" s="87" t="str">
        <f>IFERROR(IF(INDEX('[1]PNC 2020'!$A$3:$AA$434,MATCH($A388,'[1]PNC 2020'!$A$7:$A$434,0)+4,MATCH(AD$60,'[1]PNC 2020'!$A$3:$AA$3,0))=0,"",INDEX('[1]PNC 2020'!$A$3:$AA$434,MATCH($A388,'[1]PNC 2020'!$A$7:$A$434,0)+4,MATCH(AD$60,'[1]PNC 2020'!$A$3:$AA$3,0))),"")</f>
        <v/>
      </c>
      <c r="AE388" s="87">
        <f t="shared" si="139"/>
        <v>0</v>
      </c>
      <c r="AF388" s="87" t="str">
        <f>IFERROR(IF(INDEX('[1]PNC 2020'!$A$3:$AA$434,MATCH($A388,'[1]PNC 2020'!$A$7:$A$434,0)+4,MATCH(AF$60,'[1]PNC 2020'!$A$3:$AA$3,0))=0,"",INDEX('[1]PNC 2020'!$A$3:$AA$434,MATCH($A388,'[1]PNC 2020'!$A$7:$A$434,0)+4,MATCH(AF$60,'[1]PNC 2020'!$A$3:$AA$3,0))),"")</f>
        <v/>
      </c>
      <c r="AG388" s="87" t="str">
        <f>IFERROR(IF(INDEX('[1]PNC 2020'!$A$3:$AA$434,MATCH($A388,'[1]PNC 2020'!$A$7:$A$434,0)+4,MATCH(AG$60,'[1]PNC 2020'!$A$3:$AA$3,0))=0,"",INDEX('[1]PNC 2020'!$A$3:$AA$434,MATCH($A388,'[1]PNC 2020'!$A$7:$A$434,0)+4,MATCH(AG$60,'[1]PNC 2020'!$A$3:$AA$3,0))),"")</f>
        <v/>
      </c>
      <c r="AH388" s="87">
        <f t="shared" si="140"/>
        <v>0</v>
      </c>
      <c r="AI388" s="87" t="str">
        <f>IFERROR(IF(INDEX('[1]PNC 2020'!$A$3:$AA$434,MATCH($A388,'[1]PNC 2020'!$A$7:$A$434,0)+4,MATCH(AI$60,'[1]PNC 2020'!$A$3:$AA$3,0))=0,"",INDEX('[1]PNC 2020'!$A$3:$AA$434,MATCH($A388,'[1]PNC 2020'!$A$7:$A$434,0)+4,MATCH(AI$60,'[1]PNC 2020'!$A$3:$AA$3,0))),"")</f>
        <v/>
      </c>
      <c r="AJ388" s="87" t="str">
        <f>IFERROR(IF(INDEX('[1]PNC 2020'!$A$3:$AA$434,MATCH($A388,'[1]PNC 2020'!$A$7:$A$434,0)+4,MATCH(AJ$60,'[1]PNC 2020'!$A$3:$AA$3,0))=0,"",INDEX('[1]PNC 2020'!$A$3:$AA$434,MATCH($A388,'[1]PNC 2020'!$A$7:$A$434,0)+4,MATCH(AJ$60,'[1]PNC 2020'!$A$3:$AA$3,0))),"")</f>
        <v/>
      </c>
      <c r="AK388" s="87">
        <f t="shared" si="141"/>
        <v>0</v>
      </c>
      <c r="AM388" s="132" t="s">
        <v>6</v>
      </c>
    </row>
    <row r="389" spans="1:39" x14ac:dyDescent="0.2">
      <c r="A389" s="132" t="str">
        <f t="shared" si="127"/>
        <v>JulioLa Colonial, S. A., Compañia De Seguros</v>
      </c>
      <c r="B389" s="51" t="s">
        <v>112</v>
      </c>
      <c r="C389" s="88">
        <f t="shared" si="129"/>
        <v>0</v>
      </c>
      <c r="D389" s="88">
        <f t="shared" si="130"/>
        <v>0</v>
      </c>
      <c r="E389" s="87" t="str">
        <f>IFERROR(IF(INDEX('[1]PNC 2020'!$A$3:$AA$434,MATCH($A389,'[1]PNC 2020'!$A$7:$A$434,0)+4,MATCH(E$60,'[1]PNC 2020'!$A$3:$AA$3,0))=0,"",INDEX('[1]PNC 2020'!$A$3:$AA$434,MATCH($A389,'[1]PNC 2020'!$A$7:$A$434,0)+4,MATCH(E$60,'[1]PNC 2020'!$A$3:$AA$3,0))),"")</f>
        <v/>
      </c>
      <c r="F389" s="87" t="str">
        <f>IFERROR(IF(INDEX('[1]PNC 2020'!$A$3:$AA$434,MATCH($A389,'[1]PNC 2020'!$A$7:$A$434,0)+4,MATCH(F$60,'[1]PNC 2020'!$A$3:$AA$3,0))=0,"",INDEX('[1]PNC 2020'!$A$3:$AA$434,MATCH($A389,'[1]PNC 2020'!$A$7:$A$434,0)+4,MATCH(F$60,'[1]PNC 2020'!$A$3:$AA$3,0))),"")</f>
        <v/>
      </c>
      <c r="G389" s="87">
        <f t="shared" si="131"/>
        <v>0</v>
      </c>
      <c r="H389" s="87" t="str">
        <f>IFERROR(IF(INDEX('[1]PNC 2020'!$A$3:$AA$434,MATCH($A389,'[1]PNC 2020'!$A$7:$A$434,0)+4,MATCH(H$60,'[1]PNC 2020'!$A$3:$AA$3,0))=0,"",INDEX('[1]PNC 2020'!$A$3:$AA$434,MATCH($A389,'[1]PNC 2020'!$A$7:$A$434,0)+4,MATCH(H$60,'[1]PNC 2020'!$A$3:$AA$3,0))),"")</f>
        <v/>
      </c>
      <c r="I389" s="87" t="str">
        <f>IFERROR(IF(INDEX('[1]PNC 2020'!$A$3:$AA$434,MATCH($A389,'[1]PNC 2020'!$A$7:$A$434,0)+4,MATCH(I$60,'[1]PNC 2020'!$A$3:$AA$3,0))=0,"",INDEX('[1]PNC 2020'!$A$3:$AA$434,MATCH($A389,'[1]PNC 2020'!$A$7:$A$434,0)+4,MATCH(I$60,'[1]PNC 2020'!$A$3:$AA$3,0))),"")</f>
        <v/>
      </c>
      <c r="J389" s="87">
        <f t="shared" si="132"/>
        <v>0</v>
      </c>
      <c r="K389" s="87" t="str">
        <f>IFERROR(IF(INDEX('[1]PNC 2020'!$A$3:$AA$434,MATCH($A389,'[1]PNC 2020'!$A$7:$A$434,0)+4,MATCH(K$60,'[1]PNC 2020'!$A$3:$AA$3,0))=0,"",INDEX('[1]PNC 2020'!$A$3:$AA$434,MATCH($A389,'[1]PNC 2020'!$A$7:$A$434,0)+4,MATCH(K$60,'[1]PNC 2020'!$A$3:$AA$3,0))),"")</f>
        <v/>
      </c>
      <c r="L389" s="87" t="str">
        <f>IFERROR(IF(INDEX('[1]PNC 2020'!$A$3:$AA$434,MATCH($A389,'[1]PNC 2020'!$A$7:$A$434,0)+4,MATCH(L$60,'[1]PNC 2020'!$A$3:$AA$3,0))=0,"",INDEX('[1]PNC 2020'!$A$3:$AA$434,MATCH($A389,'[1]PNC 2020'!$A$7:$A$434,0)+4,MATCH(L$60,'[1]PNC 2020'!$A$3:$AA$3,0))),"")</f>
        <v/>
      </c>
      <c r="M389" s="87">
        <f t="shared" si="133"/>
        <v>0</v>
      </c>
      <c r="N389" s="87" t="str">
        <f>IFERROR(IF(INDEX('[1]PNC 2020'!$A$3:$AA$434,MATCH($A389,'[1]PNC 2020'!$A$7:$A$434,0)+4,MATCH(N$60,'[1]PNC 2020'!$A$3:$AA$3,0))=0,"",INDEX('[1]PNC 2020'!$A$3:$AA$434,MATCH($A389,'[1]PNC 2020'!$A$7:$A$434,0)+4,MATCH(N$60,'[1]PNC 2020'!$A$3:$AA$3,0))),"")</f>
        <v/>
      </c>
      <c r="O389" s="87" t="str">
        <f>IFERROR(IF(INDEX('[1]PNC 2020'!$A$3:$AA$434,MATCH($A389,'[1]PNC 2020'!$A$7:$A$434,0)+4,MATCH(O$60,'[1]PNC 2020'!$A$3:$AA$3,0))=0,"",INDEX('[1]PNC 2020'!$A$3:$AA$434,MATCH($A389,'[1]PNC 2020'!$A$7:$A$434,0)+4,MATCH(O$60,'[1]PNC 2020'!$A$3:$AA$3,0))),"")</f>
        <v/>
      </c>
      <c r="P389" s="87">
        <f t="shared" si="134"/>
        <v>0</v>
      </c>
      <c r="Q389" s="87" t="str">
        <f>IFERROR(IF(INDEX('[1]PNC 2020'!$A$3:$AA$434,MATCH($A389,'[1]PNC 2020'!$A$7:$A$434,0)+4,MATCH(Q$60,'[1]PNC 2020'!$A$3:$AA$3,0))=0,"",INDEX('[1]PNC 2020'!$A$3:$AA$434,MATCH($A389,'[1]PNC 2020'!$A$7:$A$434,0)+4,MATCH(Q$60,'[1]PNC 2020'!$A$3:$AA$3,0))),"")</f>
        <v/>
      </c>
      <c r="R389" s="87" t="str">
        <f>IFERROR(IF(INDEX('[1]PNC 2020'!$A$3:$AA$434,MATCH($A389,'[1]PNC 2020'!$A$7:$A$434,0)+4,MATCH(R$60,'[1]PNC 2020'!$A$3:$AA$3,0))=0,"",INDEX('[1]PNC 2020'!$A$3:$AA$434,MATCH($A389,'[1]PNC 2020'!$A$7:$A$434,0)+4,MATCH(R$60,'[1]PNC 2020'!$A$3:$AA$3,0))),"")</f>
        <v/>
      </c>
      <c r="S389" s="87">
        <f t="shared" si="135"/>
        <v>0</v>
      </c>
      <c r="T389" s="87" t="str">
        <f>IFERROR(IF(INDEX('[1]PNC 2020'!$A$3:$AA$434,MATCH($A389,'[1]PNC 2020'!$A$7:$A$434,0)+4,MATCH(T$60,'[1]PNC 2020'!$A$3:$AA$3,0))=0,"",INDEX('[1]PNC 2020'!$A$3:$AA$434,MATCH($A389,'[1]PNC 2020'!$A$7:$A$434,0)+4,MATCH(T$60,'[1]PNC 2020'!$A$3:$AA$3,0))),"")</f>
        <v/>
      </c>
      <c r="U389" s="87" t="str">
        <f>IFERROR(IF(INDEX('[1]PNC 2020'!$A$3:$AA$434,MATCH($A389,'[1]PNC 2020'!$A$7:$A$434,0)+4,MATCH(U$60,'[1]PNC 2020'!$A$3:$AA$3,0))=0,"",INDEX('[1]PNC 2020'!$A$3:$AA$434,MATCH($A389,'[1]PNC 2020'!$A$7:$A$434,0)+4,MATCH(U$60,'[1]PNC 2020'!$A$3:$AA$3,0))),"")</f>
        <v/>
      </c>
      <c r="V389" s="87">
        <f t="shared" si="136"/>
        <v>0</v>
      </c>
      <c r="W389" s="87" t="str">
        <f>IFERROR(IF(INDEX('[1]PNC 2020'!$A$3:$AA$434,MATCH($A389,'[1]PNC 2020'!$A$7:$A$434,0)+4,MATCH(W$60,'[1]PNC 2020'!$A$3:$AA$3,0))=0,"",INDEX('[1]PNC 2020'!$A$3:$AA$434,MATCH($A389,'[1]PNC 2020'!$A$7:$A$434,0)+4,MATCH(W$60,'[1]PNC 2020'!$A$3:$AA$3,0))),"")</f>
        <v/>
      </c>
      <c r="X389" s="87" t="str">
        <f>IFERROR(IF(INDEX('[1]PNC 2020'!$A$3:$AA$434,MATCH($A389,'[1]PNC 2020'!$A$7:$A$434,0)+4,MATCH(X$60,'[1]PNC 2020'!$A$3:$AA$3,0))=0,"",INDEX('[1]PNC 2020'!$A$3:$AA$434,MATCH($A389,'[1]PNC 2020'!$A$7:$A$434,0)+4,MATCH(X$60,'[1]PNC 2020'!$A$3:$AA$3,0))),"")</f>
        <v/>
      </c>
      <c r="Y389" s="87">
        <f t="shared" si="137"/>
        <v>0</v>
      </c>
      <c r="Z389" s="87" t="str">
        <f>IFERROR(IF(INDEX('[1]PNC 2020'!$A$3:$AA$434,MATCH($A389,'[1]PNC 2020'!$A$7:$A$434,0)+4,MATCH(Z$60,'[1]PNC 2020'!$A$3:$AA$3,0))=0,"",INDEX('[1]PNC 2020'!$A$3:$AA$434,MATCH($A389,'[1]PNC 2020'!$A$7:$A$434,0)+4,MATCH(Z$60,'[1]PNC 2020'!$A$3:$AA$3,0))),"")</f>
        <v/>
      </c>
      <c r="AA389" s="87" t="str">
        <f>IFERROR(IF(INDEX('[1]PNC 2020'!$A$3:$AA$434,MATCH($A389,'[1]PNC 2020'!$A$7:$A$434,0)+4,MATCH(AA$60,'[1]PNC 2020'!$A$3:$AA$3,0))=0,"",INDEX('[1]PNC 2020'!$A$3:$AA$434,MATCH($A389,'[1]PNC 2020'!$A$7:$A$434,0)+4,MATCH(AA$60,'[1]PNC 2020'!$A$3:$AA$3,0))),"")</f>
        <v/>
      </c>
      <c r="AB389" s="87">
        <f t="shared" si="138"/>
        <v>0</v>
      </c>
      <c r="AC389" s="87" t="str">
        <f>IFERROR(IF(INDEX('[1]PNC 2020'!$A$3:$AA$434,MATCH($A389,'[1]PNC 2020'!$A$7:$A$434,0)+4,MATCH(AC$60,'[1]PNC 2020'!$A$3:$AA$3,0))=0,"",INDEX('[1]PNC 2020'!$A$3:$AA$434,MATCH($A389,'[1]PNC 2020'!$A$7:$A$434,0)+4,MATCH(AC$60,'[1]PNC 2020'!$A$3:$AA$3,0))),"")</f>
        <v/>
      </c>
      <c r="AD389" s="87" t="str">
        <f>IFERROR(IF(INDEX('[1]PNC 2020'!$A$3:$AA$434,MATCH($A389,'[1]PNC 2020'!$A$7:$A$434,0)+4,MATCH(AD$60,'[1]PNC 2020'!$A$3:$AA$3,0))=0,"",INDEX('[1]PNC 2020'!$A$3:$AA$434,MATCH($A389,'[1]PNC 2020'!$A$7:$A$434,0)+4,MATCH(AD$60,'[1]PNC 2020'!$A$3:$AA$3,0))),"")</f>
        <v/>
      </c>
      <c r="AE389" s="87">
        <f t="shared" si="139"/>
        <v>0</v>
      </c>
      <c r="AF389" s="87" t="str">
        <f>IFERROR(IF(INDEX('[1]PNC 2020'!$A$3:$AA$434,MATCH($A389,'[1]PNC 2020'!$A$7:$A$434,0)+4,MATCH(AF$60,'[1]PNC 2020'!$A$3:$AA$3,0))=0,"",INDEX('[1]PNC 2020'!$A$3:$AA$434,MATCH($A389,'[1]PNC 2020'!$A$7:$A$434,0)+4,MATCH(AF$60,'[1]PNC 2020'!$A$3:$AA$3,0))),"")</f>
        <v/>
      </c>
      <c r="AG389" s="87" t="str">
        <f>IFERROR(IF(INDEX('[1]PNC 2020'!$A$3:$AA$434,MATCH($A389,'[1]PNC 2020'!$A$7:$A$434,0)+4,MATCH(AG$60,'[1]PNC 2020'!$A$3:$AA$3,0))=0,"",INDEX('[1]PNC 2020'!$A$3:$AA$434,MATCH($A389,'[1]PNC 2020'!$A$7:$A$434,0)+4,MATCH(AG$60,'[1]PNC 2020'!$A$3:$AA$3,0))),"")</f>
        <v/>
      </c>
      <c r="AH389" s="87">
        <f t="shared" si="140"/>
        <v>0</v>
      </c>
      <c r="AI389" s="87" t="str">
        <f>IFERROR(IF(INDEX('[1]PNC 2020'!$A$3:$AA$434,MATCH($A389,'[1]PNC 2020'!$A$7:$A$434,0)+4,MATCH(AI$60,'[1]PNC 2020'!$A$3:$AA$3,0))=0,"",INDEX('[1]PNC 2020'!$A$3:$AA$434,MATCH($A389,'[1]PNC 2020'!$A$7:$A$434,0)+4,MATCH(AI$60,'[1]PNC 2020'!$A$3:$AA$3,0))),"")</f>
        <v/>
      </c>
      <c r="AJ389" s="87" t="str">
        <f>IFERROR(IF(INDEX('[1]PNC 2020'!$A$3:$AA$434,MATCH($A389,'[1]PNC 2020'!$A$7:$A$434,0)+4,MATCH(AJ$60,'[1]PNC 2020'!$A$3:$AA$3,0))=0,"",INDEX('[1]PNC 2020'!$A$3:$AA$434,MATCH($A389,'[1]PNC 2020'!$A$7:$A$434,0)+4,MATCH(AJ$60,'[1]PNC 2020'!$A$3:$AA$3,0))),"")</f>
        <v/>
      </c>
      <c r="AK389" s="87">
        <f t="shared" si="141"/>
        <v>0</v>
      </c>
      <c r="AM389" s="132" t="s">
        <v>6</v>
      </c>
    </row>
    <row r="390" spans="1:39" x14ac:dyDescent="0.2">
      <c r="A390" s="132" t="str">
        <f t="shared" si="127"/>
        <v>JulioSeguros Sura, S.A.</v>
      </c>
      <c r="B390" s="51" t="s">
        <v>113</v>
      </c>
      <c r="C390" s="88">
        <f t="shared" si="129"/>
        <v>0</v>
      </c>
      <c r="D390" s="88">
        <f t="shared" si="130"/>
        <v>0</v>
      </c>
      <c r="E390" s="87" t="str">
        <f>IFERROR(IF(INDEX('[1]PNC 2020'!$A$3:$AA$434,MATCH($A390,'[1]PNC 2020'!$A$7:$A$434,0)+4,MATCH(E$60,'[1]PNC 2020'!$A$3:$AA$3,0))=0,"",INDEX('[1]PNC 2020'!$A$3:$AA$434,MATCH($A390,'[1]PNC 2020'!$A$7:$A$434,0)+4,MATCH(E$60,'[1]PNC 2020'!$A$3:$AA$3,0))),"")</f>
        <v/>
      </c>
      <c r="F390" s="87" t="str">
        <f>IFERROR(IF(INDEX('[1]PNC 2020'!$A$3:$AA$434,MATCH($A390,'[1]PNC 2020'!$A$7:$A$434,0)+4,MATCH(F$60,'[1]PNC 2020'!$A$3:$AA$3,0))=0,"",INDEX('[1]PNC 2020'!$A$3:$AA$434,MATCH($A390,'[1]PNC 2020'!$A$7:$A$434,0)+4,MATCH(F$60,'[1]PNC 2020'!$A$3:$AA$3,0))),"")</f>
        <v/>
      </c>
      <c r="G390" s="87">
        <f t="shared" si="131"/>
        <v>0</v>
      </c>
      <c r="H390" s="87" t="str">
        <f>IFERROR(IF(INDEX('[1]PNC 2020'!$A$3:$AA$434,MATCH($A390,'[1]PNC 2020'!$A$7:$A$434,0)+4,MATCH(H$60,'[1]PNC 2020'!$A$3:$AA$3,0))=0,"",INDEX('[1]PNC 2020'!$A$3:$AA$434,MATCH($A390,'[1]PNC 2020'!$A$7:$A$434,0)+4,MATCH(H$60,'[1]PNC 2020'!$A$3:$AA$3,0))),"")</f>
        <v/>
      </c>
      <c r="I390" s="87" t="str">
        <f>IFERROR(IF(INDEX('[1]PNC 2020'!$A$3:$AA$434,MATCH($A390,'[1]PNC 2020'!$A$7:$A$434,0)+4,MATCH(I$60,'[1]PNC 2020'!$A$3:$AA$3,0))=0,"",INDEX('[1]PNC 2020'!$A$3:$AA$434,MATCH($A390,'[1]PNC 2020'!$A$7:$A$434,0)+4,MATCH(I$60,'[1]PNC 2020'!$A$3:$AA$3,0))),"")</f>
        <v/>
      </c>
      <c r="J390" s="87">
        <f t="shared" si="132"/>
        <v>0</v>
      </c>
      <c r="K390" s="87" t="str">
        <f>IFERROR(IF(INDEX('[1]PNC 2020'!$A$3:$AA$434,MATCH($A390,'[1]PNC 2020'!$A$7:$A$434,0)+4,MATCH(K$60,'[1]PNC 2020'!$A$3:$AA$3,0))=0,"",INDEX('[1]PNC 2020'!$A$3:$AA$434,MATCH($A390,'[1]PNC 2020'!$A$7:$A$434,0)+4,MATCH(K$60,'[1]PNC 2020'!$A$3:$AA$3,0))),"")</f>
        <v/>
      </c>
      <c r="L390" s="87" t="str">
        <f>IFERROR(IF(INDEX('[1]PNC 2020'!$A$3:$AA$434,MATCH($A390,'[1]PNC 2020'!$A$7:$A$434,0)+4,MATCH(L$60,'[1]PNC 2020'!$A$3:$AA$3,0))=0,"",INDEX('[1]PNC 2020'!$A$3:$AA$434,MATCH($A390,'[1]PNC 2020'!$A$7:$A$434,0)+4,MATCH(L$60,'[1]PNC 2020'!$A$3:$AA$3,0))),"")</f>
        <v/>
      </c>
      <c r="M390" s="87">
        <f t="shared" si="133"/>
        <v>0</v>
      </c>
      <c r="N390" s="87" t="str">
        <f>IFERROR(IF(INDEX('[1]PNC 2020'!$A$3:$AA$434,MATCH($A390,'[1]PNC 2020'!$A$7:$A$434,0)+4,MATCH(N$60,'[1]PNC 2020'!$A$3:$AA$3,0))=0,"",INDEX('[1]PNC 2020'!$A$3:$AA$434,MATCH($A390,'[1]PNC 2020'!$A$7:$A$434,0)+4,MATCH(N$60,'[1]PNC 2020'!$A$3:$AA$3,0))),"")</f>
        <v/>
      </c>
      <c r="O390" s="87" t="str">
        <f>IFERROR(IF(INDEX('[1]PNC 2020'!$A$3:$AA$434,MATCH($A390,'[1]PNC 2020'!$A$7:$A$434,0)+4,MATCH(O$60,'[1]PNC 2020'!$A$3:$AA$3,0))=0,"",INDEX('[1]PNC 2020'!$A$3:$AA$434,MATCH($A390,'[1]PNC 2020'!$A$7:$A$434,0)+4,MATCH(O$60,'[1]PNC 2020'!$A$3:$AA$3,0))),"")</f>
        <v/>
      </c>
      <c r="P390" s="87">
        <f t="shared" si="134"/>
        <v>0</v>
      </c>
      <c r="Q390" s="87" t="str">
        <f>IFERROR(IF(INDEX('[1]PNC 2020'!$A$3:$AA$434,MATCH($A390,'[1]PNC 2020'!$A$7:$A$434,0)+4,MATCH(Q$60,'[1]PNC 2020'!$A$3:$AA$3,0))=0,"",INDEX('[1]PNC 2020'!$A$3:$AA$434,MATCH($A390,'[1]PNC 2020'!$A$7:$A$434,0)+4,MATCH(Q$60,'[1]PNC 2020'!$A$3:$AA$3,0))),"")</f>
        <v/>
      </c>
      <c r="R390" s="87" t="str">
        <f>IFERROR(IF(INDEX('[1]PNC 2020'!$A$3:$AA$434,MATCH($A390,'[1]PNC 2020'!$A$7:$A$434,0)+4,MATCH(R$60,'[1]PNC 2020'!$A$3:$AA$3,0))=0,"",INDEX('[1]PNC 2020'!$A$3:$AA$434,MATCH($A390,'[1]PNC 2020'!$A$7:$A$434,0)+4,MATCH(R$60,'[1]PNC 2020'!$A$3:$AA$3,0))),"")</f>
        <v/>
      </c>
      <c r="S390" s="87">
        <f t="shared" si="135"/>
        <v>0</v>
      </c>
      <c r="T390" s="87" t="str">
        <f>IFERROR(IF(INDEX('[1]PNC 2020'!$A$3:$AA$434,MATCH($A390,'[1]PNC 2020'!$A$7:$A$434,0)+4,MATCH(T$60,'[1]PNC 2020'!$A$3:$AA$3,0))=0,"",INDEX('[1]PNC 2020'!$A$3:$AA$434,MATCH($A390,'[1]PNC 2020'!$A$7:$A$434,0)+4,MATCH(T$60,'[1]PNC 2020'!$A$3:$AA$3,0))),"")</f>
        <v/>
      </c>
      <c r="U390" s="87" t="str">
        <f>IFERROR(IF(INDEX('[1]PNC 2020'!$A$3:$AA$434,MATCH($A390,'[1]PNC 2020'!$A$7:$A$434,0)+4,MATCH(U$60,'[1]PNC 2020'!$A$3:$AA$3,0))=0,"",INDEX('[1]PNC 2020'!$A$3:$AA$434,MATCH($A390,'[1]PNC 2020'!$A$7:$A$434,0)+4,MATCH(U$60,'[1]PNC 2020'!$A$3:$AA$3,0))),"")</f>
        <v/>
      </c>
      <c r="V390" s="87">
        <f t="shared" si="136"/>
        <v>0</v>
      </c>
      <c r="W390" s="87" t="str">
        <f>IFERROR(IF(INDEX('[1]PNC 2020'!$A$3:$AA$434,MATCH($A390,'[1]PNC 2020'!$A$7:$A$434,0)+4,MATCH(W$60,'[1]PNC 2020'!$A$3:$AA$3,0))=0,"",INDEX('[1]PNC 2020'!$A$3:$AA$434,MATCH($A390,'[1]PNC 2020'!$A$7:$A$434,0)+4,MATCH(W$60,'[1]PNC 2020'!$A$3:$AA$3,0))),"")</f>
        <v/>
      </c>
      <c r="X390" s="87" t="str">
        <f>IFERROR(IF(INDEX('[1]PNC 2020'!$A$3:$AA$434,MATCH($A390,'[1]PNC 2020'!$A$7:$A$434,0)+4,MATCH(X$60,'[1]PNC 2020'!$A$3:$AA$3,0))=0,"",INDEX('[1]PNC 2020'!$A$3:$AA$434,MATCH($A390,'[1]PNC 2020'!$A$7:$A$434,0)+4,MATCH(X$60,'[1]PNC 2020'!$A$3:$AA$3,0))),"")</f>
        <v/>
      </c>
      <c r="Y390" s="87">
        <f t="shared" si="137"/>
        <v>0</v>
      </c>
      <c r="Z390" s="87" t="str">
        <f>IFERROR(IF(INDEX('[1]PNC 2020'!$A$3:$AA$434,MATCH($A390,'[1]PNC 2020'!$A$7:$A$434,0)+4,MATCH(Z$60,'[1]PNC 2020'!$A$3:$AA$3,0))=0,"",INDEX('[1]PNC 2020'!$A$3:$AA$434,MATCH($A390,'[1]PNC 2020'!$A$7:$A$434,0)+4,MATCH(Z$60,'[1]PNC 2020'!$A$3:$AA$3,0))),"")</f>
        <v/>
      </c>
      <c r="AA390" s="87" t="str">
        <f>IFERROR(IF(INDEX('[1]PNC 2020'!$A$3:$AA$434,MATCH($A390,'[1]PNC 2020'!$A$7:$A$434,0)+4,MATCH(AA$60,'[1]PNC 2020'!$A$3:$AA$3,0))=0,"",INDEX('[1]PNC 2020'!$A$3:$AA$434,MATCH($A390,'[1]PNC 2020'!$A$7:$A$434,0)+4,MATCH(AA$60,'[1]PNC 2020'!$A$3:$AA$3,0))),"")</f>
        <v/>
      </c>
      <c r="AB390" s="87">
        <f t="shared" si="138"/>
        <v>0</v>
      </c>
      <c r="AC390" s="87" t="str">
        <f>IFERROR(IF(INDEX('[1]PNC 2020'!$A$3:$AA$434,MATCH($A390,'[1]PNC 2020'!$A$7:$A$434,0)+4,MATCH(AC$60,'[1]PNC 2020'!$A$3:$AA$3,0))=0,"",INDEX('[1]PNC 2020'!$A$3:$AA$434,MATCH($A390,'[1]PNC 2020'!$A$7:$A$434,0)+4,MATCH(AC$60,'[1]PNC 2020'!$A$3:$AA$3,0))),"")</f>
        <v/>
      </c>
      <c r="AD390" s="87" t="str">
        <f>IFERROR(IF(INDEX('[1]PNC 2020'!$A$3:$AA$434,MATCH($A390,'[1]PNC 2020'!$A$7:$A$434,0)+4,MATCH(AD$60,'[1]PNC 2020'!$A$3:$AA$3,0))=0,"",INDEX('[1]PNC 2020'!$A$3:$AA$434,MATCH($A390,'[1]PNC 2020'!$A$7:$A$434,0)+4,MATCH(AD$60,'[1]PNC 2020'!$A$3:$AA$3,0))),"")</f>
        <v/>
      </c>
      <c r="AE390" s="87">
        <f t="shared" si="139"/>
        <v>0</v>
      </c>
      <c r="AF390" s="87" t="str">
        <f>IFERROR(IF(INDEX('[1]PNC 2020'!$A$3:$AA$434,MATCH($A390,'[1]PNC 2020'!$A$7:$A$434,0)+4,MATCH(AF$60,'[1]PNC 2020'!$A$3:$AA$3,0))=0,"",INDEX('[1]PNC 2020'!$A$3:$AA$434,MATCH($A390,'[1]PNC 2020'!$A$7:$A$434,0)+4,MATCH(AF$60,'[1]PNC 2020'!$A$3:$AA$3,0))),"")</f>
        <v/>
      </c>
      <c r="AG390" s="87" t="str">
        <f>IFERROR(IF(INDEX('[1]PNC 2020'!$A$3:$AA$434,MATCH($A390,'[1]PNC 2020'!$A$7:$A$434,0)+4,MATCH(AG$60,'[1]PNC 2020'!$A$3:$AA$3,0))=0,"",INDEX('[1]PNC 2020'!$A$3:$AA$434,MATCH($A390,'[1]PNC 2020'!$A$7:$A$434,0)+4,MATCH(AG$60,'[1]PNC 2020'!$A$3:$AA$3,0))),"")</f>
        <v/>
      </c>
      <c r="AH390" s="87">
        <f t="shared" si="140"/>
        <v>0</v>
      </c>
      <c r="AI390" s="87" t="str">
        <f>IFERROR(IF(INDEX('[1]PNC 2020'!$A$3:$AA$434,MATCH($A390,'[1]PNC 2020'!$A$7:$A$434,0)+4,MATCH(AI$60,'[1]PNC 2020'!$A$3:$AA$3,0))=0,"",INDEX('[1]PNC 2020'!$A$3:$AA$434,MATCH($A390,'[1]PNC 2020'!$A$7:$A$434,0)+4,MATCH(AI$60,'[1]PNC 2020'!$A$3:$AA$3,0))),"")</f>
        <v/>
      </c>
      <c r="AJ390" s="87" t="str">
        <f>IFERROR(IF(INDEX('[1]PNC 2020'!$A$3:$AA$434,MATCH($A390,'[1]PNC 2020'!$A$7:$A$434,0)+4,MATCH(AJ$60,'[1]PNC 2020'!$A$3:$AA$3,0))=0,"",INDEX('[1]PNC 2020'!$A$3:$AA$434,MATCH($A390,'[1]PNC 2020'!$A$7:$A$434,0)+4,MATCH(AJ$60,'[1]PNC 2020'!$A$3:$AA$3,0))),"")</f>
        <v/>
      </c>
      <c r="AK390" s="87">
        <f t="shared" si="141"/>
        <v>0</v>
      </c>
      <c r="AM390" s="132" t="s">
        <v>6</v>
      </c>
    </row>
    <row r="391" spans="1:39" x14ac:dyDescent="0.2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tr">
        <f>IFERROR(IF(INDEX('[1]PNC 2020'!$A$3:$AA$434,MATCH($A391,'[1]PNC 2020'!$A$7:$A$434,0)+4,MATCH(E$60,'[1]PNC 2020'!$A$3:$AA$3,0))=0,"",INDEX('[1]PNC 2020'!$A$3:$AA$434,MATCH($A391,'[1]PNC 2020'!$A$7:$A$434,0)+4,MATCH(E$60,'[1]PNC 2020'!$A$3:$AA$3,0))),"")</f>
        <v/>
      </c>
      <c r="F391" s="87" t="str">
        <f>IFERROR(IF(INDEX('[1]PNC 2020'!$A$3:$AA$434,MATCH($A391,'[1]PNC 2020'!$A$7:$A$434,0)+4,MATCH(F$60,'[1]PNC 2020'!$A$3:$AA$3,0))=0,"",INDEX('[1]PNC 2020'!$A$3:$AA$434,MATCH($A391,'[1]PNC 2020'!$A$7:$A$434,0)+4,MATCH(F$60,'[1]PNC 2020'!$A$3:$AA$3,0))),"")</f>
        <v/>
      </c>
      <c r="G391" s="87">
        <f t="shared" si="131"/>
        <v>0</v>
      </c>
      <c r="H391" s="87" t="str">
        <f>IFERROR(IF(INDEX('[1]PNC 2020'!$A$3:$AA$434,MATCH($A391,'[1]PNC 2020'!$A$7:$A$434,0)+4,MATCH(H$60,'[1]PNC 2020'!$A$3:$AA$3,0))=0,"",INDEX('[1]PNC 2020'!$A$3:$AA$434,MATCH($A391,'[1]PNC 2020'!$A$7:$A$434,0)+4,MATCH(H$60,'[1]PNC 2020'!$A$3:$AA$3,0))),"")</f>
        <v/>
      </c>
      <c r="I391" s="87" t="str">
        <f>IFERROR(IF(INDEX('[1]PNC 2020'!$A$3:$AA$434,MATCH($A391,'[1]PNC 2020'!$A$7:$A$434,0)+4,MATCH(I$60,'[1]PNC 2020'!$A$3:$AA$3,0))=0,"",INDEX('[1]PNC 2020'!$A$3:$AA$434,MATCH($A391,'[1]PNC 2020'!$A$7:$A$434,0)+4,MATCH(I$60,'[1]PNC 2020'!$A$3:$AA$3,0))),"")</f>
        <v/>
      </c>
      <c r="J391" s="87">
        <f t="shared" si="132"/>
        <v>0</v>
      </c>
      <c r="K391" s="87" t="str">
        <f>IFERROR(IF(INDEX('[1]PNC 2020'!$A$3:$AA$434,MATCH($A391,'[1]PNC 2020'!$A$7:$A$434,0)+4,MATCH(K$60,'[1]PNC 2020'!$A$3:$AA$3,0))=0,"",INDEX('[1]PNC 2020'!$A$3:$AA$434,MATCH($A391,'[1]PNC 2020'!$A$7:$A$434,0)+4,MATCH(K$60,'[1]PNC 2020'!$A$3:$AA$3,0))),"")</f>
        <v/>
      </c>
      <c r="L391" s="87" t="str">
        <f>IFERROR(IF(INDEX('[1]PNC 2020'!$A$3:$AA$434,MATCH($A391,'[1]PNC 2020'!$A$7:$A$434,0)+4,MATCH(L$60,'[1]PNC 2020'!$A$3:$AA$3,0))=0,"",INDEX('[1]PNC 2020'!$A$3:$AA$434,MATCH($A391,'[1]PNC 2020'!$A$7:$A$434,0)+4,MATCH(L$60,'[1]PNC 2020'!$A$3:$AA$3,0))),"")</f>
        <v/>
      </c>
      <c r="M391" s="87">
        <f t="shared" si="133"/>
        <v>0</v>
      </c>
      <c r="N391" s="87" t="str">
        <f>IFERROR(IF(INDEX('[1]PNC 2020'!$A$3:$AA$434,MATCH($A391,'[1]PNC 2020'!$A$7:$A$434,0)+4,MATCH(N$60,'[1]PNC 2020'!$A$3:$AA$3,0))=0,"",INDEX('[1]PNC 2020'!$A$3:$AA$434,MATCH($A391,'[1]PNC 2020'!$A$7:$A$434,0)+4,MATCH(N$60,'[1]PNC 2020'!$A$3:$AA$3,0))),"")</f>
        <v/>
      </c>
      <c r="O391" s="87" t="str">
        <f>IFERROR(IF(INDEX('[1]PNC 2020'!$A$3:$AA$434,MATCH($A391,'[1]PNC 2020'!$A$7:$A$434,0)+4,MATCH(O$60,'[1]PNC 2020'!$A$3:$AA$3,0))=0,"",INDEX('[1]PNC 2020'!$A$3:$AA$434,MATCH($A391,'[1]PNC 2020'!$A$7:$A$434,0)+4,MATCH(O$60,'[1]PNC 2020'!$A$3:$AA$3,0))),"")</f>
        <v/>
      </c>
      <c r="P391" s="87">
        <f t="shared" si="134"/>
        <v>0</v>
      </c>
      <c r="Q391" s="87" t="str">
        <f>IFERROR(IF(INDEX('[1]PNC 2020'!$A$3:$AA$434,MATCH($A391,'[1]PNC 2020'!$A$7:$A$434,0)+4,MATCH(Q$60,'[1]PNC 2020'!$A$3:$AA$3,0))=0,"",INDEX('[1]PNC 2020'!$A$3:$AA$434,MATCH($A391,'[1]PNC 2020'!$A$7:$A$434,0)+4,MATCH(Q$60,'[1]PNC 2020'!$A$3:$AA$3,0))),"")</f>
        <v/>
      </c>
      <c r="R391" s="87" t="str">
        <f>IFERROR(IF(INDEX('[1]PNC 2020'!$A$3:$AA$434,MATCH($A391,'[1]PNC 2020'!$A$7:$A$434,0)+4,MATCH(R$60,'[1]PNC 2020'!$A$3:$AA$3,0))=0,"",INDEX('[1]PNC 2020'!$A$3:$AA$434,MATCH($A391,'[1]PNC 2020'!$A$7:$A$434,0)+4,MATCH(R$60,'[1]PNC 2020'!$A$3:$AA$3,0))),"")</f>
        <v/>
      </c>
      <c r="S391" s="87">
        <f t="shared" si="135"/>
        <v>0</v>
      </c>
      <c r="T391" s="87" t="str">
        <f>IFERROR(IF(INDEX('[1]PNC 2020'!$A$3:$AA$434,MATCH($A391,'[1]PNC 2020'!$A$7:$A$434,0)+4,MATCH(T$60,'[1]PNC 2020'!$A$3:$AA$3,0))=0,"",INDEX('[1]PNC 2020'!$A$3:$AA$434,MATCH($A391,'[1]PNC 2020'!$A$7:$A$434,0)+4,MATCH(T$60,'[1]PNC 2020'!$A$3:$AA$3,0))),"")</f>
        <v/>
      </c>
      <c r="U391" s="87" t="str">
        <f>IFERROR(IF(INDEX('[1]PNC 2020'!$A$3:$AA$434,MATCH($A391,'[1]PNC 2020'!$A$7:$A$434,0)+4,MATCH(U$60,'[1]PNC 2020'!$A$3:$AA$3,0))=0,"",INDEX('[1]PNC 2020'!$A$3:$AA$434,MATCH($A391,'[1]PNC 2020'!$A$7:$A$434,0)+4,MATCH(U$60,'[1]PNC 2020'!$A$3:$AA$3,0))),"")</f>
        <v/>
      </c>
      <c r="V391" s="87">
        <f t="shared" si="136"/>
        <v>0</v>
      </c>
      <c r="W391" s="87" t="str">
        <f>IFERROR(IF(INDEX('[1]PNC 2020'!$A$3:$AA$434,MATCH($A391,'[1]PNC 2020'!$A$7:$A$434,0)+4,MATCH(W$60,'[1]PNC 2020'!$A$3:$AA$3,0))=0,"",INDEX('[1]PNC 2020'!$A$3:$AA$434,MATCH($A391,'[1]PNC 2020'!$A$7:$A$434,0)+4,MATCH(W$60,'[1]PNC 2020'!$A$3:$AA$3,0))),"")</f>
        <v/>
      </c>
      <c r="X391" s="87" t="str">
        <f>IFERROR(IF(INDEX('[1]PNC 2020'!$A$3:$AA$434,MATCH($A391,'[1]PNC 2020'!$A$7:$A$434,0)+4,MATCH(X$60,'[1]PNC 2020'!$A$3:$AA$3,0))=0,"",INDEX('[1]PNC 2020'!$A$3:$AA$434,MATCH($A391,'[1]PNC 2020'!$A$7:$A$434,0)+4,MATCH(X$60,'[1]PNC 2020'!$A$3:$AA$3,0))),"")</f>
        <v/>
      </c>
      <c r="Y391" s="87">
        <f t="shared" si="137"/>
        <v>0</v>
      </c>
      <c r="Z391" s="87" t="str">
        <f>IFERROR(IF(INDEX('[1]PNC 2020'!$A$3:$AA$434,MATCH($A391,'[1]PNC 2020'!$A$7:$A$434,0)+4,MATCH(Z$60,'[1]PNC 2020'!$A$3:$AA$3,0))=0,"",INDEX('[1]PNC 2020'!$A$3:$AA$434,MATCH($A391,'[1]PNC 2020'!$A$7:$A$434,0)+4,MATCH(Z$60,'[1]PNC 2020'!$A$3:$AA$3,0))),"")</f>
        <v/>
      </c>
      <c r="AA391" s="87" t="str">
        <f>IFERROR(IF(INDEX('[1]PNC 2020'!$A$3:$AA$434,MATCH($A391,'[1]PNC 2020'!$A$7:$A$434,0)+4,MATCH(AA$60,'[1]PNC 2020'!$A$3:$AA$3,0))=0,"",INDEX('[1]PNC 2020'!$A$3:$AA$434,MATCH($A391,'[1]PNC 2020'!$A$7:$A$434,0)+4,MATCH(AA$60,'[1]PNC 2020'!$A$3:$AA$3,0))),"")</f>
        <v/>
      </c>
      <c r="AB391" s="87">
        <f t="shared" si="138"/>
        <v>0</v>
      </c>
      <c r="AC391" s="87" t="str">
        <f>IFERROR(IF(INDEX('[1]PNC 2020'!$A$3:$AA$434,MATCH($A391,'[1]PNC 2020'!$A$7:$A$434,0)+4,MATCH(AC$60,'[1]PNC 2020'!$A$3:$AA$3,0))=0,"",INDEX('[1]PNC 2020'!$A$3:$AA$434,MATCH($A391,'[1]PNC 2020'!$A$7:$A$434,0)+4,MATCH(AC$60,'[1]PNC 2020'!$A$3:$AA$3,0))),"")</f>
        <v/>
      </c>
      <c r="AD391" s="87" t="str">
        <f>IFERROR(IF(INDEX('[1]PNC 2020'!$A$3:$AA$434,MATCH($A391,'[1]PNC 2020'!$A$7:$A$434,0)+4,MATCH(AD$60,'[1]PNC 2020'!$A$3:$AA$3,0))=0,"",INDEX('[1]PNC 2020'!$A$3:$AA$434,MATCH($A391,'[1]PNC 2020'!$A$7:$A$434,0)+4,MATCH(AD$60,'[1]PNC 2020'!$A$3:$AA$3,0))),"")</f>
        <v/>
      </c>
      <c r="AE391" s="87">
        <f t="shared" si="139"/>
        <v>0</v>
      </c>
      <c r="AF391" s="87" t="str">
        <f>IFERROR(IF(INDEX('[1]PNC 2020'!$A$3:$AA$434,MATCH($A391,'[1]PNC 2020'!$A$7:$A$434,0)+4,MATCH(AF$60,'[1]PNC 2020'!$A$3:$AA$3,0))=0,"",INDEX('[1]PNC 2020'!$A$3:$AA$434,MATCH($A391,'[1]PNC 2020'!$A$7:$A$434,0)+4,MATCH(AF$60,'[1]PNC 2020'!$A$3:$AA$3,0))),"")</f>
        <v/>
      </c>
      <c r="AG391" s="87" t="str">
        <f>IFERROR(IF(INDEX('[1]PNC 2020'!$A$3:$AA$434,MATCH($A391,'[1]PNC 2020'!$A$7:$A$434,0)+4,MATCH(AG$60,'[1]PNC 2020'!$A$3:$AA$3,0))=0,"",INDEX('[1]PNC 2020'!$A$3:$AA$434,MATCH($A391,'[1]PNC 2020'!$A$7:$A$434,0)+4,MATCH(AG$60,'[1]PNC 2020'!$A$3:$AA$3,0))),"")</f>
        <v/>
      </c>
      <c r="AH391" s="87">
        <f t="shared" si="140"/>
        <v>0</v>
      </c>
      <c r="AI391" s="87" t="str">
        <f>IFERROR(IF(INDEX('[1]PNC 2020'!$A$3:$AA$434,MATCH($A391,'[1]PNC 2020'!$A$7:$A$434,0)+4,MATCH(AI$60,'[1]PNC 2020'!$A$3:$AA$3,0))=0,"",INDEX('[1]PNC 2020'!$A$3:$AA$434,MATCH($A391,'[1]PNC 2020'!$A$7:$A$434,0)+4,MATCH(AI$60,'[1]PNC 2020'!$A$3:$AA$3,0))),"")</f>
        <v/>
      </c>
      <c r="AJ391" s="87" t="str">
        <f>IFERROR(IF(INDEX('[1]PNC 2020'!$A$3:$AA$434,MATCH($A391,'[1]PNC 2020'!$A$7:$A$434,0)+4,MATCH(AJ$60,'[1]PNC 2020'!$A$3:$AA$3,0))=0,"",INDEX('[1]PNC 2020'!$A$3:$AA$434,MATCH($A391,'[1]PNC 2020'!$A$7:$A$434,0)+4,MATCH(AJ$60,'[1]PNC 2020'!$A$3:$AA$3,0))),"")</f>
        <v/>
      </c>
      <c r="AK391" s="87">
        <f t="shared" si="141"/>
        <v>0</v>
      </c>
      <c r="AM391" s="132" t="s">
        <v>6</v>
      </c>
    </row>
    <row r="392" spans="1:39" x14ac:dyDescent="0.2">
      <c r="A392" s="132" t="str">
        <f t="shared" si="127"/>
        <v>JulioWorldwide Seguros, S. A.</v>
      </c>
      <c r="B392" s="51" t="s">
        <v>114</v>
      </c>
      <c r="C392" s="88">
        <f t="shared" si="129"/>
        <v>0</v>
      </c>
      <c r="D392" s="88">
        <f t="shared" si="130"/>
        <v>0</v>
      </c>
      <c r="E392" s="87" t="str">
        <f>IFERROR(IF(INDEX('[1]PNC 2020'!$A$3:$AA$434,MATCH($A392,'[1]PNC 2020'!$A$7:$A$434,0)+4,MATCH(E$60,'[1]PNC 2020'!$A$3:$AA$3,0))=0,"",INDEX('[1]PNC 2020'!$A$3:$AA$434,MATCH($A392,'[1]PNC 2020'!$A$7:$A$434,0)+4,MATCH(E$60,'[1]PNC 2020'!$A$3:$AA$3,0))),"")</f>
        <v/>
      </c>
      <c r="F392" s="87" t="str">
        <f>IFERROR(IF(INDEX('[1]PNC 2020'!$A$3:$AA$434,MATCH($A392,'[1]PNC 2020'!$A$7:$A$434,0)+4,MATCH(F$60,'[1]PNC 2020'!$A$3:$AA$3,0))=0,"",INDEX('[1]PNC 2020'!$A$3:$AA$434,MATCH($A392,'[1]PNC 2020'!$A$7:$A$434,0)+4,MATCH(F$60,'[1]PNC 2020'!$A$3:$AA$3,0))),"")</f>
        <v/>
      </c>
      <c r="G392" s="87">
        <f t="shared" si="131"/>
        <v>0</v>
      </c>
      <c r="H392" s="87" t="str">
        <f>IFERROR(IF(INDEX('[1]PNC 2020'!$A$3:$AA$434,MATCH($A392,'[1]PNC 2020'!$A$7:$A$434,0)+4,MATCH(H$60,'[1]PNC 2020'!$A$3:$AA$3,0))=0,"",INDEX('[1]PNC 2020'!$A$3:$AA$434,MATCH($A392,'[1]PNC 2020'!$A$7:$A$434,0)+4,MATCH(H$60,'[1]PNC 2020'!$A$3:$AA$3,0))),"")</f>
        <v/>
      </c>
      <c r="I392" s="87" t="str">
        <f>IFERROR(IF(INDEX('[1]PNC 2020'!$A$3:$AA$434,MATCH($A392,'[1]PNC 2020'!$A$7:$A$434,0)+4,MATCH(I$60,'[1]PNC 2020'!$A$3:$AA$3,0))=0,"",INDEX('[1]PNC 2020'!$A$3:$AA$434,MATCH($A392,'[1]PNC 2020'!$A$7:$A$434,0)+4,MATCH(I$60,'[1]PNC 2020'!$A$3:$AA$3,0))),"")</f>
        <v/>
      </c>
      <c r="J392" s="87">
        <f t="shared" si="132"/>
        <v>0</v>
      </c>
      <c r="K392" s="87" t="str">
        <f>IFERROR(IF(INDEX('[1]PNC 2020'!$A$3:$AA$434,MATCH($A392,'[1]PNC 2020'!$A$7:$A$434,0)+4,MATCH(K$60,'[1]PNC 2020'!$A$3:$AA$3,0))=0,"",INDEX('[1]PNC 2020'!$A$3:$AA$434,MATCH($A392,'[1]PNC 2020'!$A$7:$A$434,0)+4,MATCH(K$60,'[1]PNC 2020'!$A$3:$AA$3,0))),"")</f>
        <v/>
      </c>
      <c r="L392" s="87" t="str">
        <f>IFERROR(IF(INDEX('[1]PNC 2020'!$A$3:$AA$434,MATCH($A392,'[1]PNC 2020'!$A$7:$A$434,0)+4,MATCH(L$60,'[1]PNC 2020'!$A$3:$AA$3,0))=0,"",INDEX('[1]PNC 2020'!$A$3:$AA$434,MATCH($A392,'[1]PNC 2020'!$A$7:$A$434,0)+4,MATCH(L$60,'[1]PNC 2020'!$A$3:$AA$3,0))),"")</f>
        <v/>
      </c>
      <c r="M392" s="87">
        <f t="shared" si="133"/>
        <v>0</v>
      </c>
      <c r="N392" s="87" t="str">
        <f>IFERROR(IF(INDEX('[1]PNC 2020'!$A$3:$AA$434,MATCH($A392,'[1]PNC 2020'!$A$7:$A$434,0)+4,MATCH(N$60,'[1]PNC 2020'!$A$3:$AA$3,0))=0,"",INDEX('[1]PNC 2020'!$A$3:$AA$434,MATCH($A392,'[1]PNC 2020'!$A$7:$A$434,0)+4,MATCH(N$60,'[1]PNC 2020'!$A$3:$AA$3,0))),"")</f>
        <v/>
      </c>
      <c r="O392" s="87" t="str">
        <f>IFERROR(IF(INDEX('[1]PNC 2020'!$A$3:$AA$434,MATCH($A392,'[1]PNC 2020'!$A$7:$A$434,0)+4,MATCH(O$60,'[1]PNC 2020'!$A$3:$AA$3,0))=0,"",INDEX('[1]PNC 2020'!$A$3:$AA$434,MATCH($A392,'[1]PNC 2020'!$A$7:$A$434,0)+4,MATCH(O$60,'[1]PNC 2020'!$A$3:$AA$3,0))),"")</f>
        <v/>
      </c>
      <c r="P392" s="87">
        <f t="shared" si="134"/>
        <v>0</v>
      </c>
      <c r="Q392" s="87" t="str">
        <f>IFERROR(IF(INDEX('[1]PNC 2020'!$A$3:$AA$434,MATCH($A392,'[1]PNC 2020'!$A$7:$A$434,0)+4,MATCH(Q$60,'[1]PNC 2020'!$A$3:$AA$3,0))=0,"",INDEX('[1]PNC 2020'!$A$3:$AA$434,MATCH($A392,'[1]PNC 2020'!$A$7:$A$434,0)+4,MATCH(Q$60,'[1]PNC 2020'!$A$3:$AA$3,0))),"")</f>
        <v/>
      </c>
      <c r="R392" s="87" t="str">
        <f>IFERROR(IF(INDEX('[1]PNC 2020'!$A$3:$AA$434,MATCH($A392,'[1]PNC 2020'!$A$7:$A$434,0)+4,MATCH(R$60,'[1]PNC 2020'!$A$3:$AA$3,0))=0,"",INDEX('[1]PNC 2020'!$A$3:$AA$434,MATCH($A392,'[1]PNC 2020'!$A$7:$A$434,0)+4,MATCH(R$60,'[1]PNC 2020'!$A$3:$AA$3,0))),"")</f>
        <v/>
      </c>
      <c r="S392" s="87">
        <f t="shared" si="135"/>
        <v>0</v>
      </c>
      <c r="T392" s="87" t="str">
        <f>IFERROR(IF(INDEX('[1]PNC 2020'!$A$3:$AA$434,MATCH($A392,'[1]PNC 2020'!$A$7:$A$434,0)+4,MATCH(T$60,'[1]PNC 2020'!$A$3:$AA$3,0))=0,"",INDEX('[1]PNC 2020'!$A$3:$AA$434,MATCH($A392,'[1]PNC 2020'!$A$7:$A$434,0)+4,MATCH(T$60,'[1]PNC 2020'!$A$3:$AA$3,0))),"")</f>
        <v/>
      </c>
      <c r="U392" s="87" t="str">
        <f>IFERROR(IF(INDEX('[1]PNC 2020'!$A$3:$AA$434,MATCH($A392,'[1]PNC 2020'!$A$7:$A$434,0)+4,MATCH(U$60,'[1]PNC 2020'!$A$3:$AA$3,0))=0,"",INDEX('[1]PNC 2020'!$A$3:$AA$434,MATCH($A392,'[1]PNC 2020'!$A$7:$A$434,0)+4,MATCH(U$60,'[1]PNC 2020'!$A$3:$AA$3,0))),"")</f>
        <v/>
      </c>
      <c r="V392" s="87">
        <f t="shared" si="136"/>
        <v>0</v>
      </c>
      <c r="W392" s="87" t="str">
        <f>IFERROR(IF(INDEX('[1]PNC 2020'!$A$3:$AA$434,MATCH($A392,'[1]PNC 2020'!$A$7:$A$434,0)+4,MATCH(W$60,'[1]PNC 2020'!$A$3:$AA$3,0))=0,"",INDEX('[1]PNC 2020'!$A$3:$AA$434,MATCH($A392,'[1]PNC 2020'!$A$7:$A$434,0)+4,MATCH(W$60,'[1]PNC 2020'!$A$3:$AA$3,0))),"")</f>
        <v/>
      </c>
      <c r="X392" s="87" t="str">
        <f>IFERROR(IF(INDEX('[1]PNC 2020'!$A$3:$AA$434,MATCH($A392,'[1]PNC 2020'!$A$7:$A$434,0)+4,MATCH(X$60,'[1]PNC 2020'!$A$3:$AA$3,0))=0,"",INDEX('[1]PNC 2020'!$A$3:$AA$434,MATCH($A392,'[1]PNC 2020'!$A$7:$A$434,0)+4,MATCH(X$60,'[1]PNC 2020'!$A$3:$AA$3,0))),"")</f>
        <v/>
      </c>
      <c r="Y392" s="87">
        <f t="shared" si="137"/>
        <v>0</v>
      </c>
      <c r="Z392" s="87" t="str">
        <f>IFERROR(IF(INDEX('[1]PNC 2020'!$A$3:$AA$434,MATCH($A392,'[1]PNC 2020'!$A$7:$A$434,0)+4,MATCH(Z$60,'[1]PNC 2020'!$A$3:$AA$3,0))=0,"",INDEX('[1]PNC 2020'!$A$3:$AA$434,MATCH($A392,'[1]PNC 2020'!$A$7:$A$434,0)+4,MATCH(Z$60,'[1]PNC 2020'!$A$3:$AA$3,0))),"")</f>
        <v/>
      </c>
      <c r="AA392" s="87" t="str">
        <f>IFERROR(IF(INDEX('[1]PNC 2020'!$A$3:$AA$434,MATCH($A392,'[1]PNC 2020'!$A$7:$A$434,0)+4,MATCH(AA$60,'[1]PNC 2020'!$A$3:$AA$3,0))=0,"",INDEX('[1]PNC 2020'!$A$3:$AA$434,MATCH($A392,'[1]PNC 2020'!$A$7:$A$434,0)+4,MATCH(AA$60,'[1]PNC 2020'!$A$3:$AA$3,0))),"")</f>
        <v/>
      </c>
      <c r="AB392" s="87">
        <f t="shared" si="138"/>
        <v>0</v>
      </c>
      <c r="AC392" s="87" t="str">
        <f>IFERROR(IF(INDEX('[1]PNC 2020'!$A$3:$AA$434,MATCH($A392,'[1]PNC 2020'!$A$7:$A$434,0)+4,MATCH(AC$60,'[1]PNC 2020'!$A$3:$AA$3,0))=0,"",INDEX('[1]PNC 2020'!$A$3:$AA$434,MATCH($A392,'[1]PNC 2020'!$A$7:$A$434,0)+4,MATCH(AC$60,'[1]PNC 2020'!$A$3:$AA$3,0))),"")</f>
        <v/>
      </c>
      <c r="AD392" s="87" t="str">
        <f>IFERROR(IF(INDEX('[1]PNC 2020'!$A$3:$AA$434,MATCH($A392,'[1]PNC 2020'!$A$7:$A$434,0)+4,MATCH(AD$60,'[1]PNC 2020'!$A$3:$AA$3,0))=0,"",INDEX('[1]PNC 2020'!$A$3:$AA$434,MATCH($A392,'[1]PNC 2020'!$A$7:$A$434,0)+4,MATCH(AD$60,'[1]PNC 2020'!$A$3:$AA$3,0))),"")</f>
        <v/>
      </c>
      <c r="AE392" s="87">
        <f t="shared" si="139"/>
        <v>0</v>
      </c>
      <c r="AF392" s="87" t="str">
        <f>IFERROR(IF(INDEX('[1]PNC 2020'!$A$3:$AA$434,MATCH($A392,'[1]PNC 2020'!$A$7:$A$434,0)+4,MATCH(AF$60,'[1]PNC 2020'!$A$3:$AA$3,0))=0,"",INDEX('[1]PNC 2020'!$A$3:$AA$434,MATCH($A392,'[1]PNC 2020'!$A$7:$A$434,0)+4,MATCH(AF$60,'[1]PNC 2020'!$A$3:$AA$3,0))),"")</f>
        <v/>
      </c>
      <c r="AG392" s="87" t="str">
        <f>IFERROR(IF(INDEX('[1]PNC 2020'!$A$3:$AA$434,MATCH($A392,'[1]PNC 2020'!$A$7:$A$434,0)+4,MATCH(AG$60,'[1]PNC 2020'!$A$3:$AA$3,0))=0,"",INDEX('[1]PNC 2020'!$A$3:$AA$434,MATCH($A392,'[1]PNC 2020'!$A$7:$A$434,0)+4,MATCH(AG$60,'[1]PNC 2020'!$A$3:$AA$3,0))),"")</f>
        <v/>
      </c>
      <c r="AH392" s="87">
        <f t="shared" si="140"/>
        <v>0</v>
      </c>
      <c r="AI392" s="87" t="str">
        <f>IFERROR(IF(INDEX('[1]PNC 2020'!$A$3:$AA$434,MATCH($A392,'[1]PNC 2020'!$A$7:$A$434,0)+4,MATCH(AI$60,'[1]PNC 2020'!$A$3:$AA$3,0))=0,"",INDEX('[1]PNC 2020'!$A$3:$AA$434,MATCH($A392,'[1]PNC 2020'!$A$7:$A$434,0)+4,MATCH(AI$60,'[1]PNC 2020'!$A$3:$AA$3,0))),"")</f>
        <v/>
      </c>
      <c r="AJ392" s="87" t="str">
        <f>IFERROR(IF(INDEX('[1]PNC 2020'!$A$3:$AA$434,MATCH($A392,'[1]PNC 2020'!$A$7:$A$434,0)+4,MATCH(AJ$60,'[1]PNC 2020'!$A$3:$AA$3,0))=0,"",INDEX('[1]PNC 2020'!$A$3:$AA$434,MATCH($A392,'[1]PNC 2020'!$A$7:$A$434,0)+4,MATCH(AJ$60,'[1]PNC 2020'!$A$3:$AA$3,0))),"")</f>
        <v/>
      </c>
      <c r="AK392" s="87">
        <f t="shared" si="141"/>
        <v>0</v>
      </c>
      <c r="AM392" s="132" t="s">
        <v>6</v>
      </c>
    </row>
    <row r="393" spans="1:39" x14ac:dyDescent="0.2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tr">
        <f>IFERROR(IF(INDEX('[1]PNC 2020'!$A$3:$AA$434,MATCH($A393,'[1]PNC 2020'!$A$7:$A$434,0)+4,MATCH(E$60,'[1]PNC 2020'!$A$3:$AA$3,0))=0,"",INDEX('[1]PNC 2020'!$A$3:$AA$434,MATCH($A393,'[1]PNC 2020'!$A$7:$A$434,0)+4,MATCH(E$60,'[1]PNC 2020'!$A$3:$AA$3,0))),"")</f>
        <v/>
      </c>
      <c r="F393" s="87" t="str">
        <f>IFERROR(IF(INDEX('[1]PNC 2020'!$A$3:$AA$434,MATCH($A393,'[1]PNC 2020'!$A$7:$A$434,0)+4,MATCH(F$60,'[1]PNC 2020'!$A$3:$AA$3,0))=0,"",INDEX('[1]PNC 2020'!$A$3:$AA$434,MATCH($A393,'[1]PNC 2020'!$A$7:$A$434,0)+4,MATCH(F$60,'[1]PNC 2020'!$A$3:$AA$3,0))),"")</f>
        <v/>
      </c>
      <c r="G393" s="87">
        <f t="shared" si="131"/>
        <v>0</v>
      </c>
      <c r="H393" s="87" t="str">
        <f>IFERROR(IF(INDEX('[1]PNC 2020'!$A$3:$AA$434,MATCH($A393,'[1]PNC 2020'!$A$7:$A$434,0)+4,MATCH(H$60,'[1]PNC 2020'!$A$3:$AA$3,0))=0,"",INDEX('[1]PNC 2020'!$A$3:$AA$434,MATCH($A393,'[1]PNC 2020'!$A$7:$A$434,0)+4,MATCH(H$60,'[1]PNC 2020'!$A$3:$AA$3,0))),"")</f>
        <v/>
      </c>
      <c r="I393" s="87" t="str">
        <f>IFERROR(IF(INDEX('[1]PNC 2020'!$A$3:$AA$434,MATCH($A393,'[1]PNC 2020'!$A$7:$A$434,0)+4,MATCH(I$60,'[1]PNC 2020'!$A$3:$AA$3,0))=0,"",INDEX('[1]PNC 2020'!$A$3:$AA$434,MATCH($A393,'[1]PNC 2020'!$A$7:$A$434,0)+4,MATCH(I$60,'[1]PNC 2020'!$A$3:$AA$3,0))),"")</f>
        <v/>
      </c>
      <c r="J393" s="87">
        <f t="shared" si="132"/>
        <v>0</v>
      </c>
      <c r="K393" s="87" t="str">
        <f>IFERROR(IF(INDEX('[1]PNC 2020'!$A$3:$AA$434,MATCH($A393,'[1]PNC 2020'!$A$7:$A$434,0)+4,MATCH(K$60,'[1]PNC 2020'!$A$3:$AA$3,0))=0,"",INDEX('[1]PNC 2020'!$A$3:$AA$434,MATCH($A393,'[1]PNC 2020'!$A$7:$A$434,0)+4,MATCH(K$60,'[1]PNC 2020'!$A$3:$AA$3,0))),"")</f>
        <v/>
      </c>
      <c r="L393" s="87" t="str">
        <f>IFERROR(IF(INDEX('[1]PNC 2020'!$A$3:$AA$434,MATCH($A393,'[1]PNC 2020'!$A$7:$A$434,0)+4,MATCH(L$60,'[1]PNC 2020'!$A$3:$AA$3,0))=0,"",INDEX('[1]PNC 2020'!$A$3:$AA$434,MATCH($A393,'[1]PNC 2020'!$A$7:$A$434,0)+4,MATCH(L$60,'[1]PNC 2020'!$A$3:$AA$3,0))),"")</f>
        <v/>
      </c>
      <c r="M393" s="87">
        <f t="shared" si="133"/>
        <v>0</v>
      </c>
      <c r="N393" s="87" t="str">
        <f>IFERROR(IF(INDEX('[1]PNC 2020'!$A$3:$AA$434,MATCH($A393,'[1]PNC 2020'!$A$7:$A$434,0)+4,MATCH(N$60,'[1]PNC 2020'!$A$3:$AA$3,0))=0,"",INDEX('[1]PNC 2020'!$A$3:$AA$434,MATCH($A393,'[1]PNC 2020'!$A$7:$A$434,0)+4,MATCH(N$60,'[1]PNC 2020'!$A$3:$AA$3,0))),"")</f>
        <v/>
      </c>
      <c r="O393" s="87" t="str">
        <f>IFERROR(IF(INDEX('[1]PNC 2020'!$A$3:$AA$434,MATCH($A393,'[1]PNC 2020'!$A$7:$A$434,0)+4,MATCH(O$60,'[1]PNC 2020'!$A$3:$AA$3,0))=0,"",INDEX('[1]PNC 2020'!$A$3:$AA$434,MATCH($A393,'[1]PNC 2020'!$A$7:$A$434,0)+4,MATCH(O$60,'[1]PNC 2020'!$A$3:$AA$3,0))),"")</f>
        <v/>
      </c>
      <c r="P393" s="87">
        <f t="shared" si="134"/>
        <v>0</v>
      </c>
      <c r="Q393" s="87" t="str">
        <f>IFERROR(IF(INDEX('[1]PNC 2020'!$A$3:$AA$434,MATCH($A393,'[1]PNC 2020'!$A$7:$A$434,0)+4,MATCH(Q$60,'[1]PNC 2020'!$A$3:$AA$3,0))=0,"",INDEX('[1]PNC 2020'!$A$3:$AA$434,MATCH($A393,'[1]PNC 2020'!$A$7:$A$434,0)+4,MATCH(Q$60,'[1]PNC 2020'!$A$3:$AA$3,0))),"")</f>
        <v/>
      </c>
      <c r="R393" s="87" t="str">
        <f>IFERROR(IF(INDEX('[1]PNC 2020'!$A$3:$AA$434,MATCH($A393,'[1]PNC 2020'!$A$7:$A$434,0)+4,MATCH(R$60,'[1]PNC 2020'!$A$3:$AA$3,0))=0,"",INDEX('[1]PNC 2020'!$A$3:$AA$434,MATCH($A393,'[1]PNC 2020'!$A$7:$A$434,0)+4,MATCH(R$60,'[1]PNC 2020'!$A$3:$AA$3,0))),"")</f>
        <v/>
      </c>
      <c r="S393" s="87">
        <f t="shared" si="135"/>
        <v>0</v>
      </c>
      <c r="T393" s="87" t="str">
        <f>IFERROR(IF(INDEX('[1]PNC 2020'!$A$3:$AA$434,MATCH($A393,'[1]PNC 2020'!$A$7:$A$434,0)+4,MATCH(T$60,'[1]PNC 2020'!$A$3:$AA$3,0))=0,"",INDEX('[1]PNC 2020'!$A$3:$AA$434,MATCH($A393,'[1]PNC 2020'!$A$7:$A$434,0)+4,MATCH(T$60,'[1]PNC 2020'!$A$3:$AA$3,0))),"")</f>
        <v/>
      </c>
      <c r="U393" s="87" t="str">
        <f>IFERROR(IF(INDEX('[1]PNC 2020'!$A$3:$AA$434,MATCH($A393,'[1]PNC 2020'!$A$7:$A$434,0)+4,MATCH(U$60,'[1]PNC 2020'!$A$3:$AA$3,0))=0,"",INDEX('[1]PNC 2020'!$A$3:$AA$434,MATCH($A393,'[1]PNC 2020'!$A$7:$A$434,0)+4,MATCH(U$60,'[1]PNC 2020'!$A$3:$AA$3,0))),"")</f>
        <v/>
      </c>
      <c r="V393" s="87">
        <f t="shared" si="136"/>
        <v>0</v>
      </c>
      <c r="W393" s="87" t="str">
        <f>IFERROR(IF(INDEX('[1]PNC 2020'!$A$3:$AA$434,MATCH($A393,'[1]PNC 2020'!$A$7:$A$434,0)+4,MATCH(W$60,'[1]PNC 2020'!$A$3:$AA$3,0))=0,"",INDEX('[1]PNC 2020'!$A$3:$AA$434,MATCH($A393,'[1]PNC 2020'!$A$7:$A$434,0)+4,MATCH(W$60,'[1]PNC 2020'!$A$3:$AA$3,0))),"")</f>
        <v/>
      </c>
      <c r="X393" s="87" t="str">
        <f>IFERROR(IF(INDEX('[1]PNC 2020'!$A$3:$AA$434,MATCH($A393,'[1]PNC 2020'!$A$7:$A$434,0)+4,MATCH(X$60,'[1]PNC 2020'!$A$3:$AA$3,0))=0,"",INDEX('[1]PNC 2020'!$A$3:$AA$434,MATCH($A393,'[1]PNC 2020'!$A$7:$A$434,0)+4,MATCH(X$60,'[1]PNC 2020'!$A$3:$AA$3,0))),"")</f>
        <v/>
      </c>
      <c r="Y393" s="87">
        <f t="shared" si="137"/>
        <v>0</v>
      </c>
      <c r="Z393" s="87" t="str">
        <f>IFERROR(IF(INDEX('[1]PNC 2020'!$A$3:$AA$434,MATCH($A393,'[1]PNC 2020'!$A$7:$A$434,0)+4,MATCH(Z$60,'[1]PNC 2020'!$A$3:$AA$3,0))=0,"",INDEX('[1]PNC 2020'!$A$3:$AA$434,MATCH($A393,'[1]PNC 2020'!$A$7:$A$434,0)+4,MATCH(Z$60,'[1]PNC 2020'!$A$3:$AA$3,0))),"")</f>
        <v/>
      </c>
      <c r="AA393" s="87" t="str">
        <f>IFERROR(IF(INDEX('[1]PNC 2020'!$A$3:$AA$434,MATCH($A393,'[1]PNC 2020'!$A$7:$A$434,0)+4,MATCH(AA$60,'[1]PNC 2020'!$A$3:$AA$3,0))=0,"",INDEX('[1]PNC 2020'!$A$3:$AA$434,MATCH($A393,'[1]PNC 2020'!$A$7:$A$434,0)+4,MATCH(AA$60,'[1]PNC 2020'!$A$3:$AA$3,0))),"")</f>
        <v/>
      </c>
      <c r="AB393" s="87">
        <f t="shared" si="138"/>
        <v>0</v>
      </c>
      <c r="AC393" s="87" t="str">
        <f>IFERROR(IF(INDEX('[1]PNC 2020'!$A$3:$AA$434,MATCH($A393,'[1]PNC 2020'!$A$7:$A$434,0)+4,MATCH(AC$60,'[1]PNC 2020'!$A$3:$AA$3,0))=0,"",INDEX('[1]PNC 2020'!$A$3:$AA$434,MATCH($A393,'[1]PNC 2020'!$A$7:$A$434,0)+4,MATCH(AC$60,'[1]PNC 2020'!$A$3:$AA$3,0))),"")</f>
        <v/>
      </c>
      <c r="AD393" s="87" t="str">
        <f>IFERROR(IF(INDEX('[1]PNC 2020'!$A$3:$AA$434,MATCH($A393,'[1]PNC 2020'!$A$7:$A$434,0)+4,MATCH(AD$60,'[1]PNC 2020'!$A$3:$AA$3,0))=0,"",INDEX('[1]PNC 2020'!$A$3:$AA$434,MATCH($A393,'[1]PNC 2020'!$A$7:$A$434,0)+4,MATCH(AD$60,'[1]PNC 2020'!$A$3:$AA$3,0))),"")</f>
        <v/>
      </c>
      <c r="AE393" s="87">
        <f t="shared" si="139"/>
        <v>0</v>
      </c>
      <c r="AF393" s="87" t="str">
        <f>IFERROR(IF(INDEX('[1]PNC 2020'!$A$3:$AA$434,MATCH($A393,'[1]PNC 2020'!$A$7:$A$434,0)+4,MATCH(AF$60,'[1]PNC 2020'!$A$3:$AA$3,0))=0,"",INDEX('[1]PNC 2020'!$A$3:$AA$434,MATCH($A393,'[1]PNC 2020'!$A$7:$A$434,0)+4,MATCH(AF$60,'[1]PNC 2020'!$A$3:$AA$3,0))),"")</f>
        <v/>
      </c>
      <c r="AG393" s="87" t="str">
        <f>IFERROR(IF(INDEX('[1]PNC 2020'!$A$3:$AA$434,MATCH($A393,'[1]PNC 2020'!$A$7:$A$434,0)+4,MATCH(AG$60,'[1]PNC 2020'!$A$3:$AA$3,0))=0,"",INDEX('[1]PNC 2020'!$A$3:$AA$434,MATCH($A393,'[1]PNC 2020'!$A$7:$A$434,0)+4,MATCH(AG$60,'[1]PNC 2020'!$A$3:$AA$3,0))),"")</f>
        <v/>
      </c>
      <c r="AH393" s="87">
        <f t="shared" si="140"/>
        <v>0</v>
      </c>
      <c r="AI393" s="87" t="str">
        <f>IFERROR(IF(INDEX('[1]PNC 2020'!$A$3:$AA$434,MATCH($A393,'[1]PNC 2020'!$A$7:$A$434,0)+4,MATCH(AI$60,'[1]PNC 2020'!$A$3:$AA$3,0))=0,"",INDEX('[1]PNC 2020'!$A$3:$AA$434,MATCH($A393,'[1]PNC 2020'!$A$7:$A$434,0)+4,MATCH(AI$60,'[1]PNC 2020'!$A$3:$AA$3,0))),"")</f>
        <v/>
      </c>
      <c r="AJ393" s="87" t="str">
        <f>IFERROR(IF(INDEX('[1]PNC 2020'!$A$3:$AA$434,MATCH($A393,'[1]PNC 2020'!$A$7:$A$434,0)+4,MATCH(AJ$60,'[1]PNC 2020'!$A$3:$AA$3,0))=0,"",INDEX('[1]PNC 2020'!$A$3:$AA$434,MATCH($A393,'[1]PNC 2020'!$A$7:$A$434,0)+4,MATCH(AJ$60,'[1]PNC 2020'!$A$3:$AA$3,0))),"")</f>
        <v/>
      </c>
      <c r="AK393" s="87">
        <f t="shared" si="141"/>
        <v>0</v>
      </c>
      <c r="AM393" s="132" t="s">
        <v>6</v>
      </c>
    </row>
    <row r="394" spans="1:39" x14ac:dyDescent="0.2">
      <c r="A394" s="132" t="str">
        <f t="shared" si="127"/>
        <v>JulioSeguros Pepín, S. A.</v>
      </c>
      <c r="B394" s="51" t="s">
        <v>115</v>
      </c>
      <c r="C394" s="88">
        <f t="shared" si="129"/>
        <v>0</v>
      </c>
      <c r="D394" s="88">
        <f t="shared" si="130"/>
        <v>0</v>
      </c>
      <c r="E394" s="87" t="str">
        <f>IFERROR(IF(INDEX('[1]PNC 2020'!$A$3:$AA$434,MATCH($A394,'[1]PNC 2020'!$A$7:$A$434,0)+4,MATCH(E$60,'[1]PNC 2020'!$A$3:$AA$3,0))=0,"",INDEX('[1]PNC 2020'!$A$3:$AA$434,MATCH($A394,'[1]PNC 2020'!$A$7:$A$434,0)+4,MATCH(E$60,'[1]PNC 2020'!$A$3:$AA$3,0))),"")</f>
        <v/>
      </c>
      <c r="F394" s="87" t="str">
        <f>IFERROR(IF(INDEX('[1]PNC 2020'!$A$3:$AA$434,MATCH($A394,'[1]PNC 2020'!$A$7:$A$434,0)+4,MATCH(F$60,'[1]PNC 2020'!$A$3:$AA$3,0))=0,"",INDEX('[1]PNC 2020'!$A$3:$AA$434,MATCH($A394,'[1]PNC 2020'!$A$7:$A$434,0)+4,MATCH(F$60,'[1]PNC 2020'!$A$3:$AA$3,0))),"")</f>
        <v/>
      </c>
      <c r="G394" s="87">
        <f t="shared" si="131"/>
        <v>0</v>
      </c>
      <c r="H394" s="87" t="str">
        <f>IFERROR(IF(INDEX('[1]PNC 2020'!$A$3:$AA$434,MATCH($A394,'[1]PNC 2020'!$A$7:$A$434,0)+4,MATCH(H$60,'[1]PNC 2020'!$A$3:$AA$3,0))=0,"",INDEX('[1]PNC 2020'!$A$3:$AA$434,MATCH($A394,'[1]PNC 2020'!$A$7:$A$434,0)+4,MATCH(H$60,'[1]PNC 2020'!$A$3:$AA$3,0))),"")</f>
        <v/>
      </c>
      <c r="I394" s="87" t="str">
        <f>IFERROR(IF(INDEX('[1]PNC 2020'!$A$3:$AA$434,MATCH($A394,'[1]PNC 2020'!$A$7:$A$434,0)+4,MATCH(I$60,'[1]PNC 2020'!$A$3:$AA$3,0))=0,"",INDEX('[1]PNC 2020'!$A$3:$AA$434,MATCH($A394,'[1]PNC 2020'!$A$7:$A$434,0)+4,MATCH(I$60,'[1]PNC 2020'!$A$3:$AA$3,0))),"")</f>
        <v/>
      </c>
      <c r="J394" s="87">
        <f t="shared" si="132"/>
        <v>0</v>
      </c>
      <c r="K394" s="87" t="str">
        <f>IFERROR(IF(INDEX('[1]PNC 2020'!$A$3:$AA$434,MATCH($A394,'[1]PNC 2020'!$A$7:$A$434,0)+4,MATCH(K$60,'[1]PNC 2020'!$A$3:$AA$3,0))=0,"",INDEX('[1]PNC 2020'!$A$3:$AA$434,MATCH($A394,'[1]PNC 2020'!$A$7:$A$434,0)+4,MATCH(K$60,'[1]PNC 2020'!$A$3:$AA$3,0))),"")</f>
        <v/>
      </c>
      <c r="L394" s="87" t="str">
        <f>IFERROR(IF(INDEX('[1]PNC 2020'!$A$3:$AA$434,MATCH($A394,'[1]PNC 2020'!$A$7:$A$434,0)+4,MATCH(L$60,'[1]PNC 2020'!$A$3:$AA$3,0))=0,"",INDEX('[1]PNC 2020'!$A$3:$AA$434,MATCH($A394,'[1]PNC 2020'!$A$7:$A$434,0)+4,MATCH(L$60,'[1]PNC 2020'!$A$3:$AA$3,0))),"")</f>
        <v/>
      </c>
      <c r="M394" s="87">
        <f t="shared" si="133"/>
        <v>0</v>
      </c>
      <c r="N394" s="87" t="str">
        <f>IFERROR(IF(INDEX('[1]PNC 2020'!$A$3:$AA$434,MATCH($A394,'[1]PNC 2020'!$A$7:$A$434,0)+4,MATCH(N$60,'[1]PNC 2020'!$A$3:$AA$3,0))=0,"",INDEX('[1]PNC 2020'!$A$3:$AA$434,MATCH($A394,'[1]PNC 2020'!$A$7:$A$434,0)+4,MATCH(N$60,'[1]PNC 2020'!$A$3:$AA$3,0))),"")</f>
        <v/>
      </c>
      <c r="O394" s="87" t="str">
        <f>IFERROR(IF(INDEX('[1]PNC 2020'!$A$3:$AA$434,MATCH($A394,'[1]PNC 2020'!$A$7:$A$434,0)+4,MATCH(O$60,'[1]PNC 2020'!$A$3:$AA$3,0))=0,"",INDEX('[1]PNC 2020'!$A$3:$AA$434,MATCH($A394,'[1]PNC 2020'!$A$7:$A$434,0)+4,MATCH(O$60,'[1]PNC 2020'!$A$3:$AA$3,0))),"")</f>
        <v/>
      </c>
      <c r="P394" s="87">
        <f t="shared" si="134"/>
        <v>0</v>
      </c>
      <c r="Q394" s="87" t="str">
        <f>IFERROR(IF(INDEX('[1]PNC 2020'!$A$3:$AA$434,MATCH($A394,'[1]PNC 2020'!$A$7:$A$434,0)+4,MATCH(Q$60,'[1]PNC 2020'!$A$3:$AA$3,0))=0,"",INDEX('[1]PNC 2020'!$A$3:$AA$434,MATCH($A394,'[1]PNC 2020'!$A$7:$A$434,0)+4,MATCH(Q$60,'[1]PNC 2020'!$A$3:$AA$3,0))),"")</f>
        <v/>
      </c>
      <c r="R394" s="87" t="str">
        <f>IFERROR(IF(INDEX('[1]PNC 2020'!$A$3:$AA$434,MATCH($A394,'[1]PNC 2020'!$A$7:$A$434,0)+4,MATCH(R$60,'[1]PNC 2020'!$A$3:$AA$3,0))=0,"",INDEX('[1]PNC 2020'!$A$3:$AA$434,MATCH($A394,'[1]PNC 2020'!$A$7:$A$434,0)+4,MATCH(R$60,'[1]PNC 2020'!$A$3:$AA$3,0))),"")</f>
        <v/>
      </c>
      <c r="S394" s="87">
        <f t="shared" si="135"/>
        <v>0</v>
      </c>
      <c r="T394" s="87" t="str">
        <f>IFERROR(IF(INDEX('[1]PNC 2020'!$A$3:$AA$434,MATCH($A394,'[1]PNC 2020'!$A$7:$A$434,0)+4,MATCH(T$60,'[1]PNC 2020'!$A$3:$AA$3,0))=0,"",INDEX('[1]PNC 2020'!$A$3:$AA$434,MATCH($A394,'[1]PNC 2020'!$A$7:$A$434,0)+4,MATCH(T$60,'[1]PNC 2020'!$A$3:$AA$3,0))),"")</f>
        <v/>
      </c>
      <c r="U394" s="87" t="str">
        <f>IFERROR(IF(INDEX('[1]PNC 2020'!$A$3:$AA$434,MATCH($A394,'[1]PNC 2020'!$A$7:$A$434,0)+4,MATCH(U$60,'[1]PNC 2020'!$A$3:$AA$3,0))=0,"",INDEX('[1]PNC 2020'!$A$3:$AA$434,MATCH($A394,'[1]PNC 2020'!$A$7:$A$434,0)+4,MATCH(U$60,'[1]PNC 2020'!$A$3:$AA$3,0))),"")</f>
        <v/>
      </c>
      <c r="V394" s="87">
        <f t="shared" si="136"/>
        <v>0</v>
      </c>
      <c r="W394" s="87" t="str">
        <f>IFERROR(IF(INDEX('[1]PNC 2020'!$A$3:$AA$434,MATCH($A394,'[1]PNC 2020'!$A$7:$A$434,0)+4,MATCH(W$60,'[1]PNC 2020'!$A$3:$AA$3,0))=0,"",INDEX('[1]PNC 2020'!$A$3:$AA$434,MATCH($A394,'[1]PNC 2020'!$A$7:$A$434,0)+4,MATCH(W$60,'[1]PNC 2020'!$A$3:$AA$3,0))),"")</f>
        <v/>
      </c>
      <c r="X394" s="87" t="str">
        <f>IFERROR(IF(INDEX('[1]PNC 2020'!$A$3:$AA$434,MATCH($A394,'[1]PNC 2020'!$A$7:$A$434,0)+4,MATCH(X$60,'[1]PNC 2020'!$A$3:$AA$3,0))=0,"",INDEX('[1]PNC 2020'!$A$3:$AA$434,MATCH($A394,'[1]PNC 2020'!$A$7:$A$434,0)+4,MATCH(X$60,'[1]PNC 2020'!$A$3:$AA$3,0))),"")</f>
        <v/>
      </c>
      <c r="Y394" s="87">
        <f t="shared" si="137"/>
        <v>0</v>
      </c>
      <c r="Z394" s="87" t="str">
        <f>IFERROR(IF(INDEX('[1]PNC 2020'!$A$3:$AA$434,MATCH($A394,'[1]PNC 2020'!$A$7:$A$434,0)+4,MATCH(Z$60,'[1]PNC 2020'!$A$3:$AA$3,0))=0,"",INDEX('[1]PNC 2020'!$A$3:$AA$434,MATCH($A394,'[1]PNC 2020'!$A$7:$A$434,0)+4,MATCH(Z$60,'[1]PNC 2020'!$A$3:$AA$3,0))),"")</f>
        <v/>
      </c>
      <c r="AA394" s="87" t="str">
        <f>IFERROR(IF(INDEX('[1]PNC 2020'!$A$3:$AA$434,MATCH($A394,'[1]PNC 2020'!$A$7:$A$434,0)+4,MATCH(AA$60,'[1]PNC 2020'!$A$3:$AA$3,0))=0,"",INDEX('[1]PNC 2020'!$A$3:$AA$434,MATCH($A394,'[1]PNC 2020'!$A$7:$A$434,0)+4,MATCH(AA$60,'[1]PNC 2020'!$A$3:$AA$3,0))),"")</f>
        <v/>
      </c>
      <c r="AB394" s="87">
        <f t="shared" si="138"/>
        <v>0</v>
      </c>
      <c r="AC394" s="87" t="str">
        <f>IFERROR(IF(INDEX('[1]PNC 2020'!$A$3:$AA$434,MATCH($A394,'[1]PNC 2020'!$A$7:$A$434,0)+4,MATCH(AC$60,'[1]PNC 2020'!$A$3:$AA$3,0))=0,"",INDEX('[1]PNC 2020'!$A$3:$AA$434,MATCH($A394,'[1]PNC 2020'!$A$7:$A$434,0)+4,MATCH(AC$60,'[1]PNC 2020'!$A$3:$AA$3,0))),"")</f>
        <v/>
      </c>
      <c r="AD394" s="87" t="str">
        <f>IFERROR(IF(INDEX('[1]PNC 2020'!$A$3:$AA$434,MATCH($A394,'[1]PNC 2020'!$A$7:$A$434,0)+4,MATCH(AD$60,'[1]PNC 2020'!$A$3:$AA$3,0))=0,"",INDEX('[1]PNC 2020'!$A$3:$AA$434,MATCH($A394,'[1]PNC 2020'!$A$7:$A$434,0)+4,MATCH(AD$60,'[1]PNC 2020'!$A$3:$AA$3,0))),"")</f>
        <v/>
      </c>
      <c r="AE394" s="87">
        <f t="shared" si="139"/>
        <v>0</v>
      </c>
      <c r="AF394" s="87" t="str">
        <f>IFERROR(IF(INDEX('[1]PNC 2020'!$A$3:$AA$434,MATCH($A394,'[1]PNC 2020'!$A$7:$A$434,0)+4,MATCH(AF$60,'[1]PNC 2020'!$A$3:$AA$3,0))=0,"",INDEX('[1]PNC 2020'!$A$3:$AA$434,MATCH($A394,'[1]PNC 2020'!$A$7:$A$434,0)+4,MATCH(AF$60,'[1]PNC 2020'!$A$3:$AA$3,0))),"")</f>
        <v/>
      </c>
      <c r="AG394" s="87" t="str">
        <f>IFERROR(IF(INDEX('[1]PNC 2020'!$A$3:$AA$434,MATCH($A394,'[1]PNC 2020'!$A$7:$A$434,0)+4,MATCH(AG$60,'[1]PNC 2020'!$A$3:$AA$3,0))=0,"",INDEX('[1]PNC 2020'!$A$3:$AA$434,MATCH($A394,'[1]PNC 2020'!$A$7:$A$434,0)+4,MATCH(AG$60,'[1]PNC 2020'!$A$3:$AA$3,0))),"")</f>
        <v/>
      </c>
      <c r="AH394" s="87">
        <f t="shared" si="140"/>
        <v>0</v>
      </c>
      <c r="AI394" s="87" t="str">
        <f>IFERROR(IF(INDEX('[1]PNC 2020'!$A$3:$AA$434,MATCH($A394,'[1]PNC 2020'!$A$7:$A$434,0)+4,MATCH(AI$60,'[1]PNC 2020'!$A$3:$AA$3,0))=0,"",INDEX('[1]PNC 2020'!$A$3:$AA$434,MATCH($A394,'[1]PNC 2020'!$A$7:$A$434,0)+4,MATCH(AI$60,'[1]PNC 2020'!$A$3:$AA$3,0))),"")</f>
        <v/>
      </c>
      <c r="AJ394" s="87" t="str">
        <f>IFERROR(IF(INDEX('[1]PNC 2020'!$A$3:$AA$434,MATCH($A394,'[1]PNC 2020'!$A$7:$A$434,0)+4,MATCH(AJ$60,'[1]PNC 2020'!$A$3:$AA$3,0))=0,"",INDEX('[1]PNC 2020'!$A$3:$AA$434,MATCH($A394,'[1]PNC 2020'!$A$7:$A$434,0)+4,MATCH(AJ$60,'[1]PNC 2020'!$A$3:$AA$3,0))),"")</f>
        <v/>
      </c>
      <c r="AK394" s="87">
        <f t="shared" si="141"/>
        <v>0</v>
      </c>
      <c r="AM394" s="132" t="s">
        <v>6</v>
      </c>
    </row>
    <row r="395" spans="1:39" x14ac:dyDescent="0.2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tr">
        <f>IFERROR(IF(INDEX('[1]PNC 2020'!$A$3:$AA$434,MATCH($A395,'[1]PNC 2020'!$A$7:$A$434,0)+4,MATCH(E$60,'[1]PNC 2020'!$A$3:$AA$3,0))=0,"",INDEX('[1]PNC 2020'!$A$3:$AA$434,MATCH($A395,'[1]PNC 2020'!$A$7:$A$434,0)+4,MATCH(E$60,'[1]PNC 2020'!$A$3:$AA$3,0))),"")</f>
        <v/>
      </c>
      <c r="F395" s="87" t="str">
        <f>IFERROR(IF(INDEX('[1]PNC 2020'!$A$3:$AA$434,MATCH($A395,'[1]PNC 2020'!$A$7:$A$434,0)+4,MATCH(F$60,'[1]PNC 2020'!$A$3:$AA$3,0))=0,"",INDEX('[1]PNC 2020'!$A$3:$AA$434,MATCH($A395,'[1]PNC 2020'!$A$7:$A$434,0)+4,MATCH(F$60,'[1]PNC 2020'!$A$3:$AA$3,0))),"")</f>
        <v/>
      </c>
      <c r="G395" s="87">
        <f t="shared" si="131"/>
        <v>0</v>
      </c>
      <c r="H395" s="87" t="str">
        <f>IFERROR(IF(INDEX('[1]PNC 2020'!$A$3:$AA$434,MATCH($A395,'[1]PNC 2020'!$A$7:$A$434,0)+4,MATCH(H$60,'[1]PNC 2020'!$A$3:$AA$3,0))=0,"",INDEX('[1]PNC 2020'!$A$3:$AA$434,MATCH($A395,'[1]PNC 2020'!$A$7:$A$434,0)+4,MATCH(H$60,'[1]PNC 2020'!$A$3:$AA$3,0))),"")</f>
        <v/>
      </c>
      <c r="I395" s="87" t="str">
        <f>IFERROR(IF(INDEX('[1]PNC 2020'!$A$3:$AA$434,MATCH($A395,'[1]PNC 2020'!$A$7:$A$434,0)+4,MATCH(I$60,'[1]PNC 2020'!$A$3:$AA$3,0))=0,"",INDEX('[1]PNC 2020'!$A$3:$AA$434,MATCH($A395,'[1]PNC 2020'!$A$7:$A$434,0)+4,MATCH(I$60,'[1]PNC 2020'!$A$3:$AA$3,0))),"")</f>
        <v/>
      </c>
      <c r="J395" s="87">
        <f t="shared" si="132"/>
        <v>0</v>
      </c>
      <c r="K395" s="87" t="str">
        <f>IFERROR(IF(INDEX('[1]PNC 2020'!$A$3:$AA$434,MATCH($A395,'[1]PNC 2020'!$A$7:$A$434,0)+4,MATCH(K$60,'[1]PNC 2020'!$A$3:$AA$3,0))=0,"",INDEX('[1]PNC 2020'!$A$3:$AA$434,MATCH($A395,'[1]PNC 2020'!$A$7:$A$434,0)+4,MATCH(K$60,'[1]PNC 2020'!$A$3:$AA$3,0))),"")</f>
        <v/>
      </c>
      <c r="L395" s="87" t="str">
        <f>IFERROR(IF(INDEX('[1]PNC 2020'!$A$3:$AA$434,MATCH($A395,'[1]PNC 2020'!$A$7:$A$434,0)+4,MATCH(L$60,'[1]PNC 2020'!$A$3:$AA$3,0))=0,"",INDEX('[1]PNC 2020'!$A$3:$AA$434,MATCH($A395,'[1]PNC 2020'!$A$7:$A$434,0)+4,MATCH(L$60,'[1]PNC 2020'!$A$3:$AA$3,0))),"")</f>
        <v/>
      </c>
      <c r="M395" s="87">
        <f t="shared" si="133"/>
        <v>0</v>
      </c>
      <c r="N395" s="87" t="str">
        <f>IFERROR(IF(INDEX('[1]PNC 2020'!$A$3:$AA$434,MATCH($A395,'[1]PNC 2020'!$A$7:$A$434,0)+4,MATCH(N$60,'[1]PNC 2020'!$A$3:$AA$3,0))=0,"",INDEX('[1]PNC 2020'!$A$3:$AA$434,MATCH($A395,'[1]PNC 2020'!$A$7:$A$434,0)+4,MATCH(N$60,'[1]PNC 2020'!$A$3:$AA$3,0))),"")</f>
        <v/>
      </c>
      <c r="O395" s="87" t="str">
        <f>IFERROR(IF(INDEX('[1]PNC 2020'!$A$3:$AA$434,MATCH($A395,'[1]PNC 2020'!$A$7:$A$434,0)+4,MATCH(O$60,'[1]PNC 2020'!$A$3:$AA$3,0))=0,"",INDEX('[1]PNC 2020'!$A$3:$AA$434,MATCH($A395,'[1]PNC 2020'!$A$7:$A$434,0)+4,MATCH(O$60,'[1]PNC 2020'!$A$3:$AA$3,0))),"")</f>
        <v/>
      </c>
      <c r="P395" s="87">
        <f t="shared" si="134"/>
        <v>0</v>
      </c>
      <c r="Q395" s="87" t="str">
        <f>IFERROR(IF(INDEX('[1]PNC 2020'!$A$3:$AA$434,MATCH($A395,'[1]PNC 2020'!$A$7:$A$434,0)+4,MATCH(Q$60,'[1]PNC 2020'!$A$3:$AA$3,0))=0,"",INDEX('[1]PNC 2020'!$A$3:$AA$434,MATCH($A395,'[1]PNC 2020'!$A$7:$A$434,0)+4,MATCH(Q$60,'[1]PNC 2020'!$A$3:$AA$3,0))),"")</f>
        <v/>
      </c>
      <c r="R395" s="87" t="str">
        <f>IFERROR(IF(INDEX('[1]PNC 2020'!$A$3:$AA$434,MATCH($A395,'[1]PNC 2020'!$A$7:$A$434,0)+4,MATCH(R$60,'[1]PNC 2020'!$A$3:$AA$3,0))=0,"",INDEX('[1]PNC 2020'!$A$3:$AA$434,MATCH($A395,'[1]PNC 2020'!$A$7:$A$434,0)+4,MATCH(R$60,'[1]PNC 2020'!$A$3:$AA$3,0))),"")</f>
        <v/>
      </c>
      <c r="S395" s="87">
        <f t="shared" si="135"/>
        <v>0</v>
      </c>
      <c r="T395" s="87" t="str">
        <f>IFERROR(IF(INDEX('[1]PNC 2020'!$A$3:$AA$434,MATCH($A395,'[1]PNC 2020'!$A$7:$A$434,0)+4,MATCH(T$60,'[1]PNC 2020'!$A$3:$AA$3,0))=0,"",INDEX('[1]PNC 2020'!$A$3:$AA$434,MATCH($A395,'[1]PNC 2020'!$A$7:$A$434,0)+4,MATCH(T$60,'[1]PNC 2020'!$A$3:$AA$3,0))),"")</f>
        <v/>
      </c>
      <c r="U395" s="87" t="str">
        <f>IFERROR(IF(INDEX('[1]PNC 2020'!$A$3:$AA$434,MATCH($A395,'[1]PNC 2020'!$A$7:$A$434,0)+4,MATCH(U$60,'[1]PNC 2020'!$A$3:$AA$3,0))=0,"",INDEX('[1]PNC 2020'!$A$3:$AA$434,MATCH($A395,'[1]PNC 2020'!$A$7:$A$434,0)+4,MATCH(U$60,'[1]PNC 2020'!$A$3:$AA$3,0))),"")</f>
        <v/>
      </c>
      <c r="V395" s="87">
        <f t="shared" si="136"/>
        <v>0</v>
      </c>
      <c r="W395" s="87" t="str">
        <f>IFERROR(IF(INDEX('[1]PNC 2020'!$A$3:$AA$434,MATCH($A395,'[1]PNC 2020'!$A$7:$A$434,0)+4,MATCH(W$60,'[1]PNC 2020'!$A$3:$AA$3,0))=0,"",INDEX('[1]PNC 2020'!$A$3:$AA$434,MATCH($A395,'[1]PNC 2020'!$A$7:$A$434,0)+4,MATCH(W$60,'[1]PNC 2020'!$A$3:$AA$3,0))),"")</f>
        <v/>
      </c>
      <c r="X395" s="87" t="str">
        <f>IFERROR(IF(INDEX('[1]PNC 2020'!$A$3:$AA$434,MATCH($A395,'[1]PNC 2020'!$A$7:$A$434,0)+4,MATCH(X$60,'[1]PNC 2020'!$A$3:$AA$3,0))=0,"",INDEX('[1]PNC 2020'!$A$3:$AA$434,MATCH($A395,'[1]PNC 2020'!$A$7:$A$434,0)+4,MATCH(X$60,'[1]PNC 2020'!$A$3:$AA$3,0))),"")</f>
        <v/>
      </c>
      <c r="Y395" s="87">
        <f t="shared" si="137"/>
        <v>0</v>
      </c>
      <c r="Z395" s="87" t="str">
        <f>IFERROR(IF(INDEX('[1]PNC 2020'!$A$3:$AA$434,MATCH($A395,'[1]PNC 2020'!$A$7:$A$434,0)+4,MATCH(Z$60,'[1]PNC 2020'!$A$3:$AA$3,0))=0,"",INDEX('[1]PNC 2020'!$A$3:$AA$434,MATCH($A395,'[1]PNC 2020'!$A$7:$A$434,0)+4,MATCH(Z$60,'[1]PNC 2020'!$A$3:$AA$3,0))),"")</f>
        <v/>
      </c>
      <c r="AA395" s="87" t="str">
        <f>IFERROR(IF(INDEX('[1]PNC 2020'!$A$3:$AA$434,MATCH($A395,'[1]PNC 2020'!$A$7:$A$434,0)+4,MATCH(AA$60,'[1]PNC 2020'!$A$3:$AA$3,0))=0,"",INDEX('[1]PNC 2020'!$A$3:$AA$434,MATCH($A395,'[1]PNC 2020'!$A$7:$A$434,0)+4,MATCH(AA$60,'[1]PNC 2020'!$A$3:$AA$3,0))),"")</f>
        <v/>
      </c>
      <c r="AB395" s="87">
        <f t="shared" si="138"/>
        <v>0</v>
      </c>
      <c r="AC395" s="87" t="str">
        <f>IFERROR(IF(INDEX('[1]PNC 2020'!$A$3:$AA$434,MATCH($A395,'[1]PNC 2020'!$A$7:$A$434,0)+4,MATCH(AC$60,'[1]PNC 2020'!$A$3:$AA$3,0))=0,"",INDEX('[1]PNC 2020'!$A$3:$AA$434,MATCH($A395,'[1]PNC 2020'!$A$7:$A$434,0)+4,MATCH(AC$60,'[1]PNC 2020'!$A$3:$AA$3,0))),"")</f>
        <v/>
      </c>
      <c r="AD395" s="87" t="str">
        <f>IFERROR(IF(INDEX('[1]PNC 2020'!$A$3:$AA$434,MATCH($A395,'[1]PNC 2020'!$A$7:$A$434,0)+4,MATCH(AD$60,'[1]PNC 2020'!$A$3:$AA$3,0))=0,"",INDEX('[1]PNC 2020'!$A$3:$AA$434,MATCH($A395,'[1]PNC 2020'!$A$7:$A$434,0)+4,MATCH(AD$60,'[1]PNC 2020'!$A$3:$AA$3,0))),"")</f>
        <v/>
      </c>
      <c r="AE395" s="87">
        <f t="shared" si="139"/>
        <v>0</v>
      </c>
      <c r="AF395" s="87" t="str">
        <f>IFERROR(IF(INDEX('[1]PNC 2020'!$A$3:$AA$434,MATCH($A395,'[1]PNC 2020'!$A$7:$A$434,0)+4,MATCH(AF$60,'[1]PNC 2020'!$A$3:$AA$3,0))=0,"",INDEX('[1]PNC 2020'!$A$3:$AA$434,MATCH($A395,'[1]PNC 2020'!$A$7:$A$434,0)+4,MATCH(AF$60,'[1]PNC 2020'!$A$3:$AA$3,0))),"")</f>
        <v/>
      </c>
      <c r="AG395" s="87" t="str">
        <f>IFERROR(IF(INDEX('[1]PNC 2020'!$A$3:$AA$434,MATCH($A395,'[1]PNC 2020'!$A$7:$A$434,0)+4,MATCH(AG$60,'[1]PNC 2020'!$A$3:$AA$3,0))=0,"",INDEX('[1]PNC 2020'!$A$3:$AA$434,MATCH($A395,'[1]PNC 2020'!$A$7:$A$434,0)+4,MATCH(AG$60,'[1]PNC 2020'!$A$3:$AA$3,0))),"")</f>
        <v/>
      </c>
      <c r="AH395" s="87">
        <f t="shared" si="140"/>
        <v>0</v>
      </c>
      <c r="AI395" s="87" t="str">
        <f>IFERROR(IF(INDEX('[1]PNC 2020'!$A$3:$AA$434,MATCH($A395,'[1]PNC 2020'!$A$7:$A$434,0)+4,MATCH(AI$60,'[1]PNC 2020'!$A$3:$AA$3,0))=0,"",INDEX('[1]PNC 2020'!$A$3:$AA$434,MATCH($A395,'[1]PNC 2020'!$A$7:$A$434,0)+4,MATCH(AI$60,'[1]PNC 2020'!$A$3:$AA$3,0))),"")</f>
        <v/>
      </c>
      <c r="AJ395" s="87" t="str">
        <f>IFERROR(IF(INDEX('[1]PNC 2020'!$A$3:$AA$434,MATCH($A395,'[1]PNC 2020'!$A$7:$A$434,0)+4,MATCH(AJ$60,'[1]PNC 2020'!$A$3:$AA$3,0))=0,"",INDEX('[1]PNC 2020'!$A$3:$AA$434,MATCH($A395,'[1]PNC 2020'!$A$7:$A$434,0)+4,MATCH(AJ$60,'[1]PNC 2020'!$A$3:$AA$3,0))),"")</f>
        <v/>
      </c>
      <c r="AK395" s="87">
        <f t="shared" si="141"/>
        <v>0</v>
      </c>
      <c r="AM395" s="132" t="s">
        <v>6</v>
      </c>
    </row>
    <row r="396" spans="1:39" x14ac:dyDescent="0.2">
      <c r="A396" s="132" t="str">
        <f t="shared" si="127"/>
        <v>JulioCompañía Dominicana de Seguros, C. por A.</v>
      </c>
      <c r="B396" s="51" t="s">
        <v>116</v>
      </c>
      <c r="C396" s="88">
        <f t="shared" si="129"/>
        <v>0</v>
      </c>
      <c r="D396" s="88">
        <f t="shared" si="130"/>
        <v>0</v>
      </c>
      <c r="E396" s="87" t="str">
        <f>IFERROR(IF(INDEX('[1]PNC 2020'!$A$3:$AA$434,MATCH($A396,'[1]PNC 2020'!$A$7:$A$434,0)+4,MATCH(E$60,'[1]PNC 2020'!$A$3:$AA$3,0))=0,"",INDEX('[1]PNC 2020'!$A$3:$AA$434,MATCH($A396,'[1]PNC 2020'!$A$7:$A$434,0)+4,MATCH(E$60,'[1]PNC 2020'!$A$3:$AA$3,0))),"")</f>
        <v/>
      </c>
      <c r="F396" s="87" t="str">
        <f>IFERROR(IF(INDEX('[1]PNC 2020'!$A$3:$AA$434,MATCH($A396,'[1]PNC 2020'!$A$7:$A$434,0)+4,MATCH(F$60,'[1]PNC 2020'!$A$3:$AA$3,0))=0,"",INDEX('[1]PNC 2020'!$A$3:$AA$434,MATCH($A396,'[1]PNC 2020'!$A$7:$A$434,0)+4,MATCH(F$60,'[1]PNC 2020'!$A$3:$AA$3,0))),"")</f>
        <v/>
      </c>
      <c r="G396" s="87">
        <f t="shared" si="131"/>
        <v>0</v>
      </c>
      <c r="H396" s="87" t="str">
        <f>IFERROR(IF(INDEX('[1]PNC 2020'!$A$3:$AA$434,MATCH($A396,'[1]PNC 2020'!$A$7:$A$434,0)+4,MATCH(H$60,'[1]PNC 2020'!$A$3:$AA$3,0))=0,"",INDEX('[1]PNC 2020'!$A$3:$AA$434,MATCH($A396,'[1]PNC 2020'!$A$7:$A$434,0)+4,MATCH(H$60,'[1]PNC 2020'!$A$3:$AA$3,0))),"")</f>
        <v/>
      </c>
      <c r="I396" s="87" t="str">
        <f>IFERROR(IF(INDEX('[1]PNC 2020'!$A$3:$AA$434,MATCH($A396,'[1]PNC 2020'!$A$7:$A$434,0)+4,MATCH(I$60,'[1]PNC 2020'!$A$3:$AA$3,0))=0,"",INDEX('[1]PNC 2020'!$A$3:$AA$434,MATCH($A396,'[1]PNC 2020'!$A$7:$A$434,0)+4,MATCH(I$60,'[1]PNC 2020'!$A$3:$AA$3,0))),"")</f>
        <v/>
      </c>
      <c r="J396" s="87">
        <f t="shared" si="132"/>
        <v>0</v>
      </c>
      <c r="K396" s="87" t="str">
        <f>IFERROR(IF(INDEX('[1]PNC 2020'!$A$3:$AA$434,MATCH($A396,'[1]PNC 2020'!$A$7:$A$434,0)+4,MATCH(K$60,'[1]PNC 2020'!$A$3:$AA$3,0))=0,"",INDEX('[1]PNC 2020'!$A$3:$AA$434,MATCH($A396,'[1]PNC 2020'!$A$7:$A$434,0)+4,MATCH(K$60,'[1]PNC 2020'!$A$3:$AA$3,0))),"")</f>
        <v/>
      </c>
      <c r="L396" s="87" t="str">
        <f>IFERROR(IF(INDEX('[1]PNC 2020'!$A$3:$AA$434,MATCH($A396,'[1]PNC 2020'!$A$7:$A$434,0)+4,MATCH(L$60,'[1]PNC 2020'!$A$3:$AA$3,0))=0,"",INDEX('[1]PNC 2020'!$A$3:$AA$434,MATCH($A396,'[1]PNC 2020'!$A$7:$A$434,0)+4,MATCH(L$60,'[1]PNC 2020'!$A$3:$AA$3,0))),"")</f>
        <v/>
      </c>
      <c r="M396" s="87">
        <f t="shared" si="133"/>
        <v>0</v>
      </c>
      <c r="N396" s="87" t="str">
        <f>IFERROR(IF(INDEX('[1]PNC 2020'!$A$3:$AA$434,MATCH($A396,'[1]PNC 2020'!$A$7:$A$434,0)+4,MATCH(N$60,'[1]PNC 2020'!$A$3:$AA$3,0))=0,"",INDEX('[1]PNC 2020'!$A$3:$AA$434,MATCH($A396,'[1]PNC 2020'!$A$7:$A$434,0)+4,MATCH(N$60,'[1]PNC 2020'!$A$3:$AA$3,0))),"")</f>
        <v/>
      </c>
      <c r="O396" s="87" t="str">
        <f>IFERROR(IF(INDEX('[1]PNC 2020'!$A$3:$AA$434,MATCH($A396,'[1]PNC 2020'!$A$7:$A$434,0)+4,MATCH(O$60,'[1]PNC 2020'!$A$3:$AA$3,0))=0,"",INDEX('[1]PNC 2020'!$A$3:$AA$434,MATCH($A396,'[1]PNC 2020'!$A$7:$A$434,0)+4,MATCH(O$60,'[1]PNC 2020'!$A$3:$AA$3,0))),"")</f>
        <v/>
      </c>
      <c r="P396" s="87">
        <f t="shared" si="134"/>
        <v>0</v>
      </c>
      <c r="Q396" s="87" t="str">
        <f>IFERROR(IF(INDEX('[1]PNC 2020'!$A$3:$AA$434,MATCH($A396,'[1]PNC 2020'!$A$7:$A$434,0)+4,MATCH(Q$60,'[1]PNC 2020'!$A$3:$AA$3,0))=0,"",INDEX('[1]PNC 2020'!$A$3:$AA$434,MATCH($A396,'[1]PNC 2020'!$A$7:$A$434,0)+4,MATCH(Q$60,'[1]PNC 2020'!$A$3:$AA$3,0))),"")</f>
        <v/>
      </c>
      <c r="R396" s="87" t="str">
        <f>IFERROR(IF(INDEX('[1]PNC 2020'!$A$3:$AA$434,MATCH($A396,'[1]PNC 2020'!$A$7:$A$434,0)+4,MATCH(R$60,'[1]PNC 2020'!$A$3:$AA$3,0))=0,"",INDEX('[1]PNC 2020'!$A$3:$AA$434,MATCH($A396,'[1]PNC 2020'!$A$7:$A$434,0)+4,MATCH(R$60,'[1]PNC 2020'!$A$3:$AA$3,0))),"")</f>
        <v/>
      </c>
      <c r="S396" s="87">
        <f t="shared" si="135"/>
        <v>0</v>
      </c>
      <c r="T396" s="87" t="str">
        <f>IFERROR(IF(INDEX('[1]PNC 2020'!$A$3:$AA$434,MATCH($A396,'[1]PNC 2020'!$A$7:$A$434,0)+4,MATCH(T$60,'[1]PNC 2020'!$A$3:$AA$3,0))=0,"",INDEX('[1]PNC 2020'!$A$3:$AA$434,MATCH($A396,'[1]PNC 2020'!$A$7:$A$434,0)+4,MATCH(T$60,'[1]PNC 2020'!$A$3:$AA$3,0))),"")</f>
        <v/>
      </c>
      <c r="U396" s="87" t="str">
        <f>IFERROR(IF(INDEX('[1]PNC 2020'!$A$3:$AA$434,MATCH($A396,'[1]PNC 2020'!$A$7:$A$434,0)+4,MATCH(U$60,'[1]PNC 2020'!$A$3:$AA$3,0))=0,"",INDEX('[1]PNC 2020'!$A$3:$AA$434,MATCH($A396,'[1]PNC 2020'!$A$7:$A$434,0)+4,MATCH(U$60,'[1]PNC 2020'!$A$3:$AA$3,0))),"")</f>
        <v/>
      </c>
      <c r="V396" s="87">
        <f t="shared" si="136"/>
        <v>0</v>
      </c>
      <c r="W396" s="87" t="str">
        <f>IFERROR(IF(INDEX('[1]PNC 2020'!$A$3:$AA$434,MATCH($A396,'[1]PNC 2020'!$A$7:$A$434,0)+4,MATCH(W$60,'[1]PNC 2020'!$A$3:$AA$3,0))=0,"",INDEX('[1]PNC 2020'!$A$3:$AA$434,MATCH($A396,'[1]PNC 2020'!$A$7:$A$434,0)+4,MATCH(W$60,'[1]PNC 2020'!$A$3:$AA$3,0))),"")</f>
        <v/>
      </c>
      <c r="X396" s="87" t="str">
        <f>IFERROR(IF(INDEX('[1]PNC 2020'!$A$3:$AA$434,MATCH($A396,'[1]PNC 2020'!$A$7:$A$434,0)+4,MATCH(X$60,'[1]PNC 2020'!$A$3:$AA$3,0))=0,"",INDEX('[1]PNC 2020'!$A$3:$AA$434,MATCH($A396,'[1]PNC 2020'!$A$7:$A$434,0)+4,MATCH(X$60,'[1]PNC 2020'!$A$3:$AA$3,0))),"")</f>
        <v/>
      </c>
      <c r="Y396" s="87">
        <f t="shared" si="137"/>
        <v>0</v>
      </c>
      <c r="Z396" s="87" t="str">
        <f>IFERROR(IF(INDEX('[1]PNC 2020'!$A$3:$AA$434,MATCH($A396,'[1]PNC 2020'!$A$7:$A$434,0)+4,MATCH(Z$60,'[1]PNC 2020'!$A$3:$AA$3,0))=0,"",INDEX('[1]PNC 2020'!$A$3:$AA$434,MATCH($A396,'[1]PNC 2020'!$A$7:$A$434,0)+4,MATCH(Z$60,'[1]PNC 2020'!$A$3:$AA$3,0))),"")</f>
        <v/>
      </c>
      <c r="AA396" s="87" t="str">
        <f>IFERROR(IF(INDEX('[1]PNC 2020'!$A$3:$AA$434,MATCH($A396,'[1]PNC 2020'!$A$7:$A$434,0)+4,MATCH(AA$60,'[1]PNC 2020'!$A$3:$AA$3,0))=0,"",INDEX('[1]PNC 2020'!$A$3:$AA$434,MATCH($A396,'[1]PNC 2020'!$A$7:$A$434,0)+4,MATCH(AA$60,'[1]PNC 2020'!$A$3:$AA$3,0))),"")</f>
        <v/>
      </c>
      <c r="AB396" s="87">
        <f t="shared" si="138"/>
        <v>0</v>
      </c>
      <c r="AC396" s="87" t="str">
        <f>IFERROR(IF(INDEX('[1]PNC 2020'!$A$3:$AA$434,MATCH($A396,'[1]PNC 2020'!$A$7:$A$434,0)+4,MATCH(AC$60,'[1]PNC 2020'!$A$3:$AA$3,0))=0,"",INDEX('[1]PNC 2020'!$A$3:$AA$434,MATCH($A396,'[1]PNC 2020'!$A$7:$A$434,0)+4,MATCH(AC$60,'[1]PNC 2020'!$A$3:$AA$3,0))),"")</f>
        <v/>
      </c>
      <c r="AD396" s="87" t="str">
        <f>IFERROR(IF(INDEX('[1]PNC 2020'!$A$3:$AA$434,MATCH($A396,'[1]PNC 2020'!$A$7:$A$434,0)+4,MATCH(AD$60,'[1]PNC 2020'!$A$3:$AA$3,0))=0,"",INDEX('[1]PNC 2020'!$A$3:$AA$434,MATCH($A396,'[1]PNC 2020'!$A$7:$A$434,0)+4,MATCH(AD$60,'[1]PNC 2020'!$A$3:$AA$3,0))),"")</f>
        <v/>
      </c>
      <c r="AE396" s="87">
        <f t="shared" si="139"/>
        <v>0</v>
      </c>
      <c r="AF396" s="87" t="str">
        <f>IFERROR(IF(INDEX('[1]PNC 2020'!$A$3:$AA$434,MATCH($A396,'[1]PNC 2020'!$A$7:$A$434,0)+4,MATCH(AF$60,'[1]PNC 2020'!$A$3:$AA$3,0))=0,"",INDEX('[1]PNC 2020'!$A$3:$AA$434,MATCH($A396,'[1]PNC 2020'!$A$7:$A$434,0)+4,MATCH(AF$60,'[1]PNC 2020'!$A$3:$AA$3,0))),"")</f>
        <v/>
      </c>
      <c r="AG396" s="87" t="str">
        <f>IFERROR(IF(INDEX('[1]PNC 2020'!$A$3:$AA$434,MATCH($A396,'[1]PNC 2020'!$A$7:$A$434,0)+4,MATCH(AG$60,'[1]PNC 2020'!$A$3:$AA$3,0))=0,"",INDEX('[1]PNC 2020'!$A$3:$AA$434,MATCH($A396,'[1]PNC 2020'!$A$7:$A$434,0)+4,MATCH(AG$60,'[1]PNC 2020'!$A$3:$AA$3,0))),"")</f>
        <v/>
      </c>
      <c r="AH396" s="87">
        <f t="shared" si="140"/>
        <v>0</v>
      </c>
      <c r="AI396" s="87" t="str">
        <f>IFERROR(IF(INDEX('[1]PNC 2020'!$A$3:$AA$434,MATCH($A396,'[1]PNC 2020'!$A$7:$A$434,0)+4,MATCH(AI$60,'[1]PNC 2020'!$A$3:$AA$3,0))=0,"",INDEX('[1]PNC 2020'!$A$3:$AA$434,MATCH($A396,'[1]PNC 2020'!$A$7:$A$434,0)+4,MATCH(AI$60,'[1]PNC 2020'!$A$3:$AA$3,0))),"")</f>
        <v/>
      </c>
      <c r="AJ396" s="87" t="str">
        <f>IFERROR(IF(INDEX('[1]PNC 2020'!$A$3:$AA$434,MATCH($A396,'[1]PNC 2020'!$A$7:$A$434,0)+4,MATCH(AJ$60,'[1]PNC 2020'!$A$3:$AA$3,0))=0,"",INDEX('[1]PNC 2020'!$A$3:$AA$434,MATCH($A396,'[1]PNC 2020'!$A$7:$A$434,0)+4,MATCH(AJ$60,'[1]PNC 2020'!$A$3:$AA$3,0))),"")</f>
        <v/>
      </c>
      <c r="AK396" s="87">
        <f t="shared" si="141"/>
        <v>0</v>
      </c>
      <c r="AM396" s="132" t="s">
        <v>6</v>
      </c>
    </row>
    <row r="397" spans="1:39" x14ac:dyDescent="0.2">
      <c r="A397" s="132" t="str">
        <f t="shared" si="127"/>
        <v>JulioPatria, S. A., Compañía de Seguros</v>
      </c>
      <c r="B397" s="51" t="s">
        <v>117</v>
      </c>
      <c r="C397" s="88">
        <f t="shared" si="129"/>
        <v>0</v>
      </c>
      <c r="D397" s="88">
        <f t="shared" si="130"/>
        <v>0</v>
      </c>
      <c r="E397" s="87" t="str">
        <f>IFERROR(IF(INDEX('[1]PNC 2020'!$A$3:$AA$434,MATCH($A397,'[1]PNC 2020'!$A$7:$A$434,0)+4,MATCH(E$60,'[1]PNC 2020'!$A$3:$AA$3,0))=0,"",INDEX('[1]PNC 2020'!$A$3:$AA$434,MATCH($A397,'[1]PNC 2020'!$A$7:$A$434,0)+4,MATCH(E$60,'[1]PNC 2020'!$A$3:$AA$3,0))),"")</f>
        <v/>
      </c>
      <c r="F397" s="87" t="str">
        <f>IFERROR(IF(INDEX('[1]PNC 2020'!$A$3:$AA$434,MATCH($A397,'[1]PNC 2020'!$A$7:$A$434,0)+4,MATCH(F$60,'[1]PNC 2020'!$A$3:$AA$3,0))=0,"",INDEX('[1]PNC 2020'!$A$3:$AA$434,MATCH($A397,'[1]PNC 2020'!$A$7:$A$434,0)+4,MATCH(F$60,'[1]PNC 2020'!$A$3:$AA$3,0))),"")</f>
        <v/>
      </c>
      <c r="G397" s="87">
        <f t="shared" si="131"/>
        <v>0</v>
      </c>
      <c r="H397" s="87" t="str">
        <f>IFERROR(IF(INDEX('[1]PNC 2020'!$A$3:$AA$434,MATCH($A397,'[1]PNC 2020'!$A$7:$A$434,0)+4,MATCH(H$60,'[1]PNC 2020'!$A$3:$AA$3,0))=0,"",INDEX('[1]PNC 2020'!$A$3:$AA$434,MATCH($A397,'[1]PNC 2020'!$A$7:$A$434,0)+4,MATCH(H$60,'[1]PNC 2020'!$A$3:$AA$3,0))),"")</f>
        <v/>
      </c>
      <c r="I397" s="87" t="str">
        <f>IFERROR(IF(INDEX('[1]PNC 2020'!$A$3:$AA$434,MATCH($A397,'[1]PNC 2020'!$A$7:$A$434,0)+4,MATCH(I$60,'[1]PNC 2020'!$A$3:$AA$3,0))=0,"",INDEX('[1]PNC 2020'!$A$3:$AA$434,MATCH($A397,'[1]PNC 2020'!$A$7:$A$434,0)+4,MATCH(I$60,'[1]PNC 2020'!$A$3:$AA$3,0))),"")</f>
        <v/>
      </c>
      <c r="J397" s="87">
        <f t="shared" si="132"/>
        <v>0</v>
      </c>
      <c r="K397" s="87" t="str">
        <f>IFERROR(IF(INDEX('[1]PNC 2020'!$A$3:$AA$434,MATCH($A397,'[1]PNC 2020'!$A$7:$A$434,0)+4,MATCH(K$60,'[1]PNC 2020'!$A$3:$AA$3,0))=0,"",INDEX('[1]PNC 2020'!$A$3:$AA$434,MATCH($A397,'[1]PNC 2020'!$A$7:$A$434,0)+4,MATCH(K$60,'[1]PNC 2020'!$A$3:$AA$3,0))),"")</f>
        <v/>
      </c>
      <c r="L397" s="87" t="str">
        <f>IFERROR(IF(INDEX('[1]PNC 2020'!$A$3:$AA$434,MATCH($A397,'[1]PNC 2020'!$A$7:$A$434,0)+4,MATCH(L$60,'[1]PNC 2020'!$A$3:$AA$3,0))=0,"",INDEX('[1]PNC 2020'!$A$3:$AA$434,MATCH($A397,'[1]PNC 2020'!$A$7:$A$434,0)+4,MATCH(L$60,'[1]PNC 2020'!$A$3:$AA$3,0))),"")</f>
        <v/>
      </c>
      <c r="M397" s="87">
        <f t="shared" si="133"/>
        <v>0</v>
      </c>
      <c r="N397" s="87" t="str">
        <f>IFERROR(IF(INDEX('[1]PNC 2020'!$A$3:$AA$434,MATCH($A397,'[1]PNC 2020'!$A$7:$A$434,0)+4,MATCH(N$60,'[1]PNC 2020'!$A$3:$AA$3,0))=0,"",INDEX('[1]PNC 2020'!$A$3:$AA$434,MATCH($A397,'[1]PNC 2020'!$A$7:$A$434,0)+4,MATCH(N$60,'[1]PNC 2020'!$A$3:$AA$3,0))),"")</f>
        <v/>
      </c>
      <c r="O397" s="87" t="str">
        <f>IFERROR(IF(INDEX('[1]PNC 2020'!$A$3:$AA$434,MATCH($A397,'[1]PNC 2020'!$A$7:$A$434,0)+4,MATCH(O$60,'[1]PNC 2020'!$A$3:$AA$3,0))=0,"",INDEX('[1]PNC 2020'!$A$3:$AA$434,MATCH($A397,'[1]PNC 2020'!$A$7:$A$434,0)+4,MATCH(O$60,'[1]PNC 2020'!$A$3:$AA$3,0))),"")</f>
        <v/>
      </c>
      <c r="P397" s="87">
        <f t="shared" si="134"/>
        <v>0</v>
      </c>
      <c r="Q397" s="87" t="str">
        <f>IFERROR(IF(INDEX('[1]PNC 2020'!$A$3:$AA$434,MATCH($A397,'[1]PNC 2020'!$A$7:$A$434,0)+4,MATCH(Q$60,'[1]PNC 2020'!$A$3:$AA$3,0))=0,"",INDEX('[1]PNC 2020'!$A$3:$AA$434,MATCH($A397,'[1]PNC 2020'!$A$7:$A$434,0)+4,MATCH(Q$60,'[1]PNC 2020'!$A$3:$AA$3,0))),"")</f>
        <v/>
      </c>
      <c r="R397" s="87" t="str">
        <f>IFERROR(IF(INDEX('[1]PNC 2020'!$A$3:$AA$434,MATCH($A397,'[1]PNC 2020'!$A$7:$A$434,0)+4,MATCH(R$60,'[1]PNC 2020'!$A$3:$AA$3,0))=0,"",INDEX('[1]PNC 2020'!$A$3:$AA$434,MATCH($A397,'[1]PNC 2020'!$A$7:$A$434,0)+4,MATCH(R$60,'[1]PNC 2020'!$A$3:$AA$3,0))),"")</f>
        <v/>
      </c>
      <c r="S397" s="87">
        <f t="shared" si="135"/>
        <v>0</v>
      </c>
      <c r="T397" s="87" t="str">
        <f>IFERROR(IF(INDEX('[1]PNC 2020'!$A$3:$AA$434,MATCH($A397,'[1]PNC 2020'!$A$7:$A$434,0)+4,MATCH(T$60,'[1]PNC 2020'!$A$3:$AA$3,0))=0,"",INDEX('[1]PNC 2020'!$A$3:$AA$434,MATCH($A397,'[1]PNC 2020'!$A$7:$A$434,0)+4,MATCH(T$60,'[1]PNC 2020'!$A$3:$AA$3,0))),"")</f>
        <v/>
      </c>
      <c r="U397" s="87" t="str">
        <f>IFERROR(IF(INDEX('[1]PNC 2020'!$A$3:$AA$434,MATCH($A397,'[1]PNC 2020'!$A$7:$A$434,0)+4,MATCH(U$60,'[1]PNC 2020'!$A$3:$AA$3,0))=0,"",INDEX('[1]PNC 2020'!$A$3:$AA$434,MATCH($A397,'[1]PNC 2020'!$A$7:$A$434,0)+4,MATCH(U$60,'[1]PNC 2020'!$A$3:$AA$3,0))),"")</f>
        <v/>
      </c>
      <c r="V397" s="87">
        <f t="shared" si="136"/>
        <v>0</v>
      </c>
      <c r="W397" s="87" t="str">
        <f>IFERROR(IF(INDEX('[1]PNC 2020'!$A$3:$AA$434,MATCH($A397,'[1]PNC 2020'!$A$7:$A$434,0)+4,MATCH(W$60,'[1]PNC 2020'!$A$3:$AA$3,0))=0,"",INDEX('[1]PNC 2020'!$A$3:$AA$434,MATCH($A397,'[1]PNC 2020'!$A$7:$A$434,0)+4,MATCH(W$60,'[1]PNC 2020'!$A$3:$AA$3,0))),"")</f>
        <v/>
      </c>
      <c r="X397" s="87" t="str">
        <f>IFERROR(IF(INDEX('[1]PNC 2020'!$A$3:$AA$434,MATCH($A397,'[1]PNC 2020'!$A$7:$A$434,0)+4,MATCH(X$60,'[1]PNC 2020'!$A$3:$AA$3,0))=0,"",INDEX('[1]PNC 2020'!$A$3:$AA$434,MATCH($A397,'[1]PNC 2020'!$A$7:$A$434,0)+4,MATCH(X$60,'[1]PNC 2020'!$A$3:$AA$3,0))),"")</f>
        <v/>
      </c>
      <c r="Y397" s="87">
        <f t="shared" si="137"/>
        <v>0</v>
      </c>
      <c r="Z397" s="87" t="str">
        <f>IFERROR(IF(INDEX('[1]PNC 2020'!$A$3:$AA$434,MATCH($A397,'[1]PNC 2020'!$A$7:$A$434,0)+4,MATCH(Z$60,'[1]PNC 2020'!$A$3:$AA$3,0))=0,"",INDEX('[1]PNC 2020'!$A$3:$AA$434,MATCH($A397,'[1]PNC 2020'!$A$7:$A$434,0)+4,MATCH(Z$60,'[1]PNC 2020'!$A$3:$AA$3,0))),"")</f>
        <v/>
      </c>
      <c r="AA397" s="87" t="str">
        <f>IFERROR(IF(INDEX('[1]PNC 2020'!$A$3:$AA$434,MATCH($A397,'[1]PNC 2020'!$A$7:$A$434,0)+4,MATCH(AA$60,'[1]PNC 2020'!$A$3:$AA$3,0))=0,"",INDEX('[1]PNC 2020'!$A$3:$AA$434,MATCH($A397,'[1]PNC 2020'!$A$7:$A$434,0)+4,MATCH(AA$60,'[1]PNC 2020'!$A$3:$AA$3,0))),"")</f>
        <v/>
      </c>
      <c r="AB397" s="87">
        <f t="shared" si="138"/>
        <v>0</v>
      </c>
      <c r="AC397" s="87" t="str">
        <f>IFERROR(IF(INDEX('[1]PNC 2020'!$A$3:$AA$434,MATCH($A397,'[1]PNC 2020'!$A$7:$A$434,0)+4,MATCH(AC$60,'[1]PNC 2020'!$A$3:$AA$3,0))=0,"",INDEX('[1]PNC 2020'!$A$3:$AA$434,MATCH($A397,'[1]PNC 2020'!$A$7:$A$434,0)+4,MATCH(AC$60,'[1]PNC 2020'!$A$3:$AA$3,0))),"")</f>
        <v/>
      </c>
      <c r="AD397" s="87" t="str">
        <f>IFERROR(IF(INDEX('[1]PNC 2020'!$A$3:$AA$434,MATCH($A397,'[1]PNC 2020'!$A$7:$A$434,0)+4,MATCH(AD$60,'[1]PNC 2020'!$A$3:$AA$3,0))=0,"",INDEX('[1]PNC 2020'!$A$3:$AA$434,MATCH($A397,'[1]PNC 2020'!$A$7:$A$434,0)+4,MATCH(AD$60,'[1]PNC 2020'!$A$3:$AA$3,0))),"")</f>
        <v/>
      </c>
      <c r="AE397" s="87">
        <f t="shared" si="139"/>
        <v>0</v>
      </c>
      <c r="AF397" s="87" t="str">
        <f>IFERROR(IF(INDEX('[1]PNC 2020'!$A$3:$AA$434,MATCH($A397,'[1]PNC 2020'!$A$7:$A$434,0)+4,MATCH(AF$60,'[1]PNC 2020'!$A$3:$AA$3,0))=0,"",INDEX('[1]PNC 2020'!$A$3:$AA$434,MATCH($A397,'[1]PNC 2020'!$A$7:$A$434,0)+4,MATCH(AF$60,'[1]PNC 2020'!$A$3:$AA$3,0))),"")</f>
        <v/>
      </c>
      <c r="AG397" s="87" t="str">
        <f>IFERROR(IF(INDEX('[1]PNC 2020'!$A$3:$AA$434,MATCH($A397,'[1]PNC 2020'!$A$7:$A$434,0)+4,MATCH(AG$60,'[1]PNC 2020'!$A$3:$AA$3,0))=0,"",INDEX('[1]PNC 2020'!$A$3:$AA$434,MATCH($A397,'[1]PNC 2020'!$A$7:$A$434,0)+4,MATCH(AG$60,'[1]PNC 2020'!$A$3:$AA$3,0))),"")</f>
        <v/>
      </c>
      <c r="AH397" s="87">
        <f t="shared" si="140"/>
        <v>0</v>
      </c>
      <c r="AI397" s="87" t="str">
        <f>IFERROR(IF(INDEX('[1]PNC 2020'!$A$3:$AA$434,MATCH($A397,'[1]PNC 2020'!$A$7:$A$434,0)+4,MATCH(AI$60,'[1]PNC 2020'!$A$3:$AA$3,0))=0,"",INDEX('[1]PNC 2020'!$A$3:$AA$434,MATCH($A397,'[1]PNC 2020'!$A$7:$A$434,0)+4,MATCH(AI$60,'[1]PNC 2020'!$A$3:$AA$3,0))),"")</f>
        <v/>
      </c>
      <c r="AJ397" s="87" t="str">
        <f>IFERROR(IF(INDEX('[1]PNC 2020'!$A$3:$AA$434,MATCH($A397,'[1]PNC 2020'!$A$7:$A$434,0)+4,MATCH(AJ$60,'[1]PNC 2020'!$A$3:$AA$3,0))=0,"",INDEX('[1]PNC 2020'!$A$3:$AA$434,MATCH($A397,'[1]PNC 2020'!$A$7:$A$434,0)+4,MATCH(AJ$60,'[1]PNC 2020'!$A$3:$AA$3,0))),"")</f>
        <v/>
      </c>
      <c r="AK397" s="87">
        <f t="shared" si="141"/>
        <v>0</v>
      </c>
      <c r="AM397" s="132" t="s">
        <v>6</v>
      </c>
    </row>
    <row r="398" spans="1:39" x14ac:dyDescent="0.2">
      <c r="A398" s="132" t="str">
        <f t="shared" si="127"/>
        <v>JulioAseguradora Agropecuaria Dominicana, S. A.</v>
      </c>
      <c r="B398" s="51" t="s">
        <v>118</v>
      </c>
      <c r="C398" s="88">
        <f t="shared" si="129"/>
        <v>0</v>
      </c>
      <c r="D398" s="88">
        <f t="shared" si="130"/>
        <v>0</v>
      </c>
      <c r="E398" s="87" t="str">
        <f>IFERROR(IF(INDEX('[1]PNC 2020'!$A$3:$AA$434,MATCH($A398,'[1]PNC 2020'!$A$7:$A$434,0)+4,MATCH(E$60,'[1]PNC 2020'!$A$3:$AA$3,0))=0,"",INDEX('[1]PNC 2020'!$A$3:$AA$434,MATCH($A398,'[1]PNC 2020'!$A$7:$A$434,0)+4,MATCH(E$60,'[1]PNC 2020'!$A$3:$AA$3,0))),"")</f>
        <v/>
      </c>
      <c r="F398" s="87" t="str">
        <f>IFERROR(IF(INDEX('[1]PNC 2020'!$A$3:$AA$434,MATCH($A398,'[1]PNC 2020'!$A$7:$A$434,0)+4,MATCH(F$60,'[1]PNC 2020'!$A$3:$AA$3,0))=0,"",INDEX('[1]PNC 2020'!$A$3:$AA$434,MATCH($A398,'[1]PNC 2020'!$A$7:$A$434,0)+4,MATCH(F$60,'[1]PNC 2020'!$A$3:$AA$3,0))),"")</f>
        <v/>
      </c>
      <c r="G398" s="87">
        <f t="shared" si="131"/>
        <v>0</v>
      </c>
      <c r="H398" s="87" t="str">
        <f>IFERROR(IF(INDEX('[1]PNC 2020'!$A$3:$AA$434,MATCH($A398,'[1]PNC 2020'!$A$7:$A$434,0)+4,MATCH(H$60,'[1]PNC 2020'!$A$3:$AA$3,0))=0,"",INDEX('[1]PNC 2020'!$A$3:$AA$434,MATCH($A398,'[1]PNC 2020'!$A$7:$A$434,0)+4,MATCH(H$60,'[1]PNC 2020'!$A$3:$AA$3,0))),"")</f>
        <v/>
      </c>
      <c r="I398" s="87" t="str">
        <f>IFERROR(IF(INDEX('[1]PNC 2020'!$A$3:$AA$434,MATCH($A398,'[1]PNC 2020'!$A$7:$A$434,0)+4,MATCH(I$60,'[1]PNC 2020'!$A$3:$AA$3,0))=0,"",INDEX('[1]PNC 2020'!$A$3:$AA$434,MATCH($A398,'[1]PNC 2020'!$A$7:$A$434,0)+4,MATCH(I$60,'[1]PNC 2020'!$A$3:$AA$3,0))),"")</f>
        <v/>
      </c>
      <c r="J398" s="87">
        <f t="shared" si="132"/>
        <v>0</v>
      </c>
      <c r="K398" s="87" t="str">
        <f>IFERROR(IF(INDEX('[1]PNC 2020'!$A$3:$AA$434,MATCH($A398,'[1]PNC 2020'!$A$7:$A$434,0)+4,MATCH(K$60,'[1]PNC 2020'!$A$3:$AA$3,0))=0,"",INDEX('[1]PNC 2020'!$A$3:$AA$434,MATCH($A398,'[1]PNC 2020'!$A$7:$A$434,0)+4,MATCH(K$60,'[1]PNC 2020'!$A$3:$AA$3,0))),"")</f>
        <v/>
      </c>
      <c r="L398" s="87" t="str">
        <f>IFERROR(IF(INDEX('[1]PNC 2020'!$A$3:$AA$434,MATCH($A398,'[1]PNC 2020'!$A$7:$A$434,0)+4,MATCH(L$60,'[1]PNC 2020'!$A$3:$AA$3,0))=0,"",INDEX('[1]PNC 2020'!$A$3:$AA$434,MATCH($A398,'[1]PNC 2020'!$A$7:$A$434,0)+4,MATCH(L$60,'[1]PNC 2020'!$A$3:$AA$3,0))),"")</f>
        <v/>
      </c>
      <c r="M398" s="87">
        <f t="shared" si="133"/>
        <v>0</v>
      </c>
      <c r="N398" s="87" t="str">
        <f>IFERROR(IF(INDEX('[1]PNC 2020'!$A$3:$AA$434,MATCH($A398,'[1]PNC 2020'!$A$7:$A$434,0)+4,MATCH(N$60,'[1]PNC 2020'!$A$3:$AA$3,0))=0,"",INDEX('[1]PNC 2020'!$A$3:$AA$434,MATCH($A398,'[1]PNC 2020'!$A$7:$A$434,0)+4,MATCH(N$60,'[1]PNC 2020'!$A$3:$AA$3,0))),"")</f>
        <v/>
      </c>
      <c r="O398" s="87" t="str">
        <f>IFERROR(IF(INDEX('[1]PNC 2020'!$A$3:$AA$434,MATCH($A398,'[1]PNC 2020'!$A$7:$A$434,0)+4,MATCH(O$60,'[1]PNC 2020'!$A$3:$AA$3,0))=0,"",INDEX('[1]PNC 2020'!$A$3:$AA$434,MATCH($A398,'[1]PNC 2020'!$A$7:$A$434,0)+4,MATCH(O$60,'[1]PNC 2020'!$A$3:$AA$3,0))),"")</f>
        <v/>
      </c>
      <c r="P398" s="87">
        <f t="shared" si="134"/>
        <v>0</v>
      </c>
      <c r="Q398" s="87" t="str">
        <f>IFERROR(IF(INDEX('[1]PNC 2020'!$A$3:$AA$434,MATCH($A398,'[1]PNC 2020'!$A$7:$A$434,0)+4,MATCH(Q$60,'[1]PNC 2020'!$A$3:$AA$3,0))=0,"",INDEX('[1]PNC 2020'!$A$3:$AA$434,MATCH($A398,'[1]PNC 2020'!$A$7:$A$434,0)+4,MATCH(Q$60,'[1]PNC 2020'!$A$3:$AA$3,0))),"")</f>
        <v/>
      </c>
      <c r="R398" s="87" t="str">
        <f>IFERROR(IF(INDEX('[1]PNC 2020'!$A$3:$AA$434,MATCH($A398,'[1]PNC 2020'!$A$7:$A$434,0)+4,MATCH(R$60,'[1]PNC 2020'!$A$3:$AA$3,0))=0,"",INDEX('[1]PNC 2020'!$A$3:$AA$434,MATCH($A398,'[1]PNC 2020'!$A$7:$A$434,0)+4,MATCH(R$60,'[1]PNC 2020'!$A$3:$AA$3,0))),"")</f>
        <v/>
      </c>
      <c r="S398" s="87">
        <f t="shared" si="135"/>
        <v>0</v>
      </c>
      <c r="T398" s="87" t="str">
        <f>IFERROR(IF(INDEX('[1]PNC 2020'!$A$3:$AA$434,MATCH($A398,'[1]PNC 2020'!$A$7:$A$434,0)+4,MATCH(T$60,'[1]PNC 2020'!$A$3:$AA$3,0))=0,"",INDEX('[1]PNC 2020'!$A$3:$AA$434,MATCH($A398,'[1]PNC 2020'!$A$7:$A$434,0)+4,MATCH(T$60,'[1]PNC 2020'!$A$3:$AA$3,0))),"")</f>
        <v/>
      </c>
      <c r="U398" s="87" t="str">
        <f>IFERROR(IF(INDEX('[1]PNC 2020'!$A$3:$AA$434,MATCH($A398,'[1]PNC 2020'!$A$7:$A$434,0)+4,MATCH(U$60,'[1]PNC 2020'!$A$3:$AA$3,0))=0,"",INDEX('[1]PNC 2020'!$A$3:$AA$434,MATCH($A398,'[1]PNC 2020'!$A$7:$A$434,0)+4,MATCH(U$60,'[1]PNC 2020'!$A$3:$AA$3,0))),"")</f>
        <v/>
      </c>
      <c r="V398" s="87">
        <f t="shared" si="136"/>
        <v>0</v>
      </c>
      <c r="W398" s="87" t="str">
        <f>IFERROR(IF(INDEX('[1]PNC 2020'!$A$3:$AA$434,MATCH($A398,'[1]PNC 2020'!$A$7:$A$434,0)+4,MATCH(W$60,'[1]PNC 2020'!$A$3:$AA$3,0))=0,"",INDEX('[1]PNC 2020'!$A$3:$AA$434,MATCH($A398,'[1]PNC 2020'!$A$7:$A$434,0)+4,MATCH(W$60,'[1]PNC 2020'!$A$3:$AA$3,0))),"")</f>
        <v/>
      </c>
      <c r="X398" s="87" t="str">
        <f>IFERROR(IF(INDEX('[1]PNC 2020'!$A$3:$AA$434,MATCH($A398,'[1]PNC 2020'!$A$7:$A$434,0)+4,MATCH(X$60,'[1]PNC 2020'!$A$3:$AA$3,0))=0,"",INDEX('[1]PNC 2020'!$A$3:$AA$434,MATCH($A398,'[1]PNC 2020'!$A$7:$A$434,0)+4,MATCH(X$60,'[1]PNC 2020'!$A$3:$AA$3,0))),"")</f>
        <v/>
      </c>
      <c r="Y398" s="87">
        <f t="shared" si="137"/>
        <v>0</v>
      </c>
      <c r="Z398" s="87" t="str">
        <f>IFERROR(IF(INDEX('[1]PNC 2020'!$A$3:$AA$434,MATCH($A398,'[1]PNC 2020'!$A$7:$A$434,0)+4,MATCH(Z$60,'[1]PNC 2020'!$A$3:$AA$3,0))=0,"",INDEX('[1]PNC 2020'!$A$3:$AA$434,MATCH($A398,'[1]PNC 2020'!$A$7:$A$434,0)+4,MATCH(Z$60,'[1]PNC 2020'!$A$3:$AA$3,0))),"")</f>
        <v/>
      </c>
      <c r="AA398" s="87" t="str">
        <f>IFERROR(IF(INDEX('[1]PNC 2020'!$A$3:$AA$434,MATCH($A398,'[1]PNC 2020'!$A$7:$A$434,0)+4,MATCH(AA$60,'[1]PNC 2020'!$A$3:$AA$3,0))=0,"",INDEX('[1]PNC 2020'!$A$3:$AA$434,MATCH($A398,'[1]PNC 2020'!$A$7:$A$434,0)+4,MATCH(AA$60,'[1]PNC 2020'!$A$3:$AA$3,0))),"")</f>
        <v/>
      </c>
      <c r="AB398" s="87">
        <f t="shared" si="138"/>
        <v>0</v>
      </c>
      <c r="AC398" s="87" t="str">
        <f>IFERROR(IF(INDEX('[1]PNC 2020'!$A$3:$AA$434,MATCH($A398,'[1]PNC 2020'!$A$7:$A$434,0)+4,MATCH(AC$60,'[1]PNC 2020'!$A$3:$AA$3,0))=0,"",INDEX('[1]PNC 2020'!$A$3:$AA$434,MATCH($A398,'[1]PNC 2020'!$A$7:$A$434,0)+4,MATCH(AC$60,'[1]PNC 2020'!$A$3:$AA$3,0))),"")</f>
        <v/>
      </c>
      <c r="AD398" s="87" t="str">
        <f>IFERROR(IF(INDEX('[1]PNC 2020'!$A$3:$AA$434,MATCH($A398,'[1]PNC 2020'!$A$7:$A$434,0)+4,MATCH(AD$60,'[1]PNC 2020'!$A$3:$AA$3,0))=0,"",INDEX('[1]PNC 2020'!$A$3:$AA$434,MATCH($A398,'[1]PNC 2020'!$A$7:$A$434,0)+4,MATCH(AD$60,'[1]PNC 2020'!$A$3:$AA$3,0))),"")</f>
        <v/>
      </c>
      <c r="AE398" s="87">
        <f t="shared" si="139"/>
        <v>0</v>
      </c>
      <c r="AF398" s="87" t="str">
        <f>IFERROR(IF(INDEX('[1]PNC 2020'!$A$3:$AA$434,MATCH($A398,'[1]PNC 2020'!$A$7:$A$434,0)+4,MATCH(AF$60,'[1]PNC 2020'!$A$3:$AA$3,0))=0,"",INDEX('[1]PNC 2020'!$A$3:$AA$434,MATCH($A398,'[1]PNC 2020'!$A$7:$A$434,0)+4,MATCH(AF$60,'[1]PNC 2020'!$A$3:$AA$3,0))),"")</f>
        <v/>
      </c>
      <c r="AG398" s="87" t="str">
        <f>IFERROR(IF(INDEX('[1]PNC 2020'!$A$3:$AA$434,MATCH($A398,'[1]PNC 2020'!$A$7:$A$434,0)+4,MATCH(AG$60,'[1]PNC 2020'!$A$3:$AA$3,0))=0,"",INDEX('[1]PNC 2020'!$A$3:$AA$434,MATCH($A398,'[1]PNC 2020'!$A$7:$A$434,0)+4,MATCH(AG$60,'[1]PNC 2020'!$A$3:$AA$3,0))),"")</f>
        <v/>
      </c>
      <c r="AH398" s="87">
        <f t="shared" si="140"/>
        <v>0</v>
      </c>
      <c r="AI398" s="87" t="str">
        <f>IFERROR(IF(INDEX('[1]PNC 2020'!$A$3:$AA$434,MATCH($A398,'[1]PNC 2020'!$A$7:$A$434,0)+4,MATCH(AI$60,'[1]PNC 2020'!$A$3:$AA$3,0))=0,"",INDEX('[1]PNC 2020'!$A$3:$AA$434,MATCH($A398,'[1]PNC 2020'!$A$7:$A$434,0)+4,MATCH(AI$60,'[1]PNC 2020'!$A$3:$AA$3,0))),"")</f>
        <v/>
      </c>
      <c r="AJ398" s="87" t="str">
        <f>IFERROR(IF(INDEX('[1]PNC 2020'!$A$3:$AA$434,MATCH($A398,'[1]PNC 2020'!$A$7:$A$434,0)+4,MATCH(AJ$60,'[1]PNC 2020'!$A$3:$AA$3,0))=0,"",INDEX('[1]PNC 2020'!$A$3:$AA$434,MATCH($A398,'[1]PNC 2020'!$A$7:$A$434,0)+4,MATCH(AJ$60,'[1]PNC 2020'!$A$3:$AA$3,0))),"")</f>
        <v/>
      </c>
      <c r="AK398" s="87">
        <f t="shared" si="141"/>
        <v>0</v>
      </c>
      <c r="AM398" s="132" t="s">
        <v>6</v>
      </c>
    </row>
    <row r="399" spans="1:39" x14ac:dyDescent="0.2">
      <c r="A399" s="132" t="str">
        <f t="shared" si="127"/>
        <v>JulioBanesco Seguros</v>
      </c>
      <c r="B399" s="51" t="s">
        <v>119</v>
      </c>
      <c r="C399" s="88">
        <f t="shared" si="129"/>
        <v>0</v>
      </c>
      <c r="D399" s="88">
        <f t="shared" si="130"/>
        <v>0</v>
      </c>
      <c r="E399" s="87" t="str">
        <f>IFERROR(IF(INDEX('[1]PNC 2020'!$A$3:$AA$434,MATCH($A399,'[1]PNC 2020'!$A$7:$A$434,0)+4,MATCH(E$60,'[1]PNC 2020'!$A$3:$AA$3,0))=0,"",INDEX('[1]PNC 2020'!$A$3:$AA$434,MATCH($A399,'[1]PNC 2020'!$A$7:$A$434,0)+4,MATCH(E$60,'[1]PNC 2020'!$A$3:$AA$3,0))),"")</f>
        <v/>
      </c>
      <c r="F399" s="87" t="str">
        <f>IFERROR(IF(INDEX('[1]PNC 2020'!$A$3:$AA$434,MATCH($A399,'[1]PNC 2020'!$A$7:$A$434,0)+4,MATCH(F$60,'[1]PNC 2020'!$A$3:$AA$3,0))=0,"",INDEX('[1]PNC 2020'!$A$3:$AA$434,MATCH($A399,'[1]PNC 2020'!$A$7:$A$434,0)+4,MATCH(F$60,'[1]PNC 2020'!$A$3:$AA$3,0))),"")</f>
        <v/>
      </c>
      <c r="G399" s="87">
        <f t="shared" si="131"/>
        <v>0</v>
      </c>
      <c r="H399" s="87" t="str">
        <f>IFERROR(IF(INDEX('[1]PNC 2020'!$A$3:$AA$434,MATCH($A399,'[1]PNC 2020'!$A$7:$A$434,0)+4,MATCH(H$60,'[1]PNC 2020'!$A$3:$AA$3,0))=0,"",INDEX('[1]PNC 2020'!$A$3:$AA$434,MATCH($A399,'[1]PNC 2020'!$A$7:$A$434,0)+4,MATCH(H$60,'[1]PNC 2020'!$A$3:$AA$3,0))),"")</f>
        <v/>
      </c>
      <c r="I399" s="87" t="str">
        <f>IFERROR(IF(INDEX('[1]PNC 2020'!$A$3:$AA$434,MATCH($A399,'[1]PNC 2020'!$A$7:$A$434,0)+4,MATCH(I$60,'[1]PNC 2020'!$A$3:$AA$3,0))=0,"",INDEX('[1]PNC 2020'!$A$3:$AA$434,MATCH($A399,'[1]PNC 2020'!$A$7:$A$434,0)+4,MATCH(I$60,'[1]PNC 2020'!$A$3:$AA$3,0))),"")</f>
        <v/>
      </c>
      <c r="J399" s="87">
        <f t="shared" si="132"/>
        <v>0</v>
      </c>
      <c r="K399" s="87" t="str">
        <f>IFERROR(IF(INDEX('[1]PNC 2020'!$A$3:$AA$434,MATCH($A399,'[1]PNC 2020'!$A$7:$A$434,0)+4,MATCH(K$60,'[1]PNC 2020'!$A$3:$AA$3,0))=0,"",INDEX('[1]PNC 2020'!$A$3:$AA$434,MATCH($A399,'[1]PNC 2020'!$A$7:$A$434,0)+4,MATCH(K$60,'[1]PNC 2020'!$A$3:$AA$3,0))),"")</f>
        <v/>
      </c>
      <c r="L399" s="87" t="str">
        <f>IFERROR(IF(INDEX('[1]PNC 2020'!$A$3:$AA$434,MATCH($A399,'[1]PNC 2020'!$A$7:$A$434,0)+4,MATCH(L$60,'[1]PNC 2020'!$A$3:$AA$3,0))=0,"",INDEX('[1]PNC 2020'!$A$3:$AA$434,MATCH($A399,'[1]PNC 2020'!$A$7:$A$434,0)+4,MATCH(L$60,'[1]PNC 2020'!$A$3:$AA$3,0))),"")</f>
        <v/>
      </c>
      <c r="M399" s="87">
        <f t="shared" si="133"/>
        <v>0</v>
      </c>
      <c r="N399" s="87" t="str">
        <f>IFERROR(IF(INDEX('[1]PNC 2020'!$A$3:$AA$434,MATCH($A399,'[1]PNC 2020'!$A$7:$A$434,0)+4,MATCH(N$60,'[1]PNC 2020'!$A$3:$AA$3,0))=0,"",INDEX('[1]PNC 2020'!$A$3:$AA$434,MATCH($A399,'[1]PNC 2020'!$A$7:$A$434,0)+4,MATCH(N$60,'[1]PNC 2020'!$A$3:$AA$3,0))),"")</f>
        <v/>
      </c>
      <c r="O399" s="87" t="str">
        <f>IFERROR(IF(INDEX('[1]PNC 2020'!$A$3:$AA$434,MATCH($A399,'[1]PNC 2020'!$A$7:$A$434,0)+4,MATCH(O$60,'[1]PNC 2020'!$A$3:$AA$3,0))=0,"",INDEX('[1]PNC 2020'!$A$3:$AA$434,MATCH($A399,'[1]PNC 2020'!$A$7:$A$434,0)+4,MATCH(O$60,'[1]PNC 2020'!$A$3:$AA$3,0))),"")</f>
        <v/>
      </c>
      <c r="P399" s="87">
        <f t="shared" si="134"/>
        <v>0</v>
      </c>
      <c r="Q399" s="87" t="str">
        <f>IFERROR(IF(INDEX('[1]PNC 2020'!$A$3:$AA$434,MATCH($A399,'[1]PNC 2020'!$A$7:$A$434,0)+4,MATCH(Q$60,'[1]PNC 2020'!$A$3:$AA$3,0))=0,"",INDEX('[1]PNC 2020'!$A$3:$AA$434,MATCH($A399,'[1]PNC 2020'!$A$7:$A$434,0)+4,MATCH(Q$60,'[1]PNC 2020'!$A$3:$AA$3,0))),"")</f>
        <v/>
      </c>
      <c r="R399" s="87" t="str">
        <f>IFERROR(IF(INDEX('[1]PNC 2020'!$A$3:$AA$434,MATCH($A399,'[1]PNC 2020'!$A$7:$A$434,0)+4,MATCH(R$60,'[1]PNC 2020'!$A$3:$AA$3,0))=0,"",INDEX('[1]PNC 2020'!$A$3:$AA$434,MATCH($A399,'[1]PNC 2020'!$A$7:$A$434,0)+4,MATCH(R$60,'[1]PNC 2020'!$A$3:$AA$3,0))),"")</f>
        <v/>
      </c>
      <c r="S399" s="87">
        <f t="shared" si="135"/>
        <v>0</v>
      </c>
      <c r="T399" s="87" t="str">
        <f>IFERROR(IF(INDEX('[1]PNC 2020'!$A$3:$AA$434,MATCH($A399,'[1]PNC 2020'!$A$7:$A$434,0)+4,MATCH(T$60,'[1]PNC 2020'!$A$3:$AA$3,0))=0,"",INDEX('[1]PNC 2020'!$A$3:$AA$434,MATCH($A399,'[1]PNC 2020'!$A$7:$A$434,0)+4,MATCH(T$60,'[1]PNC 2020'!$A$3:$AA$3,0))),"")</f>
        <v/>
      </c>
      <c r="U399" s="87" t="str">
        <f>IFERROR(IF(INDEX('[1]PNC 2020'!$A$3:$AA$434,MATCH($A399,'[1]PNC 2020'!$A$7:$A$434,0)+4,MATCH(U$60,'[1]PNC 2020'!$A$3:$AA$3,0))=0,"",INDEX('[1]PNC 2020'!$A$3:$AA$434,MATCH($A399,'[1]PNC 2020'!$A$7:$A$434,0)+4,MATCH(U$60,'[1]PNC 2020'!$A$3:$AA$3,0))),"")</f>
        <v/>
      </c>
      <c r="V399" s="87">
        <f t="shared" si="136"/>
        <v>0</v>
      </c>
      <c r="W399" s="87" t="str">
        <f>IFERROR(IF(INDEX('[1]PNC 2020'!$A$3:$AA$434,MATCH($A399,'[1]PNC 2020'!$A$7:$A$434,0)+4,MATCH(W$60,'[1]PNC 2020'!$A$3:$AA$3,0))=0,"",INDEX('[1]PNC 2020'!$A$3:$AA$434,MATCH($A399,'[1]PNC 2020'!$A$7:$A$434,0)+4,MATCH(W$60,'[1]PNC 2020'!$A$3:$AA$3,0))),"")</f>
        <v/>
      </c>
      <c r="X399" s="87" t="str">
        <f>IFERROR(IF(INDEX('[1]PNC 2020'!$A$3:$AA$434,MATCH($A399,'[1]PNC 2020'!$A$7:$A$434,0)+4,MATCH(X$60,'[1]PNC 2020'!$A$3:$AA$3,0))=0,"",INDEX('[1]PNC 2020'!$A$3:$AA$434,MATCH($A399,'[1]PNC 2020'!$A$7:$A$434,0)+4,MATCH(X$60,'[1]PNC 2020'!$A$3:$AA$3,0))),"")</f>
        <v/>
      </c>
      <c r="Y399" s="87">
        <f t="shared" si="137"/>
        <v>0</v>
      </c>
      <c r="Z399" s="87" t="str">
        <f>IFERROR(IF(INDEX('[1]PNC 2020'!$A$3:$AA$434,MATCH($A399,'[1]PNC 2020'!$A$7:$A$434,0)+4,MATCH(Z$60,'[1]PNC 2020'!$A$3:$AA$3,0))=0,"",INDEX('[1]PNC 2020'!$A$3:$AA$434,MATCH($A399,'[1]PNC 2020'!$A$7:$A$434,0)+4,MATCH(Z$60,'[1]PNC 2020'!$A$3:$AA$3,0))),"")</f>
        <v/>
      </c>
      <c r="AA399" s="87" t="str">
        <f>IFERROR(IF(INDEX('[1]PNC 2020'!$A$3:$AA$434,MATCH($A399,'[1]PNC 2020'!$A$7:$A$434,0)+4,MATCH(AA$60,'[1]PNC 2020'!$A$3:$AA$3,0))=0,"",INDEX('[1]PNC 2020'!$A$3:$AA$434,MATCH($A399,'[1]PNC 2020'!$A$7:$A$434,0)+4,MATCH(AA$60,'[1]PNC 2020'!$A$3:$AA$3,0))),"")</f>
        <v/>
      </c>
      <c r="AB399" s="87">
        <f t="shared" si="138"/>
        <v>0</v>
      </c>
      <c r="AC399" s="87" t="str">
        <f>IFERROR(IF(INDEX('[1]PNC 2020'!$A$3:$AA$434,MATCH($A399,'[1]PNC 2020'!$A$7:$A$434,0)+4,MATCH(AC$60,'[1]PNC 2020'!$A$3:$AA$3,0))=0,"",INDEX('[1]PNC 2020'!$A$3:$AA$434,MATCH($A399,'[1]PNC 2020'!$A$7:$A$434,0)+4,MATCH(AC$60,'[1]PNC 2020'!$A$3:$AA$3,0))),"")</f>
        <v/>
      </c>
      <c r="AD399" s="87" t="str">
        <f>IFERROR(IF(INDEX('[1]PNC 2020'!$A$3:$AA$434,MATCH($A399,'[1]PNC 2020'!$A$7:$A$434,0)+4,MATCH(AD$60,'[1]PNC 2020'!$A$3:$AA$3,0))=0,"",INDEX('[1]PNC 2020'!$A$3:$AA$434,MATCH($A399,'[1]PNC 2020'!$A$7:$A$434,0)+4,MATCH(AD$60,'[1]PNC 2020'!$A$3:$AA$3,0))),"")</f>
        <v/>
      </c>
      <c r="AE399" s="87">
        <f t="shared" si="139"/>
        <v>0</v>
      </c>
      <c r="AF399" s="87" t="str">
        <f>IFERROR(IF(INDEX('[1]PNC 2020'!$A$3:$AA$434,MATCH($A399,'[1]PNC 2020'!$A$7:$A$434,0)+4,MATCH(AF$60,'[1]PNC 2020'!$A$3:$AA$3,0))=0,"",INDEX('[1]PNC 2020'!$A$3:$AA$434,MATCH($A399,'[1]PNC 2020'!$A$7:$A$434,0)+4,MATCH(AF$60,'[1]PNC 2020'!$A$3:$AA$3,0))),"")</f>
        <v/>
      </c>
      <c r="AG399" s="87" t="str">
        <f>IFERROR(IF(INDEX('[1]PNC 2020'!$A$3:$AA$434,MATCH($A399,'[1]PNC 2020'!$A$7:$A$434,0)+4,MATCH(AG$60,'[1]PNC 2020'!$A$3:$AA$3,0))=0,"",INDEX('[1]PNC 2020'!$A$3:$AA$434,MATCH($A399,'[1]PNC 2020'!$A$7:$A$434,0)+4,MATCH(AG$60,'[1]PNC 2020'!$A$3:$AA$3,0))),"")</f>
        <v/>
      </c>
      <c r="AH399" s="87">
        <f t="shared" si="140"/>
        <v>0</v>
      </c>
      <c r="AI399" s="87" t="str">
        <f>IFERROR(IF(INDEX('[1]PNC 2020'!$A$3:$AA$434,MATCH($A399,'[1]PNC 2020'!$A$7:$A$434,0)+4,MATCH(AI$60,'[1]PNC 2020'!$A$3:$AA$3,0))=0,"",INDEX('[1]PNC 2020'!$A$3:$AA$434,MATCH($A399,'[1]PNC 2020'!$A$7:$A$434,0)+4,MATCH(AI$60,'[1]PNC 2020'!$A$3:$AA$3,0))),"")</f>
        <v/>
      </c>
      <c r="AJ399" s="87" t="str">
        <f>IFERROR(IF(INDEX('[1]PNC 2020'!$A$3:$AA$434,MATCH($A399,'[1]PNC 2020'!$A$7:$A$434,0)+4,MATCH(AJ$60,'[1]PNC 2020'!$A$3:$AA$3,0))=0,"",INDEX('[1]PNC 2020'!$A$3:$AA$434,MATCH($A399,'[1]PNC 2020'!$A$7:$A$434,0)+4,MATCH(AJ$60,'[1]PNC 2020'!$A$3:$AA$3,0))),"")</f>
        <v/>
      </c>
      <c r="AK399" s="87">
        <f t="shared" si="141"/>
        <v>0</v>
      </c>
      <c r="AM399" s="132" t="s">
        <v>6</v>
      </c>
    </row>
    <row r="400" spans="1:39" x14ac:dyDescent="0.2">
      <c r="A400" s="132" t="str">
        <f t="shared" si="127"/>
        <v>JulioAtlántica Seguros, S. A.</v>
      </c>
      <c r="B400" s="51" t="s">
        <v>120</v>
      </c>
      <c r="C400" s="88">
        <f t="shared" si="129"/>
        <v>0</v>
      </c>
      <c r="D400" s="88">
        <f t="shared" si="130"/>
        <v>0</v>
      </c>
      <c r="E400" s="87" t="str">
        <f>IFERROR(IF(INDEX('[1]PNC 2020'!$A$3:$AA$434,MATCH($A400,'[1]PNC 2020'!$A$7:$A$434,0)+4,MATCH(E$60,'[1]PNC 2020'!$A$3:$AA$3,0))=0,"",INDEX('[1]PNC 2020'!$A$3:$AA$434,MATCH($A400,'[1]PNC 2020'!$A$7:$A$434,0)+4,MATCH(E$60,'[1]PNC 2020'!$A$3:$AA$3,0))),"")</f>
        <v/>
      </c>
      <c r="F400" s="87" t="str">
        <f>IFERROR(IF(INDEX('[1]PNC 2020'!$A$3:$AA$434,MATCH($A400,'[1]PNC 2020'!$A$7:$A$434,0)+4,MATCH(F$60,'[1]PNC 2020'!$A$3:$AA$3,0))=0,"",INDEX('[1]PNC 2020'!$A$3:$AA$434,MATCH($A400,'[1]PNC 2020'!$A$7:$A$434,0)+4,MATCH(F$60,'[1]PNC 2020'!$A$3:$AA$3,0))),"")</f>
        <v/>
      </c>
      <c r="G400" s="87">
        <f t="shared" si="131"/>
        <v>0</v>
      </c>
      <c r="H400" s="87" t="str">
        <f>IFERROR(IF(INDEX('[1]PNC 2020'!$A$3:$AA$434,MATCH($A400,'[1]PNC 2020'!$A$7:$A$434,0)+4,MATCH(H$60,'[1]PNC 2020'!$A$3:$AA$3,0))=0,"",INDEX('[1]PNC 2020'!$A$3:$AA$434,MATCH($A400,'[1]PNC 2020'!$A$7:$A$434,0)+4,MATCH(H$60,'[1]PNC 2020'!$A$3:$AA$3,0))),"")</f>
        <v/>
      </c>
      <c r="I400" s="87" t="str">
        <f>IFERROR(IF(INDEX('[1]PNC 2020'!$A$3:$AA$434,MATCH($A400,'[1]PNC 2020'!$A$7:$A$434,0)+4,MATCH(I$60,'[1]PNC 2020'!$A$3:$AA$3,0))=0,"",INDEX('[1]PNC 2020'!$A$3:$AA$434,MATCH($A400,'[1]PNC 2020'!$A$7:$A$434,0)+4,MATCH(I$60,'[1]PNC 2020'!$A$3:$AA$3,0))),"")</f>
        <v/>
      </c>
      <c r="J400" s="87">
        <f t="shared" si="132"/>
        <v>0</v>
      </c>
      <c r="K400" s="87" t="str">
        <f>IFERROR(IF(INDEX('[1]PNC 2020'!$A$3:$AA$434,MATCH($A400,'[1]PNC 2020'!$A$7:$A$434,0)+4,MATCH(K$60,'[1]PNC 2020'!$A$3:$AA$3,0))=0,"",INDEX('[1]PNC 2020'!$A$3:$AA$434,MATCH($A400,'[1]PNC 2020'!$A$7:$A$434,0)+4,MATCH(K$60,'[1]PNC 2020'!$A$3:$AA$3,0))),"")</f>
        <v/>
      </c>
      <c r="L400" s="87" t="str">
        <f>IFERROR(IF(INDEX('[1]PNC 2020'!$A$3:$AA$434,MATCH($A400,'[1]PNC 2020'!$A$7:$A$434,0)+4,MATCH(L$60,'[1]PNC 2020'!$A$3:$AA$3,0))=0,"",INDEX('[1]PNC 2020'!$A$3:$AA$434,MATCH($A400,'[1]PNC 2020'!$A$7:$A$434,0)+4,MATCH(L$60,'[1]PNC 2020'!$A$3:$AA$3,0))),"")</f>
        <v/>
      </c>
      <c r="M400" s="87">
        <f t="shared" si="133"/>
        <v>0</v>
      </c>
      <c r="N400" s="87" t="str">
        <f>IFERROR(IF(INDEX('[1]PNC 2020'!$A$3:$AA$434,MATCH($A400,'[1]PNC 2020'!$A$7:$A$434,0)+4,MATCH(N$60,'[1]PNC 2020'!$A$3:$AA$3,0))=0,"",INDEX('[1]PNC 2020'!$A$3:$AA$434,MATCH($A400,'[1]PNC 2020'!$A$7:$A$434,0)+4,MATCH(N$60,'[1]PNC 2020'!$A$3:$AA$3,0))),"")</f>
        <v/>
      </c>
      <c r="O400" s="87" t="str">
        <f>IFERROR(IF(INDEX('[1]PNC 2020'!$A$3:$AA$434,MATCH($A400,'[1]PNC 2020'!$A$7:$A$434,0)+4,MATCH(O$60,'[1]PNC 2020'!$A$3:$AA$3,0))=0,"",INDEX('[1]PNC 2020'!$A$3:$AA$434,MATCH($A400,'[1]PNC 2020'!$A$7:$A$434,0)+4,MATCH(O$60,'[1]PNC 2020'!$A$3:$AA$3,0))),"")</f>
        <v/>
      </c>
      <c r="P400" s="87">
        <f t="shared" si="134"/>
        <v>0</v>
      </c>
      <c r="Q400" s="87" t="str">
        <f>IFERROR(IF(INDEX('[1]PNC 2020'!$A$3:$AA$434,MATCH($A400,'[1]PNC 2020'!$A$7:$A$434,0)+4,MATCH(Q$60,'[1]PNC 2020'!$A$3:$AA$3,0))=0,"",INDEX('[1]PNC 2020'!$A$3:$AA$434,MATCH($A400,'[1]PNC 2020'!$A$7:$A$434,0)+4,MATCH(Q$60,'[1]PNC 2020'!$A$3:$AA$3,0))),"")</f>
        <v/>
      </c>
      <c r="R400" s="87" t="str">
        <f>IFERROR(IF(INDEX('[1]PNC 2020'!$A$3:$AA$434,MATCH($A400,'[1]PNC 2020'!$A$7:$A$434,0)+4,MATCH(R$60,'[1]PNC 2020'!$A$3:$AA$3,0))=0,"",INDEX('[1]PNC 2020'!$A$3:$AA$434,MATCH($A400,'[1]PNC 2020'!$A$7:$A$434,0)+4,MATCH(R$60,'[1]PNC 2020'!$A$3:$AA$3,0))),"")</f>
        <v/>
      </c>
      <c r="S400" s="87">
        <f t="shared" si="135"/>
        <v>0</v>
      </c>
      <c r="T400" s="87" t="str">
        <f>IFERROR(IF(INDEX('[1]PNC 2020'!$A$3:$AA$434,MATCH($A400,'[1]PNC 2020'!$A$7:$A$434,0)+4,MATCH(T$60,'[1]PNC 2020'!$A$3:$AA$3,0))=0,"",INDEX('[1]PNC 2020'!$A$3:$AA$434,MATCH($A400,'[1]PNC 2020'!$A$7:$A$434,0)+4,MATCH(T$60,'[1]PNC 2020'!$A$3:$AA$3,0))),"")</f>
        <v/>
      </c>
      <c r="U400" s="87" t="str">
        <f>IFERROR(IF(INDEX('[1]PNC 2020'!$A$3:$AA$434,MATCH($A400,'[1]PNC 2020'!$A$7:$A$434,0)+4,MATCH(U$60,'[1]PNC 2020'!$A$3:$AA$3,0))=0,"",INDEX('[1]PNC 2020'!$A$3:$AA$434,MATCH($A400,'[1]PNC 2020'!$A$7:$A$434,0)+4,MATCH(U$60,'[1]PNC 2020'!$A$3:$AA$3,0))),"")</f>
        <v/>
      </c>
      <c r="V400" s="87">
        <f t="shared" si="136"/>
        <v>0</v>
      </c>
      <c r="W400" s="87" t="str">
        <f>IFERROR(IF(INDEX('[1]PNC 2020'!$A$3:$AA$434,MATCH($A400,'[1]PNC 2020'!$A$7:$A$434,0)+4,MATCH(W$60,'[1]PNC 2020'!$A$3:$AA$3,0))=0,"",INDEX('[1]PNC 2020'!$A$3:$AA$434,MATCH($A400,'[1]PNC 2020'!$A$7:$A$434,0)+4,MATCH(W$60,'[1]PNC 2020'!$A$3:$AA$3,0))),"")</f>
        <v/>
      </c>
      <c r="X400" s="87" t="str">
        <f>IFERROR(IF(INDEX('[1]PNC 2020'!$A$3:$AA$434,MATCH($A400,'[1]PNC 2020'!$A$7:$A$434,0)+4,MATCH(X$60,'[1]PNC 2020'!$A$3:$AA$3,0))=0,"",INDEX('[1]PNC 2020'!$A$3:$AA$434,MATCH($A400,'[1]PNC 2020'!$A$7:$A$434,0)+4,MATCH(X$60,'[1]PNC 2020'!$A$3:$AA$3,0))),"")</f>
        <v/>
      </c>
      <c r="Y400" s="87">
        <f t="shared" si="137"/>
        <v>0</v>
      </c>
      <c r="Z400" s="87" t="str">
        <f>IFERROR(IF(INDEX('[1]PNC 2020'!$A$3:$AA$434,MATCH($A400,'[1]PNC 2020'!$A$7:$A$434,0)+4,MATCH(Z$60,'[1]PNC 2020'!$A$3:$AA$3,0))=0,"",INDEX('[1]PNC 2020'!$A$3:$AA$434,MATCH($A400,'[1]PNC 2020'!$A$7:$A$434,0)+4,MATCH(Z$60,'[1]PNC 2020'!$A$3:$AA$3,0))),"")</f>
        <v/>
      </c>
      <c r="AA400" s="87" t="str">
        <f>IFERROR(IF(INDEX('[1]PNC 2020'!$A$3:$AA$434,MATCH($A400,'[1]PNC 2020'!$A$7:$A$434,0)+4,MATCH(AA$60,'[1]PNC 2020'!$A$3:$AA$3,0))=0,"",INDEX('[1]PNC 2020'!$A$3:$AA$434,MATCH($A400,'[1]PNC 2020'!$A$7:$A$434,0)+4,MATCH(AA$60,'[1]PNC 2020'!$A$3:$AA$3,0))),"")</f>
        <v/>
      </c>
      <c r="AB400" s="87">
        <f t="shared" si="138"/>
        <v>0</v>
      </c>
      <c r="AC400" s="87" t="str">
        <f>IFERROR(IF(INDEX('[1]PNC 2020'!$A$3:$AA$434,MATCH($A400,'[1]PNC 2020'!$A$7:$A$434,0)+4,MATCH(AC$60,'[1]PNC 2020'!$A$3:$AA$3,0))=0,"",INDEX('[1]PNC 2020'!$A$3:$AA$434,MATCH($A400,'[1]PNC 2020'!$A$7:$A$434,0)+4,MATCH(AC$60,'[1]PNC 2020'!$A$3:$AA$3,0))),"")</f>
        <v/>
      </c>
      <c r="AD400" s="87" t="str">
        <f>IFERROR(IF(INDEX('[1]PNC 2020'!$A$3:$AA$434,MATCH($A400,'[1]PNC 2020'!$A$7:$A$434,0)+4,MATCH(AD$60,'[1]PNC 2020'!$A$3:$AA$3,0))=0,"",INDEX('[1]PNC 2020'!$A$3:$AA$434,MATCH($A400,'[1]PNC 2020'!$A$7:$A$434,0)+4,MATCH(AD$60,'[1]PNC 2020'!$A$3:$AA$3,0))),"")</f>
        <v/>
      </c>
      <c r="AE400" s="87">
        <f t="shared" si="139"/>
        <v>0</v>
      </c>
      <c r="AF400" s="87" t="str">
        <f>IFERROR(IF(INDEX('[1]PNC 2020'!$A$3:$AA$434,MATCH($A400,'[1]PNC 2020'!$A$7:$A$434,0)+4,MATCH(AF$60,'[1]PNC 2020'!$A$3:$AA$3,0))=0,"",INDEX('[1]PNC 2020'!$A$3:$AA$434,MATCH($A400,'[1]PNC 2020'!$A$7:$A$434,0)+4,MATCH(AF$60,'[1]PNC 2020'!$A$3:$AA$3,0))),"")</f>
        <v/>
      </c>
      <c r="AG400" s="87" t="str">
        <f>IFERROR(IF(INDEX('[1]PNC 2020'!$A$3:$AA$434,MATCH($A400,'[1]PNC 2020'!$A$7:$A$434,0)+4,MATCH(AG$60,'[1]PNC 2020'!$A$3:$AA$3,0))=0,"",INDEX('[1]PNC 2020'!$A$3:$AA$434,MATCH($A400,'[1]PNC 2020'!$A$7:$A$434,0)+4,MATCH(AG$60,'[1]PNC 2020'!$A$3:$AA$3,0))),"")</f>
        <v/>
      </c>
      <c r="AH400" s="87">
        <f t="shared" si="140"/>
        <v>0</v>
      </c>
      <c r="AI400" s="87" t="str">
        <f>IFERROR(IF(INDEX('[1]PNC 2020'!$A$3:$AA$434,MATCH($A400,'[1]PNC 2020'!$A$7:$A$434,0)+4,MATCH(AI$60,'[1]PNC 2020'!$A$3:$AA$3,0))=0,"",INDEX('[1]PNC 2020'!$A$3:$AA$434,MATCH($A400,'[1]PNC 2020'!$A$7:$A$434,0)+4,MATCH(AI$60,'[1]PNC 2020'!$A$3:$AA$3,0))),"")</f>
        <v/>
      </c>
      <c r="AJ400" s="87" t="str">
        <f>IFERROR(IF(INDEX('[1]PNC 2020'!$A$3:$AA$434,MATCH($A400,'[1]PNC 2020'!$A$7:$A$434,0)+4,MATCH(AJ$60,'[1]PNC 2020'!$A$3:$AA$3,0))=0,"",INDEX('[1]PNC 2020'!$A$3:$AA$434,MATCH($A400,'[1]PNC 2020'!$A$7:$A$434,0)+4,MATCH(AJ$60,'[1]PNC 2020'!$A$3:$AA$3,0))),"")</f>
        <v/>
      </c>
      <c r="AK400" s="87">
        <f t="shared" si="141"/>
        <v>0</v>
      </c>
      <c r="AM400" s="132" t="s">
        <v>6</v>
      </c>
    </row>
    <row r="401" spans="1:39" x14ac:dyDescent="0.2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tr">
        <f>IFERROR(IF(INDEX('[1]PNC 2020'!$A$3:$AA$434,MATCH($A401,'[1]PNC 2020'!$A$7:$A$434,0)+4,MATCH(E$60,'[1]PNC 2020'!$A$3:$AA$3,0))=0,"",INDEX('[1]PNC 2020'!$A$3:$AA$434,MATCH($A401,'[1]PNC 2020'!$A$7:$A$434,0)+4,MATCH(E$60,'[1]PNC 2020'!$A$3:$AA$3,0))),"")</f>
        <v/>
      </c>
      <c r="F401" s="87" t="str">
        <f>IFERROR(IF(INDEX('[1]PNC 2020'!$A$3:$AA$434,MATCH($A401,'[1]PNC 2020'!$A$7:$A$434,0)+4,MATCH(F$60,'[1]PNC 2020'!$A$3:$AA$3,0))=0,"",INDEX('[1]PNC 2020'!$A$3:$AA$434,MATCH($A401,'[1]PNC 2020'!$A$7:$A$434,0)+4,MATCH(F$60,'[1]PNC 2020'!$A$3:$AA$3,0))),"")</f>
        <v/>
      </c>
      <c r="G401" s="87">
        <f t="shared" si="131"/>
        <v>0</v>
      </c>
      <c r="H401" s="87" t="str">
        <f>IFERROR(IF(INDEX('[1]PNC 2020'!$A$3:$AA$434,MATCH($A401,'[1]PNC 2020'!$A$7:$A$434,0)+4,MATCH(H$60,'[1]PNC 2020'!$A$3:$AA$3,0))=0,"",INDEX('[1]PNC 2020'!$A$3:$AA$434,MATCH($A401,'[1]PNC 2020'!$A$7:$A$434,0)+4,MATCH(H$60,'[1]PNC 2020'!$A$3:$AA$3,0))),"")</f>
        <v/>
      </c>
      <c r="I401" s="87" t="str">
        <f>IFERROR(IF(INDEX('[1]PNC 2020'!$A$3:$AA$434,MATCH($A401,'[1]PNC 2020'!$A$7:$A$434,0)+4,MATCH(I$60,'[1]PNC 2020'!$A$3:$AA$3,0))=0,"",INDEX('[1]PNC 2020'!$A$3:$AA$434,MATCH($A401,'[1]PNC 2020'!$A$7:$A$434,0)+4,MATCH(I$60,'[1]PNC 2020'!$A$3:$AA$3,0))),"")</f>
        <v/>
      </c>
      <c r="J401" s="87">
        <f t="shared" si="132"/>
        <v>0</v>
      </c>
      <c r="K401" s="87" t="str">
        <f>IFERROR(IF(INDEX('[1]PNC 2020'!$A$3:$AA$434,MATCH($A401,'[1]PNC 2020'!$A$7:$A$434,0)+4,MATCH(K$60,'[1]PNC 2020'!$A$3:$AA$3,0))=0,"",INDEX('[1]PNC 2020'!$A$3:$AA$434,MATCH($A401,'[1]PNC 2020'!$A$7:$A$434,0)+4,MATCH(K$60,'[1]PNC 2020'!$A$3:$AA$3,0))),"")</f>
        <v/>
      </c>
      <c r="L401" s="87" t="str">
        <f>IFERROR(IF(INDEX('[1]PNC 2020'!$A$3:$AA$434,MATCH($A401,'[1]PNC 2020'!$A$7:$A$434,0)+4,MATCH(L$60,'[1]PNC 2020'!$A$3:$AA$3,0))=0,"",INDEX('[1]PNC 2020'!$A$3:$AA$434,MATCH($A401,'[1]PNC 2020'!$A$7:$A$434,0)+4,MATCH(L$60,'[1]PNC 2020'!$A$3:$AA$3,0))),"")</f>
        <v/>
      </c>
      <c r="M401" s="87">
        <f t="shared" si="133"/>
        <v>0</v>
      </c>
      <c r="N401" s="87" t="str">
        <f>IFERROR(IF(INDEX('[1]PNC 2020'!$A$3:$AA$434,MATCH($A401,'[1]PNC 2020'!$A$7:$A$434,0)+4,MATCH(N$60,'[1]PNC 2020'!$A$3:$AA$3,0))=0,"",INDEX('[1]PNC 2020'!$A$3:$AA$434,MATCH($A401,'[1]PNC 2020'!$A$7:$A$434,0)+4,MATCH(N$60,'[1]PNC 2020'!$A$3:$AA$3,0))),"")</f>
        <v/>
      </c>
      <c r="O401" s="87" t="str">
        <f>IFERROR(IF(INDEX('[1]PNC 2020'!$A$3:$AA$434,MATCH($A401,'[1]PNC 2020'!$A$7:$A$434,0)+4,MATCH(O$60,'[1]PNC 2020'!$A$3:$AA$3,0))=0,"",INDEX('[1]PNC 2020'!$A$3:$AA$434,MATCH($A401,'[1]PNC 2020'!$A$7:$A$434,0)+4,MATCH(O$60,'[1]PNC 2020'!$A$3:$AA$3,0))),"")</f>
        <v/>
      </c>
      <c r="P401" s="87">
        <f t="shared" si="134"/>
        <v>0</v>
      </c>
      <c r="Q401" s="87" t="str">
        <f>IFERROR(IF(INDEX('[1]PNC 2020'!$A$3:$AA$434,MATCH($A401,'[1]PNC 2020'!$A$7:$A$434,0)+4,MATCH(Q$60,'[1]PNC 2020'!$A$3:$AA$3,0))=0,"",INDEX('[1]PNC 2020'!$A$3:$AA$434,MATCH($A401,'[1]PNC 2020'!$A$7:$A$434,0)+4,MATCH(Q$60,'[1]PNC 2020'!$A$3:$AA$3,0))),"")</f>
        <v/>
      </c>
      <c r="R401" s="87" t="str">
        <f>IFERROR(IF(INDEX('[1]PNC 2020'!$A$3:$AA$434,MATCH($A401,'[1]PNC 2020'!$A$7:$A$434,0)+4,MATCH(R$60,'[1]PNC 2020'!$A$3:$AA$3,0))=0,"",INDEX('[1]PNC 2020'!$A$3:$AA$434,MATCH($A401,'[1]PNC 2020'!$A$7:$A$434,0)+4,MATCH(R$60,'[1]PNC 2020'!$A$3:$AA$3,0))),"")</f>
        <v/>
      </c>
      <c r="S401" s="87">
        <f t="shared" si="135"/>
        <v>0</v>
      </c>
      <c r="T401" s="87" t="str">
        <f>IFERROR(IF(INDEX('[1]PNC 2020'!$A$3:$AA$434,MATCH($A401,'[1]PNC 2020'!$A$7:$A$434,0)+4,MATCH(T$60,'[1]PNC 2020'!$A$3:$AA$3,0))=0,"",INDEX('[1]PNC 2020'!$A$3:$AA$434,MATCH($A401,'[1]PNC 2020'!$A$7:$A$434,0)+4,MATCH(T$60,'[1]PNC 2020'!$A$3:$AA$3,0))),"")</f>
        <v/>
      </c>
      <c r="U401" s="87" t="str">
        <f>IFERROR(IF(INDEX('[1]PNC 2020'!$A$3:$AA$434,MATCH($A401,'[1]PNC 2020'!$A$7:$A$434,0)+4,MATCH(U$60,'[1]PNC 2020'!$A$3:$AA$3,0))=0,"",INDEX('[1]PNC 2020'!$A$3:$AA$434,MATCH($A401,'[1]PNC 2020'!$A$7:$A$434,0)+4,MATCH(U$60,'[1]PNC 2020'!$A$3:$AA$3,0))),"")</f>
        <v/>
      </c>
      <c r="V401" s="87">
        <f t="shared" si="136"/>
        <v>0</v>
      </c>
      <c r="W401" s="87" t="str">
        <f>IFERROR(IF(INDEX('[1]PNC 2020'!$A$3:$AA$434,MATCH($A401,'[1]PNC 2020'!$A$7:$A$434,0)+4,MATCH(W$60,'[1]PNC 2020'!$A$3:$AA$3,0))=0,"",INDEX('[1]PNC 2020'!$A$3:$AA$434,MATCH($A401,'[1]PNC 2020'!$A$7:$A$434,0)+4,MATCH(W$60,'[1]PNC 2020'!$A$3:$AA$3,0))),"")</f>
        <v/>
      </c>
      <c r="X401" s="87" t="str">
        <f>IFERROR(IF(INDEX('[1]PNC 2020'!$A$3:$AA$434,MATCH($A401,'[1]PNC 2020'!$A$7:$A$434,0)+4,MATCH(X$60,'[1]PNC 2020'!$A$3:$AA$3,0))=0,"",INDEX('[1]PNC 2020'!$A$3:$AA$434,MATCH($A401,'[1]PNC 2020'!$A$7:$A$434,0)+4,MATCH(X$60,'[1]PNC 2020'!$A$3:$AA$3,0))),"")</f>
        <v/>
      </c>
      <c r="Y401" s="87">
        <f t="shared" si="137"/>
        <v>0</v>
      </c>
      <c r="Z401" s="87" t="str">
        <f>IFERROR(IF(INDEX('[1]PNC 2020'!$A$3:$AA$434,MATCH($A401,'[1]PNC 2020'!$A$7:$A$434,0)+4,MATCH(Z$60,'[1]PNC 2020'!$A$3:$AA$3,0))=0,"",INDEX('[1]PNC 2020'!$A$3:$AA$434,MATCH($A401,'[1]PNC 2020'!$A$7:$A$434,0)+4,MATCH(Z$60,'[1]PNC 2020'!$A$3:$AA$3,0))),"")</f>
        <v/>
      </c>
      <c r="AA401" s="87" t="str">
        <f>IFERROR(IF(INDEX('[1]PNC 2020'!$A$3:$AA$434,MATCH($A401,'[1]PNC 2020'!$A$7:$A$434,0)+4,MATCH(AA$60,'[1]PNC 2020'!$A$3:$AA$3,0))=0,"",INDEX('[1]PNC 2020'!$A$3:$AA$434,MATCH($A401,'[1]PNC 2020'!$A$7:$A$434,0)+4,MATCH(AA$60,'[1]PNC 2020'!$A$3:$AA$3,0))),"")</f>
        <v/>
      </c>
      <c r="AB401" s="87">
        <f t="shared" si="138"/>
        <v>0</v>
      </c>
      <c r="AC401" s="87" t="str">
        <f>IFERROR(IF(INDEX('[1]PNC 2020'!$A$3:$AA$434,MATCH($A401,'[1]PNC 2020'!$A$7:$A$434,0)+4,MATCH(AC$60,'[1]PNC 2020'!$A$3:$AA$3,0))=0,"",INDEX('[1]PNC 2020'!$A$3:$AA$434,MATCH($A401,'[1]PNC 2020'!$A$7:$A$434,0)+4,MATCH(AC$60,'[1]PNC 2020'!$A$3:$AA$3,0))),"")</f>
        <v/>
      </c>
      <c r="AD401" s="87" t="str">
        <f>IFERROR(IF(INDEX('[1]PNC 2020'!$A$3:$AA$434,MATCH($A401,'[1]PNC 2020'!$A$7:$A$434,0)+4,MATCH(AD$60,'[1]PNC 2020'!$A$3:$AA$3,0))=0,"",INDEX('[1]PNC 2020'!$A$3:$AA$434,MATCH($A401,'[1]PNC 2020'!$A$7:$A$434,0)+4,MATCH(AD$60,'[1]PNC 2020'!$A$3:$AA$3,0))),"")</f>
        <v/>
      </c>
      <c r="AE401" s="87">
        <f t="shared" si="139"/>
        <v>0</v>
      </c>
      <c r="AF401" s="87" t="str">
        <f>IFERROR(IF(INDEX('[1]PNC 2020'!$A$3:$AA$434,MATCH($A401,'[1]PNC 2020'!$A$7:$A$434,0)+4,MATCH(AF$60,'[1]PNC 2020'!$A$3:$AA$3,0))=0,"",INDEX('[1]PNC 2020'!$A$3:$AA$434,MATCH($A401,'[1]PNC 2020'!$A$7:$A$434,0)+4,MATCH(AF$60,'[1]PNC 2020'!$A$3:$AA$3,0))),"")</f>
        <v/>
      </c>
      <c r="AG401" s="87" t="str">
        <f>IFERROR(IF(INDEX('[1]PNC 2020'!$A$3:$AA$434,MATCH($A401,'[1]PNC 2020'!$A$7:$A$434,0)+4,MATCH(AG$60,'[1]PNC 2020'!$A$3:$AA$3,0))=0,"",INDEX('[1]PNC 2020'!$A$3:$AA$434,MATCH($A401,'[1]PNC 2020'!$A$7:$A$434,0)+4,MATCH(AG$60,'[1]PNC 2020'!$A$3:$AA$3,0))),"")</f>
        <v/>
      </c>
      <c r="AH401" s="87">
        <f t="shared" si="140"/>
        <v>0</v>
      </c>
      <c r="AI401" s="87" t="str">
        <f>IFERROR(IF(INDEX('[1]PNC 2020'!$A$3:$AA$434,MATCH($A401,'[1]PNC 2020'!$A$7:$A$434,0)+4,MATCH(AI$60,'[1]PNC 2020'!$A$3:$AA$3,0))=0,"",INDEX('[1]PNC 2020'!$A$3:$AA$434,MATCH($A401,'[1]PNC 2020'!$A$7:$A$434,0)+4,MATCH(AI$60,'[1]PNC 2020'!$A$3:$AA$3,0))),"")</f>
        <v/>
      </c>
      <c r="AJ401" s="87" t="str">
        <f>IFERROR(IF(INDEX('[1]PNC 2020'!$A$3:$AA$434,MATCH($A401,'[1]PNC 2020'!$A$7:$A$434,0)+4,MATCH(AJ$60,'[1]PNC 2020'!$A$3:$AA$3,0))=0,"",INDEX('[1]PNC 2020'!$A$3:$AA$434,MATCH($A401,'[1]PNC 2020'!$A$7:$A$434,0)+4,MATCH(AJ$60,'[1]PNC 2020'!$A$3:$AA$3,0))),"")</f>
        <v/>
      </c>
      <c r="AK401" s="87">
        <f t="shared" si="141"/>
        <v>0</v>
      </c>
      <c r="AM401" s="132" t="s">
        <v>6</v>
      </c>
    </row>
    <row r="402" spans="1:39" x14ac:dyDescent="0.2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0</v>
      </c>
      <c r="D402" s="88">
        <f t="shared" si="130"/>
        <v>0</v>
      </c>
      <c r="E402" s="87" t="str">
        <f>IFERROR(IF(INDEX('[1]PNC 2020'!$A$3:$AA$434,MATCH($A402,'[1]PNC 2020'!$A$7:$A$434,0)+4,MATCH(E$60,'[1]PNC 2020'!$A$3:$AA$3,0))=0,"",INDEX('[1]PNC 2020'!$A$3:$AA$434,MATCH($A402,'[1]PNC 2020'!$A$7:$A$434,0)+4,MATCH(E$60,'[1]PNC 2020'!$A$3:$AA$3,0))),"")</f>
        <v/>
      </c>
      <c r="F402" s="87" t="str">
        <f>IFERROR(IF(INDEX('[1]PNC 2020'!$A$3:$AA$434,MATCH($A402,'[1]PNC 2020'!$A$7:$A$434,0)+4,MATCH(F$60,'[1]PNC 2020'!$A$3:$AA$3,0))=0,"",INDEX('[1]PNC 2020'!$A$3:$AA$434,MATCH($A402,'[1]PNC 2020'!$A$7:$A$434,0)+4,MATCH(F$60,'[1]PNC 2020'!$A$3:$AA$3,0))),"")</f>
        <v/>
      </c>
      <c r="G402" s="87">
        <f t="shared" si="131"/>
        <v>0</v>
      </c>
      <c r="H402" s="87" t="str">
        <f>IFERROR(IF(INDEX('[1]PNC 2020'!$A$3:$AA$434,MATCH($A402,'[1]PNC 2020'!$A$7:$A$434,0)+4,MATCH(H$60,'[1]PNC 2020'!$A$3:$AA$3,0))=0,"",INDEX('[1]PNC 2020'!$A$3:$AA$434,MATCH($A402,'[1]PNC 2020'!$A$7:$A$434,0)+4,MATCH(H$60,'[1]PNC 2020'!$A$3:$AA$3,0))),"")</f>
        <v/>
      </c>
      <c r="I402" s="87" t="str">
        <f>IFERROR(IF(INDEX('[1]PNC 2020'!$A$3:$AA$434,MATCH($A402,'[1]PNC 2020'!$A$7:$A$434,0)+4,MATCH(I$60,'[1]PNC 2020'!$A$3:$AA$3,0))=0,"",INDEX('[1]PNC 2020'!$A$3:$AA$434,MATCH($A402,'[1]PNC 2020'!$A$7:$A$434,0)+4,MATCH(I$60,'[1]PNC 2020'!$A$3:$AA$3,0))),"")</f>
        <v/>
      </c>
      <c r="J402" s="87">
        <f t="shared" si="132"/>
        <v>0</v>
      </c>
      <c r="K402" s="87" t="str">
        <f>IFERROR(IF(INDEX('[1]PNC 2020'!$A$3:$AA$434,MATCH($A402,'[1]PNC 2020'!$A$7:$A$434,0)+4,MATCH(K$60,'[1]PNC 2020'!$A$3:$AA$3,0))=0,"",INDEX('[1]PNC 2020'!$A$3:$AA$434,MATCH($A402,'[1]PNC 2020'!$A$7:$A$434,0)+4,MATCH(K$60,'[1]PNC 2020'!$A$3:$AA$3,0))),"")</f>
        <v/>
      </c>
      <c r="L402" s="87" t="str">
        <f>IFERROR(IF(INDEX('[1]PNC 2020'!$A$3:$AA$434,MATCH($A402,'[1]PNC 2020'!$A$7:$A$434,0)+4,MATCH(L$60,'[1]PNC 2020'!$A$3:$AA$3,0))=0,"",INDEX('[1]PNC 2020'!$A$3:$AA$434,MATCH($A402,'[1]PNC 2020'!$A$7:$A$434,0)+4,MATCH(L$60,'[1]PNC 2020'!$A$3:$AA$3,0))),"")</f>
        <v/>
      </c>
      <c r="M402" s="87">
        <f t="shared" si="133"/>
        <v>0</v>
      </c>
      <c r="N402" s="87" t="str">
        <f>IFERROR(IF(INDEX('[1]PNC 2020'!$A$3:$AA$434,MATCH($A402,'[1]PNC 2020'!$A$7:$A$434,0)+4,MATCH(N$60,'[1]PNC 2020'!$A$3:$AA$3,0))=0,"",INDEX('[1]PNC 2020'!$A$3:$AA$434,MATCH($A402,'[1]PNC 2020'!$A$7:$A$434,0)+4,MATCH(N$60,'[1]PNC 2020'!$A$3:$AA$3,0))),"")</f>
        <v/>
      </c>
      <c r="O402" s="87" t="str">
        <f>IFERROR(IF(INDEX('[1]PNC 2020'!$A$3:$AA$434,MATCH($A402,'[1]PNC 2020'!$A$7:$A$434,0)+4,MATCH(O$60,'[1]PNC 2020'!$A$3:$AA$3,0))=0,"",INDEX('[1]PNC 2020'!$A$3:$AA$434,MATCH($A402,'[1]PNC 2020'!$A$7:$A$434,0)+4,MATCH(O$60,'[1]PNC 2020'!$A$3:$AA$3,0))),"")</f>
        <v/>
      </c>
      <c r="P402" s="87">
        <f t="shared" si="134"/>
        <v>0</v>
      </c>
      <c r="Q402" s="87" t="str">
        <f>IFERROR(IF(INDEX('[1]PNC 2020'!$A$3:$AA$434,MATCH($A402,'[1]PNC 2020'!$A$7:$A$434,0)+4,MATCH(Q$60,'[1]PNC 2020'!$A$3:$AA$3,0))=0,"",INDEX('[1]PNC 2020'!$A$3:$AA$434,MATCH($A402,'[1]PNC 2020'!$A$7:$A$434,0)+4,MATCH(Q$60,'[1]PNC 2020'!$A$3:$AA$3,0))),"")</f>
        <v/>
      </c>
      <c r="R402" s="87" t="str">
        <f>IFERROR(IF(INDEX('[1]PNC 2020'!$A$3:$AA$434,MATCH($A402,'[1]PNC 2020'!$A$7:$A$434,0)+4,MATCH(R$60,'[1]PNC 2020'!$A$3:$AA$3,0))=0,"",INDEX('[1]PNC 2020'!$A$3:$AA$434,MATCH($A402,'[1]PNC 2020'!$A$7:$A$434,0)+4,MATCH(R$60,'[1]PNC 2020'!$A$3:$AA$3,0))),"")</f>
        <v/>
      </c>
      <c r="S402" s="87">
        <f t="shared" si="135"/>
        <v>0</v>
      </c>
      <c r="T402" s="87" t="str">
        <f>IFERROR(IF(INDEX('[1]PNC 2020'!$A$3:$AA$434,MATCH($A402,'[1]PNC 2020'!$A$7:$A$434,0)+4,MATCH(T$60,'[1]PNC 2020'!$A$3:$AA$3,0))=0,"",INDEX('[1]PNC 2020'!$A$3:$AA$434,MATCH($A402,'[1]PNC 2020'!$A$7:$A$434,0)+4,MATCH(T$60,'[1]PNC 2020'!$A$3:$AA$3,0))),"")</f>
        <v/>
      </c>
      <c r="U402" s="87" t="str">
        <f>IFERROR(IF(INDEX('[1]PNC 2020'!$A$3:$AA$434,MATCH($A402,'[1]PNC 2020'!$A$7:$A$434,0)+4,MATCH(U$60,'[1]PNC 2020'!$A$3:$AA$3,0))=0,"",INDEX('[1]PNC 2020'!$A$3:$AA$434,MATCH($A402,'[1]PNC 2020'!$A$7:$A$434,0)+4,MATCH(U$60,'[1]PNC 2020'!$A$3:$AA$3,0))),"")</f>
        <v/>
      </c>
      <c r="V402" s="87">
        <f t="shared" si="136"/>
        <v>0</v>
      </c>
      <c r="W402" s="87" t="str">
        <f>IFERROR(IF(INDEX('[1]PNC 2020'!$A$3:$AA$434,MATCH($A402,'[1]PNC 2020'!$A$7:$A$434,0)+4,MATCH(W$60,'[1]PNC 2020'!$A$3:$AA$3,0))=0,"",INDEX('[1]PNC 2020'!$A$3:$AA$434,MATCH($A402,'[1]PNC 2020'!$A$7:$A$434,0)+4,MATCH(W$60,'[1]PNC 2020'!$A$3:$AA$3,0))),"")</f>
        <v/>
      </c>
      <c r="X402" s="87" t="str">
        <f>IFERROR(IF(INDEX('[1]PNC 2020'!$A$3:$AA$434,MATCH($A402,'[1]PNC 2020'!$A$7:$A$434,0)+4,MATCH(X$60,'[1]PNC 2020'!$A$3:$AA$3,0))=0,"",INDEX('[1]PNC 2020'!$A$3:$AA$434,MATCH($A402,'[1]PNC 2020'!$A$7:$A$434,0)+4,MATCH(X$60,'[1]PNC 2020'!$A$3:$AA$3,0))),"")</f>
        <v/>
      </c>
      <c r="Y402" s="87">
        <f t="shared" si="137"/>
        <v>0</v>
      </c>
      <c r="Z402" s="87" t="str">
        <f>IFERROR(IF(INDEX('[1]PNC 2020'!$A$3:$AA$434,MATCH($A402,'[1]PNC 2020'!$A$7:$A$434,0)+4,MATCH(Z$60,'[1]PNC 2020'!$A$3:$AA$3,0))=0,"",INDEX('[1]PNC 2020'!$A$3:$AA$434,MATCH($A402,'[1]PNC 2020'!$A$7:$A$434,0)+4,MATCH(Z$60,'[1]PNC 2020'!$A$3:$AA$3,0))),"")</f>
        <v/>
      </c>
      <c r="AA402" s="87" t="str">
        <f>IFERROR(IF(INDEX('[1]PNC 2020'!$A$3:$AA$434,MATCH($A402,'[1]PNC 2020'!$A$7:$A$434,0)+4,MATCH(AA$60,'[1]PNC 2020'!$A$3:$AA$3,0))=0,"",INDEX('[1]PNC 2020'!$A$3:$AA$434,MATCH($A402,'[1]PNC 2020'!$A$7:$A$434,0)+4,MATCH(AA$60,'[1]PNC 2020'!$A$3:$AA$3,0))),"")</f>
        <v/>
      </c>
      <c r="AB402" s="87">
        <f t="shared" si="138"/>
        <v>0</v>
      </c>
      <c r="AC402" s="87" t="str">
        <f>IFERROR(IF(INDEX('[1]PNC 2020'!$A$3:$AA$434,MATCH($A402,'[1]PNC 2020'!$A$7:$A$434,0)+4,MATCH(AC$60,'[1]PNC 2020'!$A$3:$AA$3,0))=0,"",INDEX('[1]PNC 2020'!$A$3:$AA$434,MATCH($A402,'[1]PNC 2020'!$A$7:$A$434,0)+4,MATCH(AC$60,'[1]PNC 2020'!$A$3:$AA$3,0))),"")</f>
        <v/>
      </c>
      <c r="AD402" s="87" t="str">
        <f>IFERROR(IF(INDEX('[1]PNC 2020'!$A$3:$AA$434,MATCH($A402,'[1]PNC 2020'!$A$7:$A$434,0)+4,MATCH(AD$60,'[1]PNC 2020'!$A$3:$AA$3,0))=0,"",INDEX('[1]PNC 2020'!$A$3:$AA$434,MATCH($A402,'[1]PNC 2020'!$A$7:$A$434,0)+4,MATCH(AD$60,'[1]PNC 2020'!$A$3:$AA$3,0))),"")</f>
        <v/>
      </c>
      <c r="AE402" s="87">
        <f t="shared" si="139"/>
        <v>0</v>
      </c>
      <c r="AF402" s="87" t="str">
        <f>IFERROR(IF(INDEX('[1]PNC 2020'!$A$3:$AA$434,MATCH($A402,'[1]PNC 2020'!$A$7:$A$434,0)+4,MATCH(AF$60,'[1]PNC 2020'!$A$3:$AA$3,0))=0,"",INDEX('[1]PNC 2020'!$A$3:$AA$434,MATCH($A402,'[1]PNC 2020'!$A$7:$A$434,0)+4,MATCH(AF$60,'[1]PNC 2020'!$A$3:$AA$3,0))),"")</f>
        <v/>
      </c>
      <c r="AG402" s="87" t="str">
        <f>IFERROR(IF(INDEX('[1]PNC 2020'!$A$3:$AA$434,MATCH($A402,'[1]PNC 2020'!$A$7:$A$434,0)+4,MATCH(AG$60,'[1]PNC 2020'!$A$3:$AA$3,0))=0,"",INDEX('[1]PNC 2020'!$A$3:$AA$434,MATCH($A402,'[1]PNC 2020'!$A$7:$A$434,0)+4,MATCH(AG$60,'[1]PNC 2020'!$A$3:$AA$3,0))),"")</f>
        <v/>
      </c>
      <c r="AH402" s="87">
        <f t="shared" si="140"/>
        <v>0</v>
      </c>
      <c r="AI402" s="87" t="str">
        <f>IFERROR(IF(INDEX('[1]PNC 2020'!$A$3:$AA$434,MATCH($A402,'[1]PNC 2020'!$A$7:$A$434,0)+4,MATCH(AI$60,'[1]PNC 2020'!$A$3:$AA$3,0))=0,"",INDEX('[1]PNC 2020'!$A$3:$AA$434,MATCH($A402,'[1]PNC 2020'!$A$7:$A$434,0)+4,MATCH(AI$60,'[1]PNC 2020'!$A$3:$AA$3,0))),"")</f>
        <v/>
      </c>
      <c r="AJ402" s="87" t="str">
        <f>IFERROR(IF(INDEX('[1]PNC 2020'!$A$3:$AA$434,MATCH($A402,'[1]PNC 2020'!$A$7:$A$434,0)+4,MATCH(AJ$60,'[1]PNC 2020'!$A$3:$AA$3,0))=0,"",INDEX('[1]PNC 2020'!$A$3:$AA$434,MATCH($A402,'[1]PNC 2020'!$A$7:$A$434,0)+4,MATCH(AJ$60,'[1]PNC 2020'!$A$3:$AA$3,0))),"")</f>
        <v/>
      </c>
      <c r="AK402" s="87">
        <f t="shared" si="141"/>
        <v>0</v>
      </c>
      <c r="AM402" s="132" t="s">
        <v>6</v>
      </c>
    </row>
    <row r="403" spans="1:39" x14ac:dyDescent="0.2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tr">
        <f>IFERROR(IF(INDEX('[1]PNC 2020'!$A$3:$AA$434,MATCH($A403,'[1]PNC 2020'!$A$7:$A$434,0)+4,MATCH(E$60,'[1]PNC 2020'!$A$3:$AA$3,0))=0,"",INDEX('[1]PNC 2020'!$A$3:$AA$434,MATCH($A403,'[1]PNC 2020'!$A$7:$A$434,0)+4,MATCH(E$60,'[1]PNC 2020'!$A$3:$AA$3,0))),"")</f>
        <v/>
      </c>
      <c r="F403" s="87" t="str">
        <f>IFERROR(IF(INDEX('[1]PNC 2020'!$A$3:$AA$434,MATCH($A403,'[1]PNC 2020'!$A$7:$A$434,0)+4,MATCH(F$60,'[1]PNC 2020'!$A$3:$AA$3,0))=0,"",INDEX('[1]PNC 2020'!$A$3:$AA$434,MATCH($A403,'[1]PNC 2020'!$A$7:$A$434,0)+4,MATCH(F$60,'[1]PNC 2020'!$A$3:$AA$3,0))),"")</f>
        <v/>
      </c>
      <c r="G403" s="87">
        <f t="shared" si="131"/>
        <v>0</v>
      </c>
      <c r="H403" s="87" t="str">
        <f>IFERROR(IF(INDEX('[1]PNC 2020'!$A$3:$AA$434,MATCH($A403,'[1]PNC 2020'!$A$7:$A$434,0)+4,MATCH(H$60,'[1]PNC 2020'!$A$3:$AA$3,0))=0,"",INDEX('[1]PNC 2020'!$A$3:$AA$434,MATCH($A403,'[1]PNC 2020'!$A$7:$A$434,0)+4,MATCH(H$60,'[1]PNC 2020'!$A$3:$AA$3,0))),"")</f>
        <v/>
      </c>
      <c r="I403" s="87" t="str">
        <f>IFERROR(IF(INDEX('[1]PNC 2020'!$A$3:$AA$434,MATCH($A403,'[1]PNC 2020'!$A$7:$A$434,0)+4,MATCH(I$60,'[1]PNC 2020'!$A$3:$AA$3,0))=0,"",INDEX('[1]PNC 2020'!$A$3:$AA$434,MATCH($A403,'[1]PNC 2020'!$A$7:$A$434,0)+4,MATCH(I$60,'[1]PNC 2020'!$A$3:$AA$3,0))),"")</f>
        <v/>
      </c>
      <c r="J403" s="87">
        <f t="shared" si="132"/>
        <v>0</v>
      </c>
      <c r="K403" s="87" t="str">
        <f>IFERROR(IF(INDEX('[1]PNC 2020'!$A$3:$AA$434,MATCH($A403,'[1]PNC 2020'!$A$7:$A$434,0)+4,MATCH(K$60,'[1]PNC 2020'!$A$3:$AA$3,0))=0,"",INDEX('[1]PNC 2020'!$A$3:$AA$434,MATCH($A403,'[1]PNC 2020'!$A$7:$A$434,0)+4,MATCH(K$60,'[1]PNC 2020'!$A$3:$AA$3,0))),"")</f>
        <v/>
      </c>
      <c r="L403" s="87" t="str">
        <f>IFERROR(IF(INDEX('[1]PNC 2020'!$A$3:$AA$434,MATCH($A403,'[1]PNC 2020'!$A$7:$A$434,0)+4,MATCH(L$60,'[1]PNC 2020'!$A$3:$AA$3,0))=0,"",INDEX('[1]PNC 2020'!$A$3:$AA$434,MATCH($A403,'[1]PNC 2020'!$A$7:$A$434,0)+4,MATCH(L$60,'[1]PNC 2020'!$A$3:$AA$3,0))),"")</f>
        <v/>
      </c>
      <c r="M403" s="87">
        <f t="shared" si="133"/>
        <v>0</v>
      </c>
      <c r="N403" s="87" t="str">
        <f>IFERROR(IF(INDEX('[1]PNC 2020'!$A$3:$AA$434,MATCH($A403,'[1]PNC 2020'!$A$7:$A$434,0)+4,MATCH(N$60,'[1]PNC 2020'!$A$3:$AA$3,0))=0,"",INDEX('[1]PNC 2020'!$A$3:$AA$434,MATCH($A403,'[1]PNC 2020'!$A$7:$A$434,0)+4,MATCH(N$60,'[1]PNC 2020'!$A$3:$AA$3,0))),"")</f>
        <v/>
      </c>
      <c r="O403" s="87" t="str">
        <f>IFERROR(IF(INDEX('[1]PNC 2020'!$A$3:$AA$434,MATCH($A403,'[1]PNC 2020'!$A$7:$A$434,0)+4,MATCH(O$60,'[1]PNC 2020'!$A$3:$AA$3,0))=0,"",INDEX('[1]PNC 2020'!$A$3:$AA$434,MATCH($A403,'[1]PNC 2020'!$A$7:$A$434,0)+4,MATCH(O$60,'[1]PNC 2020'!$A$3:$AA$3,0))),"")</f>
        <v/>
      </c>
      <c r="P403" s="87">
        <f t="shared" si="134"/>
        <v>0</v>
      </c>
      <c r="Q403" s="87" t="str">
        <f>IFERROR(IF(INDEX('[1]PNC 2020'!$A$3:$AA$434,MATCH($A403,'[1]PNC 2020'!$A$7:$A$434,0)+4,MATCH(Q$60,'[1]PNC 2020'!$A$3:$AA$3,0))=0,"",INDEX('[1]PNC 2020'!$A$3:$AA$434,MATCH($A403,'[1]PNC 2020'!$A$7:$A$434,0)+4,MATCH(Q$60,'[1]PNC 2020'!$A$3:$AA$3,0))),"")</f>
        <v/>
      </c>
      <c r="R403" s="87" t="str">
        <f>IFERROR(IF(INDEX('[1]PNC 2020'!$A$3:$AA$434,MATCH($A403,'[1]PNC 2020'!$A$7:$A$434,0)+4,MATCH(R$60,'[1]PNC 2020'!$A$3:$AA$3,0))=0,"",INDEX('[1]PNC 2020'!$A$3:$AA$434,MATCH($A403,'[1]PNC 2020'!$A$7:$A$434,0)+4,MATCH(R$60,'[1]PNC 2020'!$A$3:$AA$3,0))),"")</f>
        <v/>
      </c>
      <c r="S403" s="87">
        <f t="shared" si="135"/>
        <v>0</v>
      </c>
      <c r="T403" s="87" t="str">
        <f>IFERROR(IF(INDEX('[1]PNC 2020'!$A$3:$AA$434,MATCH($A403,'[1]PNC 2020'!$A$7:$A$434,0)+4,MATCH(T$60,'[1]PNC 2020'!$A$3:$AA$3,0))=0,"",INDEX('[1]PNC 2020'!$A$3:$AA$434,MATCH($A403,'[1]PNC 2020'!$A$7:$A$434,0)+4,MATCH(T$60,'[1]PNC 2020'!$A$3:$AA$3,0))),"")</f>
        <v/>
      </c>
      <c r="U403" s="87" t="str">
        <f>IFERROR(IF(INDEX('[1]PNC 2020'!$A$3:$AA$434,MATCH($A403,'[1]PNC 2020'!$A$7:$A$434,0)+4,MATCH(U$60,'[1]PNC 2020'!$A$3:$AA$3,0))=0,"",INDEX('[1]PNC 2020'!$A$3:$AA$434,MATCH($A403,'[1]PNC 2020'!$A$7:$A$434,0)+4,MATCH(U$60,'[1]PNC 2020'!$A$3:$AA$3,0))),"")</f>
        <v/>
      </c>
      <c r="V403" s="87">
        <f t="shared" si="136"/>
        <v>0</v>
      </c>
      <c r="W403" s="87" t="str">
        <f>IFERROR(IF(INDEX('[1]PNC 2020'!$A$3:$AA$434,MATCH($A403,'[1]PNC 2020'!$A$7:$A$434,0)+4,MATCH(W$60,'[1]PNC 2020'!$A$3:$AA$3,0))=0,"",INDEX('[1]PNC 2020'!$A$3:$AA$434,MATCH($A403,'[1]PNC 2020'!$A$7:$A$434,0)+4,MATCH(W$60,'[1]PNC 2020'!$A$3:$AA$3,0))),"")</f>
        <v/>
      </c>
      <c r="X403" s="87" t="str">
        <f>IFERROR(IF(INDEX('[1]PNC 2020'!$A$3:$AA$434,MATCH($A403,'[1]PNC 2020'!$A$7:$A$434,0)+4,MATCH(X$60,'[1]PNC 2020'!$A$3:$AA$3,0))=0,"",INDEX('[1]PNC 2020'!$A$3:$AA$434,MATCH($A403,'[1]PNC 2020'!$A$7:$A$434,0)+4,MATCH(X$60,'[1]PNC 2020'!$A$3:$AA$3,0))),"")</f>
        <v/>
      </c>
      <c r="Y403" s="87">
        <f t="shared" si="137"/>
        <v>0</v>
      </c>
      <c r="Z403" s="87" t="str">
        <f>IFERROR(IF(INDEX('[1]PNC 2020'!$A$3:$AA$434,MATCH($A403,'[1]PNC 2020'!$A$7:$A$434,0)+4,MATCH(Z$60,'[1]PNC 2020'!$A$3:$AA$3,0))=0,"",INDEX('[1]PNC 2020'!$A$3:$AA$434,MATCH($A403,'[1]PNC 2020'!$A$7:$A$434,0)+4,MATCH(Z$60,'[1]PNC 2020'!$A$3:$AA$3,0))),"")</f>
        <v/>
      </c>
      <c r="AA403" s="87" t="str">
        <f>IFERROR(IF(INDEX('[1]PNC 2020'!$A$3:$AA$434,MATCH($A403,'[1]PNC 2020'!$A$7:$A$434,0)+4,MATCH(AA$60,'[1]PNC 2020'!$A$3:$AA$3,0))=0,"",INDEX('[1]PNC 2020'!$A$3:$AA$434,MATCH($A403,'[1]PNC 2020'!$A$7:$A$434,0)+4,MATCH(AA$60,'[1]PNC 2020'!$A$3:$AA$3,0))),"")</f>
        <v/>
      </c>
      <c r="AB403" s="87">
        <f t="shared" si="138"/>
        <v>0</v>
      </c>
      <c r="AC403" s="87" t="str">
        <f>IFERROR(IF(INDEX('[1]PNC 2020'!$A$3:$AA$434,MATCH($A403,'[1]PNC 2020'!$A$7:$A$434,0)+4,MATCH(AC$60,'[1]PNC 2020'!$A$3:$AA$3,0))=0,"",INDEX('[1]PNC 2020'!$A$3:$AA$434,MATCH($A403,'[1]PNC 2020'!$A$7:$A$434,0)+4,MATCH(AC$60,'[1]PNC 2020'!$A$3:$AA$3,0))),"")</f>
        <v/>
      </c>
      <c r="AD403" s="87" t="str">
        <f>IFERROR(IF(INDEX('[1]PNC 2020'!$A$3:$AA$434,MATCH($A403,'[1]PNC 2020'!$A$7:$A$434,0)+4,MATCH(AD$60,'[1]PNC 2020'!$A$3:$AA$3,0))=0,"",INDEX('[1]PNC 2020'!$A$3:$AA$434,MATCH($A403,'[1]PNC 2020'!$A$7:$A$434,0)+4,MATCH(AD$60,'[1]PNC 2020'!$A$3:$AA$3,0))),"")</f>
        <v/>
      </c>
      <c r="AE403" s="87">
        <f t="shared" si="139"/>
        <v>0</v>
      </c>
      <c r="AF403" s="87" t="str">
        <f>IFERROR(IF(INDEX('[1]PNC 2020'!$A$3:$AA$434,MATCH($A403,'[1]PNC 2020'!$A$7:$A$434,0)+4,MATCH(AF$60,'[1]PNC 2020'!$A$3:$AA$3,0))=0,"",INDEX('[1]PNC 2020'!$A$3:$AA$434,MATCH($A403,'[1]PNC 2020'!$A$7:$A$434,0)+4,MATCH(AF$60,'[1]PNC 2020'!$A$3:$AA$3,0))),"")</f>
        <v/>
      </c>
      <c r="AG403" s="87" t="str">
        <f>IFERROR(IF(INDEX('[1]PNC 2020'!$A$3:$AA$434,MATCH($A403,'[1]PNC 2020'!$A$7:$A$434,0)+4,MATCH(AG$60,'[1]PNC 2020'!$A$3:$AA$3,0))=0,"",INDEX('[1]PNC 2020'!$A$3:$AA$434,MATCH($A403,'[1]PNC 2020'!$A$7:$A$434,0)+4,MATCH(AG$60,'[1]PNC 2020'!$A$3:$AA$3,0))),"")</f>
        <v/>
      </c>
      <c r="AH403" s="87">
        <f t="shared" si="140"/>
        <v>0</v>
      </c>
      <c r="AI403" s="87" t="str">
        <f>IFERROR(IF(INDEX('[1]PNC 2020'!$A$3:$AA$434,MATCH($A403,'[1]PNC 2020'!$A$7:$A$434,0)+4,MATCH(AI$60,'[1]PNC 2020'!$A$3:$AA$3,0))=0,"",INDEX('[1]PNC 2020'!$A$3:$AA$434,MATCH($A403,'[1]PNC 2020'!$A$7:$A$434,0)+4,MATCH(AI$60,'[1]PNC 2020'!$A$3:$AA$3,0))),"")</f>
        <v/>
      </c>
      <c r="AJ403" s="87" t="str">
        <f>IFERROR(IF(INDEX('[1]PNC 2020'!$A$3:$AA$434,MATCH($A403,'[1]PNC 2020'!$A$7:$A$434,0)+4,MATCH(AJ$60,'[1]PNC 2020'!$A$3:$AA$3,0))=0,"",INDEX('[1]PNC 2020'!$A$3:$AA$434,MATCH($A403,'[1]PNC 2020'!$A$7:$A$434,0)+4,MATCH(AJ$60,'[1]PNC 2020'!$A$3:$AA$3,0))),"")</f>
        <v/>
      </c>
      <c r="AK403" s="87">
        <f t="shared" si="141"/>
        <v>0</v>
      </c>
      <c r="AM403" s="132" t="s">
        <v>6</v>
      </c>
    </row>
    <row r="404" spans="1:39" x14ac:dyDescent="0.2">
      <c r="A404" s="132" t="str">
        <f t="shared" si="127"/>
        <v>JulioAtrio Seguros S. A.</v>
      </c>
      <c r="B404" s="51" t="s">
        <v>122</v>
      </c>
      <c r="C404" s="88">
        <f t="shared" si="129"/>
        <v>0</v>
      </c>
      <c r="D404" s="88">
        <f t="shared" si="130"/>
        <v>0</v>
      </c>
      <c r="E404" s="87" t="str">
        <f>IFERROR(IF(INDEX('[1]PNC 2020'!$A$3:$AA$434,MATCH($A404,'[1]PNC 2020'!$A$7:$A$434,0)+4,MATCH(E$60,'[1]PNC 2020'!$A$3:$AA$3,0))=0,"",INDEX('[1]PNC 2020'!$A$3:$AA$434,MATCH($A404,'[1]PNC 2020'!$A$7:$A$434,0)+4,MATCH(E$60,'[1]PNC 2020'!$A$3:$AA$3,0))),"")</f>
        <v/>
      </c>
      <c r="F404" s="87" t="str">
        <f>IFERROR(IF(INDEX('[1]PNC 2020'!$A$3:$AA$434,MATCH($A404,'[1]PNC 2020'!$A$7:$A$434,0)+4,MATCH(F$60,'[1]PNC 2020'!$A$3:$AA$3,0))=0,"",INDEX('[1]PNC 2020'!$A$3:$AA$434,MATCH($A404,'[1]PNC 2020'!$A$7:$A$434,0)+4,MATCH(F$60,'[1]PNC 2020'!$A$3:$AA$3,0))),"")</f>
        <v/>
      </c>
      <c r="G404" s="87">
        <f t="shared" si="131"/>
        <v>0</v>
      </c>
      <c r="H404" s="87" t="str">
        <f>IFERROR(IF(INDEX('[1]PNC 2020'!$A$3:$AA$434,MATCH($A404,'[1]PNC 2020'!$A$7:$A$434,0)+4,MATCH(H$60,'[1]PNC 2020'!$A$3:$AA$3,0))=0,"",INDEX('[1]PNC 2020'!$A$3:$AA$434,MATCH($A404,'[1]PNC 2020'!$A$7:$A$434,0)+4,MATCH(H$60,'[1]PNC 2020'!$A$3:$AA$3,0))),"")</f>
        <v/>
      </c>
      <c r="I404" s="87" t="str">
        <f>IFERROR(IF(INDEX('[1]PNC 2020'!$A$3:$AA$434,MATCH($A404,'[1]PNC 2020'!$A$7:$A$434,0)+4,MATCH(I$60,'[1]PNC 2020'!$A$3:$AA$3,0))=0,"",INDEX('[1]PNC 2020'!$A$3:$AA$434,MATCH($A404,'[1]PNC 2020'!$A$7:$A$434,0)+4,MATCH(I$60,'[1]PNC 2020'!$A$3:$AA$3,0))),"")</f>
        <v/>
      </c>
      <c r="J404" s="87">
        <f t="shared" si="132"/>
        <v>0</v>
      </c>
      <c r="K404" s="87" t="str">
        <f>IFERROR(IF(INDEX('[1]PNC 2020'!$A$3:$AA$434,MATCH($A404,'[1]PNC 2020'!$A$7:$A$434,0)+4,MATCH(K$60,'[1]PNC 2020'!$A$3:$AA$3,0))=0,"",INDEX('[1]PNC 2020'!$A$3:$AA$434,MATCH($A404,'[1]PNC 2020'!$A$7:$A$434,0)+4,MATCH(K$60,'[1]PNC 2020'!$A$3:$AA$3,0))),"")</f>
        <v/>
      </c>
      <c r="L404" s="87" t="str">
        <f>IFERROR(IF(INDEX('[1]PNC 2020'!$A$3:$AA$434,MATCH($A404,'[1]PNC 2020'!$A$7:$A$434,0)+4,MATCH(L$60,'[1]PNC 2020'!$A$3:$AA$3,0))=0,"",INDEX('[1]PNC 2020'!$A$3:$AA$434,MATCH($A404,'[1]PNC 2020'!$A$7:$A$434,0)+4,MATCH(L$60,'[1]PNC 2020'!$A$3:$AA$3,0))),"")</f>
        <v/>
      </c>
      <c r="M404" s="87">
        <f t="shared" si="133"/>
        <v>0</v>
      </c>
      <c r="N404" s="87" t="str">
        <f>IFERROR(IF(INDEX('[1]PNC 2020'!$A$3:$AA$434,MATCH($A404,'[1]PNC 2020'!$A$7:$A$434,0)+4,MATCH(N$60,'[1]PNC 2020'!$A$3:$AA$3,0))=0,"",INDEX('[1]PNC 2020'!$A$3:$AA$434,MATCH($A404,'[1]PNC 2020'!$A$7:$A$434,0)+4,MATCH(N$60,'[1]PNC 2020'!$A$3:$AA$3,0))),"")</f>
        <v/>
      </c>
      <c r="O404" s="87" t="str">
        <f>IFERROR(IF(INDEX('[1]PNC 2020'!$A$3:$AA$434,MATCH($A404,'[1]PNC 2020'!$A$7:$A$434,0)+4,MATCH(O$60,'[1]PNC 2020'!$A$3:$AA$3,0))=0,"",INDEX('[1]PNC 2020'!$A$3:$AA$434,MATCH($A404,'[1]PNC 2020'!$A$7:$A$434,0)+4,MATCH(O$60,'[1]PNC 2020'!$A$3:$AA$3,0))),"")</f>
        <v/>
      </c>
      <c r="P404" s="87">
        <f t="shared" si="134"/>
        <v>0</v>
      </c>
      <c r="Q404" s="87" t="str">
        <f>IFERROR(IF(INDEX('[1]PNC 2020'!$A$3:$AA$434,MATCH($A404,'[1]PNC 2020'!$A$7:$A$434,0)+4,MATCH(Q$60,'[1]PNC 2020'!$A$3:$AA$3,0))=0,"",INDEX('[1]PNC 2020'!$A$3:$AA$434,MATCH($A404,'[1]PNC 2020'!$A$7:$A$434,0)+4,MATCH(Q$60,'[1]PNC 2020'!$A$3:$AA$3,0))),"")</f>
        <v/>
      </c>
      <c r="R404" s="87" t="str">
        <f>IFERROR(IF(INDEX('[1]PNC 2020'!$A$3:$AA$434,MATCH($A404,'[1]PNC 2020'!$A$7:$A$434,0)+4,MATCH(R$60,'[1]PNC 2020'!$A$3:$AA$3,0))=0,"",INDEX('[1]PNC 2020'!$A$3:$AA$434,MATCH($A404,'[1]PNC 2020'!$A$7:$A$434,0)+4,MATCH(R$60,'[1]PNC 2020'!$A$3:$AA$3,0))),"")</f>
        <v/>
      </c>
      <c r="S404" s="87">
        <f t="shared" si="135"/>
        <v>0</v>
      </c>
      <c r="T404" s="87" t="str">
        <f>IFERROR(IF(INDEX('[1]PNC 2020'!$A$3:$AA$434,MATCH($A404,'[1]PNC 2020'!$A$7:$A$434,0)+4,MATCH(T$60,'[1]PNC 2020'!$A$3:$AA$3,0))=0,"",INDEX('[1]PNC 2020'!$A$3:$AA$434,MATCH($A404,'[1]PNC 2020'!$A$7:$A$434,0)+4,MATCH(T$60,'[1]PNC 2020'!$A$3:$AA$3,0))),"")</f>
        <v/>
      </c>
      <c r="U404" s="87" t="str">
        <f>IFERROR(IF(INDEX('[1]PNC 2020'!$A$3:$AA$434,MATCH($A404,'[1]PNC 2020'!$A$7:$A$434,0)+4,MATCH(U$60,'[1]PNC 2020'!$A$3:$AA$3,0))=0,"",INDEX('[1]PNC 2020'!$A$3:$AA$434,MATCH($A404,'[1]PNC 2020'!$A$7:$A$434,0)+4,MATCH(U$60,'[1]PNC 2020'!$A$3:$AA$3,0))),"")</f>
        <v/>
      </c>
      <c r="V404" s="87">
        <f t="shared" si="136"/>
        <v>0</v>
      </c>
      <c r="W404" s="87" t="str">
        <f>IFERROR(IF(INDEX('[1]PNC 2020'!$A$3:$AA$434,MATCH($A404,'[1]PNC 2020'!$A$7:$A$434,0)+4,MATCH(W$60,'[1]PNC 2020'!$A$3:$AA$3,0))=0,"",INDEX('[1]PNC 2020'!$A$3:$AA$434,MATCH($A404,'[1]PNC 2020'!$A$7:$A$434,0)+4,MATCH(W$60,'[1]PNC 2020'!$A$3:$AA$3,0))),"")</f>
        <v/>
      </c>
      <c r="X404" s="87" t="str">
        <f>IFERROR(IF(INDEX('[1]PNC 2020'!$A$3:$AA$434,MATCH($A404,'[1]PNC 2020'!$A$7:$A$434,0)+4,MATCH(X$60,'[1]PNC 2020'!$A$3:$AA$3,0))=0,"",INDEX('[1]PNC 2020'!$A$3:$AA$434,MATCH($A404,'[1]PNC 2020'!$A$7:$A$434,0)+4,MATCH(X$60,'[1]PNC 2020'!$A$3:$AA$3,0))),"")</f>
        <v/>
      </c>
      <c r="Y404" s="87">
        <f t="shared" si="137"/>
        <v>0</v>
      </c>
      <c r="Z404" s="87" t="str">
        <f>IFERROR(IF(INDEX('[1]PNC 2020'!$A$3:$AA$434,MATCH($A404,'[1]PNC 2020'!$A$7:$A$434,0)+4,MATCH(Z$60,'[1]PNC 2020'!$A$3:$AA$3,0))=0,"",INDEX('[1]PNC 2020'!$A$3:$AA$434,MATCH($A404,'[1]PNC 2020'!$A$7:$A$434,0)+4,MATCH(Z$60,'[1]PNC 2020'!$A$3:$AA$3,0))),"")</f>
        <v/>
      </c>
      <c r="AA404" s="87" t="str">
        <f>IFERROR(IF(INDEX('[1]PNC 2020'!$A$3:$AA$434,MATCH($A404,'[1]PNC 2020'!$A$7:$A$434,0)+4,MATCH(AA$60,'[1]PNC 2020'!$A$3:$AA$3,0))=0,"",INDEX('[1]PNC 2020'!$A$3:$AA$434,MATCH($A404,'[1]PNC 2020'!$A$7:$A$434,0)+4,MATCH(AA$60,'[1]PNC 2020'!$A$3:$AA$3,0))),"")</f>
        <v/>
      </c>
      <c r="AB404" s="87">
        <f t="shared" si="138"/>
        <v>0</v>
      </c>
      <c r="AC404" s="87" t="str">
        <f>IFERROR(IF(INDEX('[1]PNC 2020'!$A$3:$AA$434,MATCH($A404,'[1]PNC 2020'!$A$7:$A$434,0)+4,MATCH(AC$60,'[1]PNC 2020'!$A$3:$AA$3,0))=0,"",INDEX('[1]PNC 2020'!$A$3:$AA$434,MATCH($A404,'[1]PNC 2020'!$A$7:$A$434,0)+4,MATCH(AC$60,'[1]PNC 2020'!$A$3:$AA$3,0))),"")</f>
        <v/>
      </c>
      <c r="AD404" s="87" t="str">
        <f>IFERROR(IF(INDEX('[1]PNC 2020'!$A$3:$AA$434,MATCH($A404,'[1]PNC 2020'!$A$7:$A$434,0)+4,MATCH(AD$60,'[1]PNC 2020'!$A$3:$AA$3,0))=0,"",INDEX('[1]PNC 2020'!$A$3:$AA$434,MATCH($A404,'[1]PNC 2020'!$A$7:$A$434,0)+4,MATCH(AD$60,'[1]PNC 2020'!$A$3:$AA$3,0))),"")</f>
        <v/>
      </c>
      <c r="AE404" s="87">
        <f t="shared" si="139"/>
        <v>0</v>
      </c>
      <c r="AF404" s="87" t="str">
        <f>IFERROR(IF(INDEX('[1]PNC 2020'!$A$3:$AA$434,MATCH($A404,'[1]PNC 2020'!$A$7:$A$434,0)+4,MATCH(AF$60,'[1]PNC 2020'!$A$3:$AA$3,0))=0,"",INDEX('[1]PNC 2020'!$A$3:$AA$434,MATCH($A404,'[1]PNC 2020'!$A$7:$A$434,0)+4,MATCH(AF$60,'[1]PNC 2020'!$A$3:$AA$3,0))),"")</f>
        <v/>
      </c>
      <c r="AG404" s="87" t="str">
        <f>IFERROR(IF(INDEX('[1]PNC 2020'!$A$3:$AA$434,MATCH($A404,'[1]PNC 2020'!$A$7:$A$434,0)+4,MATCH(AG$60,'[1]PNC 2020'!$A$3:$AA$3,0))=0,"",INDEX('[1]PNC 2020'!$A$3:$AA$434,MATCH($A404,'[1]PNC 2020'!$A$7:$A$434,0)+4,MATCH(AG$60,'[1]PNC 2020'!$A$3:$AA$3,0))),"")</f>
        <v/>
      </c>
      <c r="AH404" s="87">
        <f t="shared" si="140"/>
        <v>0</v>
      </c>
      <c r="AI404" s="87" t="str">
        <f>IFERROR(IF(INDEX('[1]PNC 2020'!$A$3:$AA$434,MATCH($A404,'[1]PNC 2020'!$A$7:$A$434,0)+4,MATCH(AI$60,'[1]PNC 2020'!$A$3:$AA$3,0))=0,"",INDEX('[1]PNC 2020'!$A$3:$AA$434,MATCH($A404,'[1]PNC 2020'!$A$7:$A$434,0)+4,MATCH(AI$60,'[1]PNC 2020'!$A$3:$AA$3,0))),"")</f>
        <v/>
      </c>
      <c r="AJ404" s="87" t="str">
        <f>IFERROR(IF(INDEX('[1]PNC 2020'!$A$3:$AA$434,MATCH($A404,'[1]PNC 2020'!$A$7:$A$434,0)+4,MATCH(AJ$60,'[1]PNC 2020'!$A$3:$AA$3,0))=0,"",INDEX('[1]PNC 2020'!$A$3:$AA$434,MATCH($A404,'[1]PNC 2020'!$A$7:$A$434,0)+4,MATCH(AJ$60,'[1]PNC 2020'!$A$3:$AA$3,0))),"")</f>
        <v/>
      </c>
      <c r="AK404" s="87">
        <f t="shared" si="141"/>
        <v>0</v>
      </c>
      <c r="AM404" s="132" t="s">
        <v>6</v>
      </c>
    </row>
    <row r="405" spans="1:39" x14ac:dyDescent="0.2">
      <c r="A405" s="132" t="str">
        <f t="shared" si="127"/>
        <v>JulioCuna Mutual Insurance Society Dominicana</v>
      </c>
      <c r="B405" s="50" t="s">
        <v>123</v>
      </c>
      <c r="C405" s="88">
        <f t="shared" si="129"/>
        <v>0</v>
      </c>
      <c r="D405" s="88">
        <f t="shared" si="130"/>
        <v>0</v>
      </c>
      <c r="E405" s="87" t="str">
        <f>IFERROR(IF(INDEX('[1]PNC 2020'!$A$3:$AA$434,MATCH($A405,'[1]PNC 2020'!$A$7:$A$434,0)+4,MATCH(E$60,'[1]PNC 2020'!$A$3:$AA$3,0))=0,"",INDEX('[1]PNC 2020'!$A$3:$AA$434,MATCH($A405,'[1]PNC 2020'!$A$7:$A$434,0)+4,MATCH(E$60,'[1]PNC 2020'!$A$3:$AA$3,0))),"")</f>
        <v/>
      </c>
      <c r="F405" s="87" t="str">
        <f>IFERROR(IF(INDEX('[1]PNC 2020'!$A$3:$AA$434,MATCH($A405,'[1]PNC 2020'!$A$7:$A$434,0)+4,MATCH(F$60,'[1]PNC 2020'!$A$3:$AA$3,0))=0,"",INDEX('[1]PNC 2020'!$A$3:$AA$434,MATCH($A405,'[1]PNC 2020'!$A$7:$A$434,0)+4,MATCH(F$60,'[1]PNC 2020'!$A$3:$AA$3,0))),"")</f>
        <v/>
      </c>
      <c r="G405" s="87">
        <f t="shared" si="131"/>
        <v>0</v>
      </c>
      <c r="H405" s="87" t="str">
        <f>IFERROR(IF(INDEX('[1]PNC 2020'!$A$3:$AA$434,MATCH($A405,'[1]PNC 2020'!$A$7:$A$434,0)+4,MATCH(H$60,'[1]PNC 2020'!$A$3:$AA$3,0))=0,"",INDEX('[1]PNC 2020'!$A$3:$AA$434,MATCH($A405,'[1]PNC 2020'!$A$7:$A$434,0)+4,MATCH(H$60,'[1]PNC 2020'!$A$3:$AA$3,0))),"")</f>
        <v/>
      </c>
      <c r="I405" s="87" t="str">
        <f>IFERROR(IF(INDEX('[1]PNC 2020'!$A$3:$AA$434,MATCH($A405,'[1]PNC 2020'!$A$7:$A$434,0)+4,MATCH(I$60,'[1]PNC 2020'!$A$3:$AA$3,0))=0,"",INDEX('[1]PNC 2020'!$A$3:$AA$434,MATCH($A405,'[1]PNC 2020'!$A$7:$A$434,0)+4,MATCH(I$60,'[1]PNC 2020'!$A$3:$AA$3,0))),"")</f>
        <v/>
      </c>
      <c r="J405" s="87">
        <f t="shared" si="132"/>
        <v>0</v>
      </c>
      <c r="K405" s="87" t="str">
        <f>IFERROR(IF(INDEX('[1]PNC 2020'!$A$3:$AA$434,MATCH($A405,'[1]PNC 2020'!$A$7:$A$434,0)+4,MATCH(K$60,'[1]PNC 2020'!$A$3:$AA$3,0))=0,"",INDEX('[1]PNC 2020'!$A$3:$AA$434,MATCH($A405,'[1]PNC 2020'!$A$7:$A$434,0)+4,MATCH(K$60,'[1]PNC 2020'!$A$3:$AA$3,0))),"")</f>
        <v/>
      </c>
      <c r="L405" s="87" t="str">
        <f>IFERROR(IF(INDEX('[1]PNC 2020'!$A$3:$AA$434,MATCH($A405,'[1]PNC 2020'!$A$7:$A$434,0)+4,MATCH(L$60,'[1]PNC 2020'!$A$3:$AA$3,0))=0,"",INDEX('[1]PNC 2020'!$A$3:$AA$434,MATCH($A405,'[1]PNC 2020'!$A$7:$A$434,0)+4,MATCH(L$60,'[1]PNC 2020'!$A$3:$AA$3,0))),"")</f>
        <v/>
      </c>
      <c r="M405" s="87">
        <f t="shared" si="133"/>
        <v>0</v>
      </c>
      <c r="N405" s="87" t="str">
        <f>IFERROR(IF(INDEX('[1]PNC 2020'!$A$3:$AA$434,MATCH($A405,'[1]PNC 2020'!$A$7:$A$434,0)+4,MATCH(N$60,'[1]PNC 2020'!$A$3:$AA$3,0))=0,"",INDEX('[1]PNC 2020'!$A$3:$AA$434,MATCH($A405,'[1]PNC 2020'!$A$7:$A$434,0)+4,MATCH(N$60,'[1]PNC 2020'!$A$3:$AA$3,0))),"")</f>
        <v/>
      </c>
      <c r="O405" s="87" t="str">
        <f>IFERROR(IF(INDEX('[1]PNC 2020'!$A$3:$AA$434,MATCH($A405,'[1]PNC 2020'!$A$7:$A$434,0)+4,MATCH(O$60,'[1]PNC 2020'!$A$3:$AA$3,0))=0,"",INDEX('[1]PNC 2020'!$A$3:$AA$434,MATCH($A405,'[1]PNC 2020'!$A$7:$A$434,0)+4,MATCH(O$60,'[1]PNC 2020'!$A$3:$AA$3,0))),"")</f>
        <v/>
      </c>
      <c r="P405" s="87">
        <f t="shared" si="134"/>
        <v>0</v>
      </c>
      <c r="Q405" s="87" t="str">
        <f>IFERROR(IF(INDEX('[1]PNC 2020'!$A$3:$AA$434,MATCH($A405,'[1]PNC 2020'!$A$7:$A$434,0)+4,MATCH(Q$60,'[1]PNC 2020'!$A$3:$AA$3,0))=0,"",INDEX('[1]PNC 2020'!$A$3:$AA$434,MATCH($A405,'[1]PNC 2020'!$A$7:$A$434,0)+4,MATCH(Q$60,'[1]PNC 2020'!$A$3:$AA$3,0))),"")</f>
        <v/>
      </c>
      <c r="R405" s="87" t="str">
        <f>IFERROR(IF(INDEX('[1]PNC 2020'!$A$3:$AA$434,MATCH($A405,'[1]PNC 2020'!$A$7:$A$434,0)+4,MATCH(R$60,'[1]PNC 2020'!$A$3:$AA$3,0))=0,"",INDEX('[1]PNC 2020'!$A$3:$AA$434,MATCH($A405,'[1]PNC 2020'!$A$7:$A$434,0)+4,MATCH(R$60,'[1]PNC 2020'!$A$3:$AA$3,0))),"")</f>
        <v/>
      </c>
      <c r="S405" s="87">
        <f t="shared" si="135"/>
        <v>0</v>
      </c>
      <c r="T405" s="87" t="str">
        <f>IFERROR(IF(INDEX('[1]PNC 2020'!$A$3:$AA$434,MATCH($A405,'[1]PNC 2020'!$A$7:$A$434,0)+4,MATCH(T$60,'[1]PNC 2020'!$A$3:$AA$3,0))=0,"",INDEX('[1]PNC 2020'!$A$3:$AA$434,MATCH($A405,'[1]PNC 2020'!$A$7:$A$434,0)+4,MATCH(T$60,'[1]PNC 2020'!$A$3:$AA$3,0))),"")</f>
        <v/>
      </c>
      <c r="U405" s="87" t="str">
        <f>IFERROR(IF(INDEX('[1]PNC 2020'!$A$3:$AA$434,MATCH($A405,'[1]PNC 2020'!$A$7:$A$434,0)+4,MATCH(U$60,'[1]PNC 2020'!$A$3:$AA$3,0))=0,"",INDEX('[1]PNC 2020'!$A$3:$AA$434,MATCH($A405,'[1]PNC 2020'!$A$7:$A$434,0)+4,MATCH(U$60,'[1]PNC 2020'!$A$3:$AA$3,0))),"")</f>
        <v/>
      </c>
      <c r="V405" s="87">
        <f t="shared" si="136"/>
        <v>0</v>
      </c>
      <c r="W405" s="87" t="str">
        <f>IFERROR(IF(INDEX('[1]PNC 2020'!$A$3:$AA$434,MATCH($A405,'[1]PNC 2020'!$A$7:$A$434,0)+4,MATCH(W$60,'[1]PNC 2020'!$A$3:$AA$3,0))=0,"",INDEX('[1]PNC 2020'!$A$3:$AA$434,MATCH($A405,'[1]PNC 2020'!$A$7:$A$434,0)+4,MATCH(W$60,'[1]PNC 2020'!$A$3:$AA$3,0))),"")</f>
        <v/>
      </c>
      <c r="X405" s="87" t="str">
        <f>IFERROR(IF(INDEX('[1]PNC 2020'!$A$3:$AA$434,MATCH($A405,'[1]PNC 2020'!$A$7:$A$434,0)+4,MATCH(X$60,'[1]PNC 2020'!$A$3:$AA$3,0))=0,"",INDEX('[1]PNC 2020'!$A$3:$AA$434,MATCH($A405,'[1]PNC 2020'!$A$7:$A$434,0)+4,MATCH(X$60,'[1]PNC 2020'!$A$3:$AA$3,0))),"")</f>
        <v/>
      </c>
      <c r="Y405" s="87">
        <f t="shared" si="137"/>
        <v>0</v>
      </c>
      <c r="Z405" s="87" t="str">
        <f>IFERROR(IF(INDEX('[1]PNC 2020'!$A$3:$AA$434,MATCH($A405,'[1]PNC 2020'!$A$7:$A$434,0)+4,MATCH(Z$60,'[1]PNC 2020'!$A$3:$AA$3,0))=0,"",INDEX('[1]PNC 2020'!$A$3:$AA$434,MATCH($A405,'[1]PNC 2020'!$A$7:$A$434,0)+4,MATCH(Z$60,'[1]PNC 2020'!$A$3:$AA$3,0))),"")</f>
        <v/>
      </c>
      <c r="AA405" s="87" t="str">
        <f>IFERROR(IF(INDEX('[1]PNC 2020'!$A$3:$AA$434,MATCH($A405,'[1]PNC 2020'!$A$7:$A$434,0)+4,MATCH(AA$60,'[1]PNC 2020'!$A$3:$AA$3,0))=0,"",INDEX('[1]PNC 2020'!$A$3:$AA$434,MATCH($A405,'[1]PNC 2020'!$A$7:$A$434,0)+4,MATCH(AA$60,'[1]PNC 2020'!$A$3:$AA$3,0))),"")</f>
        <v/>
      </c>
      <c r="AB405" s="87">
        <f t="shared" si="138"/>
        <v>0</v>
      </c>
      <c r="AC405" s="87" t="str">
        <f>IFERROR(IF(INDEX('[1]PNC 2020'!$A$3:$AA$434,MATCH($A405,'[1]PNC 2020'!$A$7:$A$434,0)+4,MATCH(AC$60,'[1]PNC 2020'!$A$3:$AA$3,0))=0,"",INDEX('[1]PNC 2020'!$A$3:$AA$434,MATCH($A405,'[1]PNC 2020'!$A$7:$A$434,0)+4,MATCH(AC$60,'[1]PNC 2020'!$A$3:$AA$3,0))),"")</f>
        <v/>
      </c>
      <c r="AD405" s="87" t="str">
        <f>IFERROR(IF(INDEX('[1]PNC 2020'!$A$3:$AA$434,MATCH($A405,'[1]PNC 2020'!$A$7:$A$434,0)+4,MATCH(AD$60,'[1]PNC 2020'!$A$3:$AA$3,0))=0,"",INDEX('[1]PNC 2020'!$A$3:$AA$434,MATCH($A405,'[1]PNC 2020'!$A$7:$A$434,0)+4,MATCH(AD$60,'[1]PNC 2020'!$A$3:$AA$3,0))),"")</f>
        <v/>
      </c>
      <c r="AE405" s="87">
        <f t="shared" si="139"/>
        <v>0</v>
      </c>
      <c r="AF405" s="87" t="str">
        <f>IFERROR(IF(INDEX('[1]PNC 2020'!$A$3:$AA$434,MATCH($A405,'[1]PNC 2020'!$A$7:$A$434,0)+4,MATCH(AF$60,'[1]PNC 2020'!$A$3:$AA$3,0))=0,"",INDEX('[1]PNC 2020'!$A$3:$AA$434,MATCH($A405,'[1]PNC 2020'!$A$7:$A$434,0)+4,MATCH(AF$60,'[1]PNC 2020'!$A$3:$AA$3,0))),"")</f>
        <v/>
      </c>
      <c r="AG405" s="87" t="str">
        <f>IFERROR(IF(INDEX('[1]PNC 2020'!$A$3:$AA$434,MATCH($A405,'[1]PNC 2020'!$A$7:$A$434,0)+4,MATCH(AG$60,'[1]PNC 2020'!$A$3:$AA$3,0))=0,"",INDEX('[1]PNC 2020'!$A$3:$AA$434,MATCH($A405,'[1]PNC 2020'!$A$7:$A$434,0)+4,MATCH(AG$60,'[1]PNC 2020'!$A$3:$AA$3,0))),"")</f>
        <v/>
      </c>
      <c r="AH405" s="87">
        <f t="shared" si="140"/>
        <v>0</v>
      </c>
      <c r="AI405" s="87" t="str">
        <f>IFERROR(IF(INDEX('[1]PNC 2020'!$A$3:$AA$434,MATCH($A405,'[1]PNC 2020'!$A$7:$A$434,0)+4,MATCH(AI$60,'[1]PNC 2020'!$A$3:$AA$3,0))=0,"",INDEX('[1]PNC 2020'!$A$3:$AA$434,MATCH($A405,'[1]PNC 2020'!$A$7:$A$434,0)+4,MATCH(AI$60,'[1]PNC 2020'!$A$3:$AA$3,0))),"")</f>
        <v/>
      </c>
      <c r="AJ405" s="87" t="str">
        <f>IFERROR(IF(INDEX('[1]PNC 2020'!$A$3:$AA$434,MATCH($A405,'[1]PNC 2020'!$A$7:$A$434,0)+4,MATCH(AJ$60,'[1]PNC 2020'!$A$3:$AA$3,0))=0,"",INDEX('[1]PNC 2020'!$A$3:$AA$434,MATCH($A405,'[1]PNC 2020'!$A$7:$A$434,0)+4,MATCH(AJ$60,'[1]PNC 2020'!$A$3:$AA$3,0))),"")</f>
        <v/>
      </c>
      <c r="AK405" s="87">
        <f t="shared" si="141"/>
        <v>0</v>
      </c>
      <c r="AM405" s="132" t="s">
        <v>6</v>
      </c>
    </row>
    <row r="406" spans="1:39" x14ac:dyDescent="0.2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tr">
        <f>IFERROR(IF(INDEX('[1]PNC 2020'!$A$3:$AA$434,MATCH($A406,'[1]PNC 2020'!$A$7:$A$434,0)+4,MATCH(E$60,'[1]PNC 2020'!$A$3:$AA$3,0))=0,"",INDEX('[1]PNC 2020'!$A$3:$AA$434,MATCH($A406,'[1]PNC 2020'!$A$7:$A$434,0)+4,MATCH(E$60,'[1]PNC 2020'!$A$3:$AA$3,0))),"")</f>
        <v/>
      </c>
      <c r="F406" s="87" t="str">
        <f>IFERROR(IF(INDEX('[1]PNC 2020'!$A$3:$AA$434,MATCH($A406,'[1]PNC 2020'!$A$7:$A$434,0)+4,MATCH(F$60,'[1]PNC 2020'!$A$3:$AA$3,0))=0,"",INDEX('[1]PNC 2020'!$A$3:$AA$434,MATCH($A406,'[1]PNC 2020'!$A$7:$A$434,0)+4,MATCH(F$60,'[1]PNC 2020'!$A$3:$AA$3,0))),"")</f>
        <v/>
      </c>
      <c r="G406" s="87">
        <f t="shared" si="131"/>
        <v>0</v>
      </c>
      <c r="H406" s="87" t="str">
        <f>IFERROR(IF(INDEX('[1]PNC 2020'!$A$3:$AA$434,MATCH($A406,'[1]PNC 2020'!$A$7:$A$434,0)+4,MATCH(H$60,'[1]PNC 2020'!$A$3:$AA$3,0))=0,"",INDEX('[1]PNC 2020'!$A$3:$AA$434,MATCH($A406,'[1]PNC 2020'!$A$7:$A$434,0)+4,MATCH(H$60,'[1]PNC 2020'!$A$3:$AA$3,0))),"")</f>
        <v/>
      </c>
      <c r="I406" s="87" t="str">
        <f>IFERROR(IF(INDEX('[1]PNC 2020'!$A$3:$AA$434,MATCH($A406,'[1]PNC 2020'!$A$7:$A$434,0)+4,MATCH(I$60,'[1]PNC 2020'!$A$3:$AA$3,0))=0,"",INDEX('[1]PNC 2020'!$A$3:$AA$434,MATCH($A406,'[1]PNC 2020'!$A$7:$A$434,0)+4,MATCH(I$60,'[1]PNC 2020'!$A$3:$AA$3,0))),"")</f>
        <v/>
      </c>
      <c r="J406" s="87">
        <f t="shared" si="132"/>
        <v>0</v>
      </c>
      <c r="K406" s="87" t="str">
        <f>IFERROR(IF(INDEX('[1]PNC 2020'!$A$3:$AA$434,MATCH($A406,'[1]PNC 2020'!$A$7:$A$434,0)+4,MATCH(K$60,'[1]PNC 2020'!$A$3:$AA$3,0))=0,"",INDEX('[1]PNC 2020'!$A$3:$AA$434,MATCH($A406,'[1]PNC 2020'!$A$7:$A$434,0)+4,MATCH(K$60,'[1]PNC 2020'!$A$3:$AA$3,0))),"")</f>
        <v/>
      </c>
      <c r="L406" s="87" t="str">
        <f>IFERROR(IF(INDEX('[1]PNC 2020'!$A$3:$AA$434,MATCH($A406,'[1]PNC 2020'!$A$7:$A$434,0)+4,MATCH(L$60,'[1]PNC 2020'!$A$3:$AA$3,0))=0,"",INDEX('[1]PNC 2020'!$A$3:$AA$434,MATCH($A406,'[1]PNC 2020'!$A$7:$A$434,0)+4,MATCH(L$60,'[1]PNC 2020'!$A$3:$AA$3,0))),"")</f>
        <v/>
      </c>
      <c r="M406" s="87">
        <f t="shared" si="133"/>
        <v>0</v>
      </c>
      <c r="N406" s="87" t="str">
        <f>IFERROR(IF(INDEX('[1]PNC 2020'!$A$3:$AA$434,MATCH($A406,'[1]PNC 2020'!$A$7:$A$434,0)+4,MATCH(N$60,'[1]PNC 2020'!$A$3:$AA$3,0))=0,"",INDEX('[1]PNC 2020'!$A$3:$AA$434,MATCH($A406,'[1]PNC 2020'!$A$7:$A$434,0)+4,MATCH(N$60,'[1]PNC 2020'!$A$3:$AA$3,0))),"")</f>
        <v/>
      </c>
      <c r="O406" s="87" t="str">
        <f>IFERROR(IF(INDEX('[1]PNC 2020'!$A$3:$AA$434,MATCH($A406,'[1]PNC 2020'!$A$7:$A$434,0)+4,MATCH(O$60,'[1]PNC 2020'!$A$3:$AA$3,0))=0,"",INDEX('[1]PNC 2020'!$A$3:$AA$434,MATCH($A406,'[1]PNC 2020'!$A$7:$A$434,0)+4,MATCH(O$60,'[1]PNC 2020'!$A$3:$AA$3,0))),"")</f>
        <v/>
      </c>
      <c r="P406" s="87">
        <f t="shared" si="134"/>
        <v>0</v>
      </c>
      <c r="Q406" s="87" t="str">
        <f>IFERROR(IF(INDEX('[1]PNC 2020'!$A$3:$AA$434,MATCH($A406,'[1]PNC 2020'!$A$7:$A$434,0)+4,MATCH(Q$60,'[1]PNC 2020'!$A$3:$AA$3,0))=0,"",INDEX('[1]PNC 2020'!$A$3:$AA$434,MATCH($A406,'[1]PNC 2020'!$A$7:$A$434,0)+4,MATCH(Q$60,'[1]PNC 2020'!$A$3:$AA$3,0))),"")</f>
        <v/>
      </c>
      <c r="R406" s="87" t="str">
        <f>IFERROR(IF(INDEX('[1]PNC 2020'!$A$3:$AA$434,MATCH($A406,'[1]PNC 2020'!$A$7:$A$434,0)+4,MATCH(R$60,'[1]PNC 2020'!$A$3:$AA$3,0))=0,"",INDEX('[1]PNC 2020'!$A$3:$AA$434,MATCH($A406,'[1]PNC 2020'!$A$7:$A$434,0)+4,MATCH(R$60,'[1]PNC 2020'!$A$3:$AA$3,0))),"")</f>
        <v/>
      </c>
      <c r="S406" s="87">
        <f t="shared" si="135"/>
        <v>0</v>
      </c>
      <c r="T406" s="87" t="str">
        <f>IFERROR(IF(INDEX('[1]PNC 2020'!$A$3:$AA$434,MATCH($A406,'[1]PNC 2020'!$A$7:$A$434,0)+4,MATCH(T$60,'[1]PNC 2020'!$A$3:$AA$3,0))=0,"",INDEX('[1]PNC 2020'!$A$3:$AA$434,MATCH($A406,'[1]PNC 2020'!$A$7:$A$434,0)+4,MATCH(T$60,'[1]PNC 2020'!$A$3:$AA$3,0))),"")</f>
        <v/>
      </c>
      <c r="U406" s="87" t="str">
        <f>IFERROR(IF(INDEX('[1]PNC 2020'!$A$3:$AA$434,MATCH($A406,'[1]PNC 2020'!$A$7:$A$434,0)+4,MATCH(U$60,'[1]PNC 2020'!$A$3:$AA$3,0))=0,"",INDEX('[1]PNC 2020'!$A$3:$AA$434,MATCH($A406,'[1]PNC 2020'!$A$7:$A$434,0)+4,MATCH(U$60,'[1]PNC 2020'!$A$3:$AA$3,0))),"")</f>
        <v/>
      </c>
      <c r="V406" s="87">
        <f t="shared" si="136"/>
        <v>0</v>
      </c>
      <c r="W406" s="87" t="str">
        <f>IFERROR(IF(INDEX('[1]PNC 2020'!$A$3:$AA$434,MATCH($A406,'[1]PNC 2020'!$A$7:$A$434,0)+4,MATCH(W$60,'[1]PNC 2020'!$A$3:$AA$3,0))=0,"",INDEX('[1]PNC 2020'!$A$3:$AA$434,MATCH($A406,'[1]PNC 2020'!$A$7:$A$434,0)+4,MATCH(W$60,'[1]PNC 2020'!$A$3:$AA$3,0))),"")</f>
        <v/>
      </c>
      <c r="X406" s="87" t="str">
        <f>IFERROR(IF(INDEX('[1]PNC 2020'!$A$3:$AA$434,MATCH($A406,'[1]PNC 2020'!$A$7:$A$434,0)+4,MATCH(X$60,'[1]PNC 2020'!$A$3:$AA$3,0))=0,"",INDEX('[1]PNC 2020'!$A$3:$AA$434,MATCH($A406,'[1]PNC 2020'!$A$7:$A$434,0)+4,MATCH(X$60,'[1]PNC 2020'!$A$3:$AA$3,0))),"")</f>
        <v/>
      </c>
      <c r="Y406" s="87">
        <f t="shared" si="137"/>
        <v>0</v>
      </c>
      <c r="Z406" s="87" t="str">
        <f>IFERROR(IF(INDEX('[1]PNC 2020'!$A$3:$AA$434,MATCH($A406,'[1]PNC 2020'!$A$7:$A$434,0)+4,MATCH(Z$60,'[1]PNC 2020'!$A$3:$AA$3,0))=0,"",INDEX('[1]PNC 2020'!$A$3:$AA$434,MATCH($A406,'[1]PNC 2020'!$A$7:$A$434,0)+4,MATCH(Z$60,'[1]PNC 2020'!$A$3:$AA$3,0))),"")</f>
        <v/>
      </c>
      <c r="AA406" s="87" t="str">
        <f>IFERROR(IF(INDEX('[1]PNC 2020'!$A$3:$AA$434,MATCH($A406,'[1]PNC 2020'!$A$7:$A$434,0)+4,MATCH(AA$60,'[1]PNC 2020'!$A$3:$AA$3,0))=0,"",INDEX('[1]PNC 2020'!$A$3:$AA$434,MATCH($A406,'[1]PNC 2020'!$A$7:$A$434,0)+4,MATCH(AA$60,'[1]PNC 2020'!$A$3:$AA$3,0))),"")</f>
        <v/>
      </c>
      <c r="AB406" s="87">
        <f t="shared" si="138"/>
        <v>0</v>
      </c>
      <c r="AC406" s="87" t="str">
        <f>IFERROR(IF(INDEX('[1]PNC 2020'!$A$3:$AA$434,MATCH($A406,'[1]PNC 2020'!$A$7:$A$434,0)+4,MATCH(AC$60,'[1]PNC 2020'!$A$3:$AA$3,0))=0,"",INDEX('[1]PNC 2020'!$A$3:$AA$434,MATCH($A406,'[1]PNC 2020'!$A$7:$A$434,0)+4,MATCH(AC$60,'[1]PNC 2020'!$A$3:$AA$3,0))),"")</f>
        <v/>
      </c>
      <c r="AD406" s="87" t="str">
        <f>IFERROR(IF(INDEX('[1]PNC 2020'!$A$3:$AA$434,MATCH($A406,'[1]PNC 2020'!$A$7:$A$434,0)+4,MATCH(AD$60,'[1]PNC 2020'!$A$3:$AA$3,0))=0,"",INDEX('[1]PNC 2020'!$A$3:$AA$434,MATCH($A406,'[1]PNC 2020'!$A$7:$A$434,0)+4,MATCH(AD$60,'[1]PNC 2020'!$A$3:$AA$3,0))),"")</f>
        <v/>
      </c>
      <c r="AE406" s="87">
        <f t="shared" si="139"/>
        <v>0</v>
      </c>
      <c r="AF406" s="87" t="str">
        <f>IFERROR(IF(INDEX('[1]PNC 2020'!$A$3:$AA$434,MATCH($A406,'[1]PNC 2020'!$A$7:$A$434,0)+4,MATCH(AF$60,'[1]PNC 2020'!$A$3:$AA$3,0))=0,"",INDEX('[1]PNC 2020'!$A$3:$AA$434,MATCH($A406,'[1]PNC 2020'!$A$7:$A$434,0)+4,MATCH(AF$60,'[1]PNC 2020'!$A$3:$AA$3,0))),"")</f>
        <v/>
      </c>
      <c r="AG406" s="87" t="str">
        <f>IFERROR(IF(INDEX('[1]PNC 2020'!$A$3:$AA$434,MATCH($A406,'[1]PNC 2020'!$A$7:$A$434,0)+4,MATCH(AG$60,'[1]PNC 2020'!$A$3:$AA$3,0))=0,"",INDEX('[1]PNC 2020'!$A$3:$AA$434,MATCH($A406,'[1]PNC 2020'!$A$7:$A$434,0)+4,MATCH(AG$60,'[1]PNC 2020'!$A$3:$AA$3,0))),"")</f>
        <v/>
      </c>
      <c r="AH406" s="87">
        <f t="shared" si="140"/>
        <v>0</v>
      </c>
      <c r="AI406" s="87" t="str">
        <f>IFERROR(IF(INDEX('[1]PNC 2020'!$A$3:$AA$434,MATCH($A406,'[1]PNC 2020'!$A$7:$A$434,0)+4,MATCH(AI$60,'[1]PNC 2020'!$A$3:$AA$3,0))=0,"",INDEX('[1]PNC 2020'!$A$3:$AA$434,MATCH($A406,'[1]PNC 2020'!$A$7:$A$434,0)+4,MATCH(AI$60,'[1]PNC 2020'!$A$3:$AA$3,0))),"")</f>
        <v/>
      </c>
      <c r="AJ406" s="87" t="str">
        <f>IFERROR(IF(INDEX('[1]PNC 2020'!$A$3:$AA$434,MATCH($A406,'[1]PNC 2020'!$A$7:$A$434,0)+4,MATCH(AJ$60,'[1]PNC 2020'!$A$3:$AA$3,0))=0,"",INDEX('[1]PNC 2020'!$A$3:$AA$434,MATCH($A406,'[1]PNC 2020'!$A$7:$A$434,0)+4,MATCH(AJ$60,'[1]PNC 2020'!$A$3:$AA$3,0))),"")</f>
        <v/>
      </c>
      <c r="AK406" s="87">
        <f t="shared" si="141"/>
        <v>0</v>
      </c>
      <c r="AM406" s="132" t="s">
        <v>6</v>
      </c>
    </row>
    <row r="407" spans="1:39" x14ac:dyDescent="0.2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0</v>
      </c>
      <c r="E407" s="87" t="str">
        <f>IFERROR(IF(INDEX('[1]PNC 2020'!$A$3:$AA$434,MATCH($A407,'[1]PNC 2020'!$A$7:$A$434,0)+4,MATCH(E$60,'[1]PNC 2020'!$A$3:$AA$3,0))=0,"",INDEX('[1]PNC 2020'!$A$3:$AA$434,MATCH($A407,'[1]PNC 2020'!$A$7:$A$434,0)+4,MATCH(E$60,'[1]PNC 2020'!$A$3:$AA$3,0))),"")</f>
        <v/>
      </c>
      <c r="F407" s="87" t="str">
        <f>IFERROR(IF(INDEX('[1]PNC 2020'!$A$3:$AA$434,MATCH($A407,'[1]PNC 2020'!$A$7:$A$434,0)+4,MATCH(F$60,'[1]PNC 2020'!$A$3:$AA$3,0))=0,"",INDEX('[1]PNC 2020'!$A$3:$AA$434,MATCH($A407,'[1]PNC 2020'!$A$7:$A$434,0)+4,MATCH(F$60,'[1]PNC 2020'!$A$3:$AA$3,0))),"")</f>
        <v/>
      </c>
      <c r="G407" s="87">
        <f t="shared" si="131"/>
        <v>0</v>
      </c>
      <c r="H407" s="87" t="str">
        <f>IFERROR(IF(INDEX('[1]PNC 2020'!$A$3:$AA$434,MATCH($A407,'[1]PNC 2020'!$A$7:$A$434,0)+4,MATCH(H$60,'[1]PNC 2020'!$A$3:$AA$3,0))=0,"",INDEX('[1]PNC 2020'!$A$3:$AA$434,MATCH($A407,'[1]PNC 2020'!$A$7:$A$434,0)+4,MATCH(H$60,'[1]PNC 2020'!$A$3:$AA$3,0))),"")</f>
        <v/>
      </c>
      <c r="I407" s="87" t="str">
        <f>IFERROR(IF(INDEX('[1]PNC 2020'!$A$3:$AA$434,MATCH($A407,'[1]PNC 2020'!$A$7:$A$434,0)+4,MATCH(I$60,'[1]PNC 2020'!$A$3:$AA$3,0))=0,"",INDEX('[1]PNC 2020'!$A$3:$AA$434,MATCH($A407,'[1]PNC 2020'!$A$7:$A$434,0)+4,MATCH(I$60,'[1]PNC 2020'!$A$3:$AA$3,0))),"")</f>
        <v/>
      </c>
      <c r="J407" s="87">
        <f t="shared" si="132"/>
        <v>0</v>
      </c>
      <c r="K407" s="87" t="str">
        <f>IFERROR(IF(INDEX('[1]PNC 2020'!$A$3:$AA$434,MATCH($A407,'[1]PNC 2020'!$A$7:$A$434,0)+4,MATCH(K$60,'[1]PNC 2020'!$A$3:$AA$3,0))=0,"",INDEX('[1]PNC 2020'!$A$3:$AA$434,MATCH($A407,'[1]PNC 2020'!$A$7:$A$434,0)+4,MATCH(K$60,'[1]PNC 2020'!$A$3:$AA$3,0))),"")</f>
        <v/>
      </c>
      <c r="L407" s="87" t="str">
        <f>IFERROR(IF(INDEX('[1]PNC 2020'!$A$3:$AA$434,MATCH($A407,'[1]PNC 2020'!$A$7:$A$434,0)+4,MATCH(L$60,'[1]PNC 2020'!$A$3:$AA$3,0))=0,"",INDEX('[1]PNC 2020'!$A$3:$AA$434,MATCH($A407,'[1]PNC 2020'!$A$7:$A$434,0)+4,MATCH(L$60,'[1]PNC 2020'!$A$3:$AA$3,0))),"")</f>
        <v/>
      </c>
      <c r="M407" s="87">
        <f t="shared" si="133"/>
        <v>0</v>
      </c>
      <c r="N407" s="87" t="str">
        <f>IFERROR(IF(INDEX('[1]PNC 2020'!$A$3:$AA$434,MATCH($A407,'[1]PNC 2020'!$A$7:$A$434,0)+4,MATCH(N$60,'[1]PNC 2020'!$A$3:$AA$3,0))=0,"",INDEX('[1]PNC 2020'!$A$3:$AA$434,MATCH($A407,'[1]PNC 2020'!$A$7:$A$434,0)+4,MATCH(N$60,'[1]PNC 2020'!$A$3:$AA$3,0))),"")</f>
        <v/>
      </c>
      <c r="O407" s="87" t="str">
        <f>IFERROR(IF(INDEX('[1]PNC 2020'!$A$3:$AA$434,MATCH($A407,'[1]PNC 2020'!$A$7:$A$434,0)+4,MATCH(O$60,'[1]PNC 2020'!$A$3:$AA$3,0))=0,"",INDEX('[1]PNC 2020'!$A$3:$AA$434,MATCH($A407,'[1]PNC 2020'!$A$7:$A$434,0)+4,MATCH(O$60,'[1]PNC 2020'!$A$3:$AA$3,0))),"")</f>
        <v/>
      </c>
      <c r="P407" s="87">
        <f t="shared" si="134"/>
        <v>0</v>
      </c>
      <c r="Q407" s="87" t="str">
        <f>IFERROR(IF(INDEX('[1]PNC 2020'!$A$3:$AA$434,MATCH($A407,'[1]PNC 2020'!$A$7:$A$434,0)+4,MATCH(Q$60,'[1]PNC 2020'!$A$3:$AA$3,0))=0,"",INDEX('[1]PNC 2020'!$A$3:$AA$434,MATCH($A407,'[1]PNC 2020'!$A$7:$A$434,0)+4,MATCH(Q$60,'[1]PNC 2020'!$A$3:$AA$3,0))),"")</f>
        <v/>
      </c>
      <c r="R407" s="87" t="str">
        <f>IFERROR(IF(INDEX('[1]PNC 2020'!$A$3:$AA$434,MATCH($A407,'[1]PNC 2020'!$A$7:$A$434,0)+4,MATCH(R$60,'[1]PNC 2020'!$A$3:$AA$3,0))=0,"",INDEX('[1]PNC 2020'!$A$3:$AA$434,MATCH($A407,'[1]PNC 2020'!$A$7:$A$434,0)+4,MATCH(R$60,'[1]PNC 2020'!$A$3:$AA$3,0))),"")</f>
        <v/>
      </c>
      <c r="S407" s="87">
        <f t="shared" si="135"/>
        <v>0</v>
      </c>
      <c r="T407" s="87" t="str">
        <f>IFERROR(IF(INDEX('[1]PNC 2020'!$A$3:$AA$434,MATCH($A407,'[1]PNC 2020'!$A$7:$A$434,0)+4,MATCH(T$60,'[1]PNC 2020'!$A$3:$AA$3,0))=0,"",INDEX('[1]PNC 2020'!$A$3:$AA$434,MATCH($A407,'[1]PNC 2020'!$A$7:$A$434,0)+4,MATCH(T$60,'[1]PNC 2020'!$A$3:$AA$3,0))),"")</f>
        <v/>
      </c>
      <c r="U407" s="87" t="str">
        <f>IFERROR(IF(INDEX('[1]PNC 2020'!$A$3:$AA$434,MATCH($A407,'[1]PNC 2020'!$A$7:$A$434,0)+4,MATCH(U$60,'[1]PNC 2020'!$A$3:$AA$3,0))=0,"",INDEX('[1]PNC 2020'!$A$3:$AA$434,MATCH($A407,'[1]PNC 2020'!$A$7:$A$434,0)+4,MATCH(U$60,'[1]PNC 2020'!$A$3:$AA$3,0))),"")</f>
        <v/>
      </c>
      <c r="V407" s="87">
        <f t="shared" si="136"/>
        <v>0</v>
      </c>
      <c r="W407" s="87" t="str">
        <f>IFERROR(IF(INDEX('[1]PNC 2020'!$A$3:$AA$434,MATCH($A407,'[1]PNC 2020'!$A$7:$A$434,0)+4,MATCH(W$60,'[1]PNC 2020'!$A$3:$AA$3,0))=0,"",INDEX('[1]PNC 2020'!$A$3:$AA$434,MATCH($A407,'[1]PNC 2020'!$A$7:$A$434,0)+4,MATCH(W$60,'[1]PNC 2020'!$A$3:$AA$3,0))),"")</f>
        <v/>
      </c>
      <c r="X407" s="87" t="str">
        <f>IFERROR(IF(INDEX('[1]PNC 2020'!$A$3:$AA$434,MATCH($A407,'[1]PNC 2020'!$A$7:$A$434,0)+4,MATCH(X$60,'[1]PNC 2020'!$A$3:$AA$3,0))=0,"",INDEX('[1]PNC 2020'!$A$3:$AA$434,MATCH($A407,'[1]PNC 2020'!$A$7:$A$434,0)+4,MATCH(X$60,'[1]PNC 2020'!$A$3:$AA$3,0))),"")</f>
        <v/>
      </c>
      <c r="Y407" s="87">
        <f t="shared" si="137"/>
        <v>0</v>
      </c>
      <c r="Z407" s="87" t="str">
        <f>IFERROR(IF(INDEX('[1]PNC 2020'!$A$3:$AA$434,MATCH($A407,'[1]PNC 2020'!$A$7:$A$434,0)+4,MATCH(Z$60,'[1]PNC 2020'!$A$3:$AA$3,0))=0,"",INDEX('[1]PNC 2020'!$A$3:$AA$434,MATCH($A407,'[1]PNC 2020'!$A$7:$A$434,0)+4,MATCH(Z$60,'[1]PNC 2020'!$A$3:$AA$3,0))),"")</f>
        <v/>
      </c>
      <c r="AA407" s="87" t="str">
        <f>IFERROR(IF(INDEX('[1]PNC 2020'!$A$3:$AA$434,MATCH($A407,'[1]PNC 2020'!$A$7:$A$434,0)+4,MATCH(AA$60,'[1]PNC 2020'!$A$3:$AA$3,0))=0,"",INDEX('[1]PNC 2020'!$A$3:$AA$434,MATCH($A407,'[1]PNC 2020'!$A$7:$A$434,0)+4,MATCH(AA$60,'[1]PNC 2020'!$A$3:$AA$3,0))),"")</f>
        <v/>
      </c>
      <c r="AB407" s="87">
        <f t="shared" si="138"/>
        <v>0</v>
      </c>
      <c r="AC407" s="87" t="str">
        <f>IFERROR(IF(INDEX('[1]PNC 2020'!$A$3:$AA$434,MATCH($A407,'[1]PNC 2020'!$A$7:$A$434,0)+4,MATCH(AC$60,'[1]PNC 2020'!$A$3:$AA$3,0))=0,"",INDEX('[1]PNC 2020'!$A$3:$AA$434,MATCH($A407,'[1]PNC 2020'!$A$7:$A$434,0)+4,MATCH(AC$60,'[1]PNC 2020'!$A$3:$AA$3,0))),"")</f>
        <v/>
      </c>
      <c r="AD407" s="87" t="str">
        <f>IFERROR(IF(INDEX('[1]PNC 2020'!$A$3:$AA$434,MATCH($A407,'[1]PNC 2020'!$A$7:$A$434,0)+4,MATCH(AD$60,'[1]PNC 2020'!$A$3:$AA$3,0))=0,"",INDEX('[1]PNC 2020'!$A$3:$AA$434,MATCH($A407,'[1]PNC 2020'!$A$7:$A$434,0)+4,MATCH(AD$60,'[1]PNC 2020'!$A$3:$AA$3,0))),"")</f>
        <v/>
      </c>
      <c r="AE407" s="87">
        <f t="shared" si="139"/>
        <v>0</v>
      </c>
      <c r="AF407" s="87" t="str">
        <f>IFERROR(IF(INDEX('[1]PNC 2020'!$A$3:$AA$434,MATCH($A407,'[1]PNC 2020'!$A$7:$A$434,0)+4,MATCH(AF$60,'[1]PNC 2020'!$A$3:$AA$3,0))=0,"",INDEX('[1]PNC 2020'!$A$3:$AA$434,MATCH($A407,'[1]PNC 2020'!$A$7:$A$434,0)+4,MATCH(AF$60,'[1]PNC 2020'!$A$3:$AA$3,0))),"")</f>
        <v/>
      </c>
      <c r="AG407" s="87" t="str">
        <f>IFERROR(IF(INDEX('[1]PNC 2020'!$A$3:$AA$434,MATCH($A407,'[1]PNC 2020'!$A$7:$A$434,0)+4,MATCH(AG$60,'[1]PNC 2020'!$A$3:$AA$3,0))=0,"",INDEX('[1]PNC 2020'!$A$3:$AA$434,MATCH($A407,'[1]PNC 2020'!$A$7:$A$434,0)+4,MATCH(AG$60,'[1]PNC 2020'!$A$3:$AA$3,0))),"")</f>
        <v/>
      </c>
      <c r="AH407" s="87">
        <f t="shared" si="140"/>
        <v>0</v>
      </c>
      <c r="AI407" s="87" t="str">
        <f>IFERROR(IF(INDEX('[1]PNC 2020'!$A$3:$AA$434,MATCH($A407,'[1]PNC 2020'!$A$7:$A$434,0)+4,MATCH(AI$60,'[1]PNC 2020'!$A$3:$AA$3,0))=0,"",INDEX('[1]PNC 2020'!$A$3:$AA$434,MATCH($A407,'[1]PNC 2020'!$A$7:$A$434,0)+4,MATCH(AI$60,'[1]PNC 2020'!$A$3:$AA$3,0))),"")</f>
        <v/>
      </c>
      <c r="AJ407" s="87" t="str">
        <f>IFERROR(IF(INDEX('[1]PNC 2020'!$A$3:$AA$434,MATCH($A407,'[1]PNC 2020'!$A$7:$A$434,0)+4,MATCH(AJ$60,'[1]PNC 2020'!$A$3:$AA$3,0))=0,"",INDEX('[1]PNC 2020'!$A$3:$AA$434,MATCH($A407,'[1]PNC 2020'!$A$7:$A$434,0)+4,MATCH(AJ$60,'[1]PNC 2020'!$A$3:$AA$3,0))),"")</f>
        <v/>
      </c>
      <c r="AK407" s="87">
        <f t="shared" si="141"/>
        <v>0</v>
      </c>
      <c r="AM407" s="132" t="s">
        <v>6</v>
      </c>
    </row>
    <row r="408" spans="1:39" x14ac:dyDescent="0.2">
      <c r="A408" s="132" t="str">
        <f t="shared" si="127"/>
        <v>JulioSeguros APS, S.R.L.</v>
      </c>
      <c r="B408" s="51" t="s">
        <v>125</v>
      </c>
      <c r="C408" s="88">
        <f t="shared" si="129"/>
        <v>0</v>
      </c>
      <c r="D408" s="88">
        <f t="shared" si="130"/>
        <v>0</v>
      </c>
      <c r="E408" s="87" t="str">
        <f>IFERROR(IF(INDEX('[1]PNC 2020'!$A$3:$AA$434,MATCH($A408,'[1]PNC 2020'!$A$7:$A$434,0)+4,MATCH(E$60,'[1]PNC 2020'!$A$3:$AA$3,0))=0,"",INDEX('[1]PNC 2020'!$A$3:$AA$434,MATCH($A408,'[1]PNC 2020'!$A$7:$A$434,0)+4,MATCH(E$60,'[1]PNC 2020'!$A$3:$AA$3,0))),"")</f>
        <v/>
      </c>
      <c r="F408" s="87" t="str">
        <f>IFERROR(IF(INDEX('[1]PNC 2020'!$A$3:$AA$434,MATCH($A408,'[1]PNC 2020'!$A$7:$A$434,0)+4,MATCH(F$60,'[1]PNC 2020'!$A$3:$AA$3,0))=0,"",INDEX('[1]PNC 2020'!$A$3:$AA$434,MATCH($A408,'[1]PNC 2020'!$A$7:$A$434,0)+4,MATCH(F$60,'[1]PNC 2020'!$A$3:$AA$3,0))),"")</f>
        <v/>
      </c>
      <c r="G408" s="87">
        <f t="shared" si="131"/>
        <v>0</v>
      </c>
      <c r="H408" s="87" t="str">
        <f>IFERROR(IF(INDEX('[1]PNC 2020'!$A$3:$AA$434,MATCH($A408,'[1]PNC 2020'!$A$7:$A$434,0)+4,MATCH(H$60,'[1]PNC 2020'!$A$3:$AA$3,0))=0,"",INDEX('[1]PNC 2020'!$A$3:$AA$434,MATCH($A408,'[1]PNC 2020'!$A$7:$A$434,0)+4,MATCH(H$60,'[1]PNC 2020'!$A$3:$AA$3,0))),"")</f>
        <v/>
      </c>
      <c r="I408" s="87" t="str">
        <f>IFERROR(IF(INDEX('[1]PNC 2020'!$A$3:$AA$434,MATCH($A408,'[1]PNC 2020'!$A$7:$A$434,0)+4,MATCH(I$60,'[1]PNC 2020'!$A$3:$AA$3,0))=0,"",INDEX('[1]PNC 2020'!$A$3:$AA$434,MATCH($A408,'[1]PNC 2020'!$A$7:$A$434,0)+4,MATCH(I$60,'[1]PNC 2020'!$A$3:$AA$3,0))),"")</f>
        <v/>
      </c>
      <c r="J408" s="87">
        <f t="shared" si="132"/>
        <v>0</v>
      </c>
      <c r="K408" s="87" t="str">
        <f>IFERROR(IF(INDEX('[1]PNC 2020'!$A$3:$AA$434,MATCH($A408,'[1]PNC 2020'!$A$7:$A$434,0)+4,MATCH(K$60,'[1]PNC 2020'!$A$3:$AA$3,0))=0,"",INDEX('[1]PNC 2020'!$A$3:$AA$434,MATCH($A408,'[1]PNC 2020'!$A$7:$A$434,0)+4,MATCH(K$60,'[1]PNC 2020'!$A$3:$AA$3,0))),"")</f>
        <v/>
      </c>
      <c r="L408" s="87" t="str">
        <f>IFERROR(IF(INDEX('[1]PNC 2020'!$A$3:$AA$434,MATCH($A408,'[1]PNC 2020'!$A$7:$A$434,0)+4,MATCH(L$60,'[1]PNC 2020'!$A$3:$AA$3,0))=0,"",INDEX('[1]PNC 2020'!$A$3:$AA$434,MATCH($A408,'[1]PNC 2020'!$A$7:$A$434,0)+4,MATCH(L$60,'[1]PNC 2020'!$A$3:$AA$3,0))),"")</f>
        <v/>
      </c>
      <c r="M408" s="87">
        <f t="shared" si="133"/>
        <v>0</v>
      </c>
      <c r="N408" s="87" t="str">
        <f>IFERROR(IF(INDEX('[1]PNC 2020'!$A$3:$AA$434,MATCH($A408,'[1]PNC 2020'!$A$7:$A$434,0)+4,MATCH(N$60,'[1]PNC 2020'!$A$3:$AA$3,0))=0,"",INDEX('[1]PNC 2020'!$A$3:$AA$434,MATCH($A408,'[1]PNC 2020'!$A$7:$A$434,0)+4,MATCH(N$60,'[1]PNC 2020'!$A$3:$AA$3,0))),"")</f>
        <v/>
      </c>
      <c r="O408" s="87" t="str">
        <f>IFERROR(IF(INDEX('[1]PNC 2020'!$A$3:$AA$434,MATCH($A408,'[1]PNC 2020'!$A$7:$A$434,0)+4,MATCH(O$60,'[1]PNC 2020'!$A$3:$AA$3,0))=0,"",INDEX('[1]PNC 2020'!$A$3:$AA$434,MATCH($A408,'[1]PNC 2020'!$A$7:$A$434,0)+4,MATCH(O$60,'[1]PNC 2020'!$A$3:$AA$3,0))),"")</f>
        <v/>
      </c>
      <c r="P408" s="87">
        <f t="shared" si="134"/>
        <v>0</v>
      </c>
      <c r="Q408" s="87" t="str">
        <f>IFERROR(IF(INDEX('[1]PNC 2020'!$A$3:$AA$434,MATCH($A408,'[1]PNC 2020'!$A$7:$A$434,0)+4,MATCH(Q$60,'[1]PNC 2020'!$A$3:$AA$3,0))=0,"",INDEX('[1]PNC 2020'!$A$3:$AA$434,MATCH($A408,'[1]PNC 2020'!$A$7:$A$434,0)+4,MATCH(Q$60,'[1]PNC 2020'!$A$3:$AA$3,0))),"")</f>
        <v/>
      </c>
      <c r="R408" s="87" t="str">
        <f>IFERROR(IF(INDEX('[1]PNC 2020'!$A$3:$AA$434,MATCH($A408,'[1]PNC 2020'!$A$7:$A$434,0)+4,MATCH(R$60,'[1]PNC 2020'!$A$3:$AA$3,0))=0,"",INDEX('[1]PNC 2020'!$A$3:$AA$434,MATCH($A408,'[1]PNC 2020'!$A$7:$A$434,0)+4,MATCH(R$60,'[1]PNC 2020'!$A$3:$AA$3,0))),"")</f>
        <v/>
      </c>
      <c r="S408" s="87">
        <f t="shared" si="135"/>
        <v>0</v>
      </c>
      <c r="T408" s="87" t="str">
        <f>IFERROR(IF(INDEX('[1]PNC 2020'!$A$3:$AA$434,MATCH($A408,'[1]PNC 2020'!$A$7:$A$434,0)+4,MATCH(T$60,'[1]PNC 2020'!$A$3:$AA$3,0))=0,"",INDEX('[1]PNC 2020'!$A$3:$AA$434,MATCH($A408,'[1]PNC 2020'!$A$7:$A$434,0)+4,MATCH(T$60,'[1]PNC 2020'!$A$3:$AA$3,0))),"")</f>
        <v/>
      </c>
      <c r="U408" s="87" t="str">
        <f>IFERROR(IF(INDEX('[1]PNC 2020'!$A$3:$AA$434,MATCH($A408,'[1]PNC 2020'!$A$7:$A$434,0)+4,MATCH(U$60,'[1]PNC 2020'!$A$3:$AA$3,0))=0,"",INDEX('[1]PNC 2020'!$A$3:$AA$434,MATCH($A408,'[1]PNC 2020'!$A$7:$A$434,0)+4,MATCH(U$60,'[1]PNC 2020'!$A$3:$AA$3,0))),"")</f>
        <v/>
      </c>
      <c r="V408" s="87">
        <f t="shared" si="136"/>
        <v>0</v>
      </c>
      <c r="W408" s="87" t="str">
        <f>IFERROR(IF(INDEX('[1]PNC 2020'!$A$3:$AA$434,MATCH($A408,'[1]PNC 2020'!$A$7:$A$434,0)+4,MATCH(W$60,'[1]PNC 2020'!$A$3:$AA$3,0))=0,"",INDEX('[1]PNC 2020'!$A$3:$AA$434,MATCH($A408,'[1]PNC 2020'!$A$7:$A$434,0)+4,MATCH(W$60,'[1]PNC 2020'!$A$3:$AA$3,0))),"")</f>
        <v/>
      </c>
      <c r="X408" s="87" t="str">
        <f>IFERROR(IF(INDEX('[1]PNC 2020'!$A$3:$AA$434,MATCH($A408,'[1]PNC 2020'!$A$7:$A$434,0)+4,MATCH(X$60,'[1]PNC 2020'!$A$3:$AA$3,0))=0,"",INDEX('[1]PNC 2020'!$A$3:$AA$434,MATCH($A408,'[1]PNC 2020'!$A$7:$A$434,0)+4,MATCH(X$60,'[1]PNC 2020'!$A$3:$AA$3,0))),"")</f>
        <v/>
      </c>
      <c r="Y408" s="87">
        <f t="shared" si="137"/>
        <v>0</v>
      </c>
      <c r="Z408" s="87" t="str">
        <f>IFERROR(IF(INDEX('[1]PNC 2020'!$A$3:$AA$434,MATCH($A408,'[1]PNC 2020'!$A$7:$A$434,0)+4,MATCH(Z$60,'[1]PNC 2020'!$A$3:$AA$3,0))=0,"",INDEX('[1]PNC 2020'!$A$3:$AA$434,MATCH($A408,'[1]PNC 2020'!$A$7:$A$434,0)+4,MATCH(Z$60,'[1]PNC 2020'!$A$3:$AA$3,0))),"")</f>
        <v/>
      </c>
      <c r="AA408" s="87" t="str">
        <f>IFERROR(IF(INDEX('[1]PNC 2020'!$A$3:$AA$434,MATCH($A408,'[1]PNC 2020'!$A$7:$A$434,0)+4,MATCH(AA$60,'[1]PNC 2020'!$A$3:$AA$3,0))=0,"",INDEX('[1]PNC 2020'!$A$3:$AA$434,MATCH($A408,'[1]PNC 2020'!$A$7:$A$434,0)+4,MATCH(AA$60,'[1]PNC 2020'!$A$3:$AA$3,0))),"")</f>
        <v/>
      </c>
      <c r="AB408" s="87">
        <f t="shared" si="138"/>
        <v>0</v>
      </c>
      <c r="AC408" s="87" t="str">
        <f>IFERROR(IF(INDEX('[1]PNC 2020'!$A$3:$AA$434,MATCH($A408,'[1]PNC 2020'!$A$7:$A$434,0)+4,MATCH(AC$60,'[1]PNC 2020'!$A$3:$AA$3,0))=0,"",INDEX('[1]PNC 2020'!$A$3:$AA$434,MATCH($A408,'[1]PNC 2020'!$A$7:$A$434,0)+4,MATCH(AC$60,'[1]PNC 2020'!$A$3:$AA$3,0))),"")</f>
        <v/>
      </c>
      <c r="AD408" s="87" t="str">
        <f>IFERROR(IF(INDEX('[1]PNC 2020'!$A$3:$AA$434,MATCH($A408,'[1]PNC 2020'!$A$7:$A$434,0)+4,MATCH(AD$60,'[1]PNC 2020'!$A$3:$AA$3,0))=0,"",INDEX('[1]PNC 2020'!$A$3:$AA$434,MATCH($A408,'[1]PNC 2020'!$A$7:$A$434,0)+4,MATCH(AD$60,'[1]PNC 2020'!$A$3:$AA$3,0))),"")</f>
        <v/>
      </c>
      <c r="AE408" s="87">
        <f t="shared" si="139"/>
        <v>0</v>
      </c>
      <c r="AF408" s="87" t="str">
        <f>IFERROR(IF(INDEX('[1]PNC 2020'!$A$3:$AA$434,MATCH($A408,'[1]PNC 2020'!$A$7:$A$434,0)+4,MATCH(AF$60,'[1]PNC 2020'!$A$3:$AA$3,0))=0,"",INDEX('[1]PNC 2020'!$A$3:$AA$434,MATCH($A408,'[1]PNC 2020'!$A$7:$A$434,0)+4,MATCH(AF$60,'[1]PNC 2020'!$A$3:$AA$3,0))),"")</f>
        <v/>
      </c>
      <c r="AG408" s="87" t="str">
        <f>IFERROR(IF(INDEX('[1]PNC 2020'!$A$3:$AA$434,MATCH($A408,'[1]PNC 2020'!$A$7:$A$434,0)+4,MATCH(AG$60,'[1]PNC 2020'!$A$3:$AA$3,0))=0,"",INDEX('[1]PNC 2020'!$A$3:$AA$434,MATCH($A408,'[1]PNC 2020'!$A$7:$A$434,0)+4,MATCH(AG$60,'[1]PNC 2020'!$A$3:$AA$3,0))),"")</f>
        <v/>
      </c>
      <c r="AH408" s="87">
        <f t="shared" si="140"/>
        <v>0</v>
      </c>
      <c r="AI408" s="87" t="str">
        <f>IFERROR(IF(INDEX('[1]PNC 2020'!$A$3:$AA$434,MATCH($A408,'[1]PNC 2020'!$A$7:$A$434,0)+4,MATCH(AI$60,'[1]PNC 2020'!$A$3:$AA$3,0))=0,"",INDEX('[1]PNC 2020'!$A$3:$AA$434,MATCH($A408,'[1]PNC 2020'!$A$7:$A$434,0)+4,MATCH(AI$60,'[1]PNC 2020'!$A$3:$AA$3,0))),"")</f>
        <v/>
      </c>
      <c r="AJ408" s="87" t="str">
        <f>IFERROR(IF(INDEX('[1]PNC 2020'!$A$3:$AA$434,MATCH($A408,'[1]PNC 2020'!$A$7:$A$434,0)+4,MATCH(AJ$60,'[1]PNC 2020'!$A$3:$AA$3,0))=0,"",INDEX('[1]PNC 2020'!$A$3:$AA$434,MATCH($A408,'[1]PNC 2020'!$A$7:$A$434,0)+4,MATCH(AJ$60,'[1]PNC 2020'!$A$3:$AA$3,0))),"")</f>
        <v/>
      </c>
      <c r="AK408" s="87">
        <f t="shared" si="141"/>
        <v>0</v>
      </c>
      <c r="AM408" s="132" t="s">
        <v>6</v>
      </c>
    </row>
    <row r="409" spans="1:39" x14ac:dyDescent="0.2">
      <c r="A409" s="132" t="str">
        <f t="shared" si="127"/>
        <v>JulioMultiseguros Su, S.A.</v>
      </c>
      <c r="B409" s="51" t="s">
        <v>126</v>
      </c>
      <c r="C409" s="88">
        <f t="shared" si="129"/>
        <v>0</v>
      </c>
      <c r="D409" s="88">
        <f t="shared" si="130"/>
        <v>0</v>
      </c>
      <c r="E409" s="87" t="str">
        <f>IFERROR(IF(INDEX('[1]PNC 2020'!$A$3:$AA$434,MATCH($A409,'[1]PNC 2020'!$A$7:$A$434,0)+4,MATCH(E$60,'[1]PNC 2020'!$A$3:$AA$3,0))=0,"",INDEX('[1]PNC 2020'!$A$3:$AA$434,MATCH($A409,'[1]PNC 2020'!$A$7:$A$434,0)+4,MATCH(E$60,'[1]PNC 2020'!$A$3:$AA$3,0))),"")</f>
        <v/>
      </c>
      <c r="F409" s="87" t="str">
        <f>IFERROR(IF(INDEX('[1]PNC 2020'!$A$3:$AA$434,MATCH($A409,'[1]PNC 2020'!$A$7:$A$434,0)+4,MATCH(F$60,'[1]PNC 2020'!$A$3:$AA$3,0))=0,"",INDEX('[1]PNC 2020'!$A$3:$AA$434,MATCH($A409,'[1]PNC 2020'!$A$7:$A$434,0)+4,MATCH(F$60,'[1]PNC 2020'!$A$3:$AA$3,0))),"")</f>
        <v/>
      </c>
      <c r="G409" s="87">
        <f t="shared" si="131"/>
        <v>0</v>
      </c>
      <c r="H409" s="87" t="str">
        <f>IFERROR(IF(INDEX('[1]PNC 2020'!$A$3:$AA$434,MATCH($A409,'[1]PNC 2020'!$A$7:$A$434,0)+4,MATCH(H$60,'[1]PNC 2020'!$A$3:$AA$3,0))=0,"",INDEX('[1]PNC 2020'!$A$3:$AA$434,MATCH($A409,'[1]PNC 2020'!$A$7:$A$434,0)+4,MATCH(H$60,'[1]PNC 2020'!$A$3:$AA$3,0))),"")</f>
        <v/>
      </c>
      <c r="I409" s="87" t="str">
        <f>IFERROR(IF(INDEX('[1]PNC 2020'!$A$3:$AA$434,MATCH($A409,'[1]PNC 2020'!$A$7:$A$434,0)+4,MATCH(I$60,'[1]PNC 2020'!$A$3:$AA$3,0))=0,"",INDEX('[1]PNC 2020'!$A$3:$AA$434,MATCH($A409,'[1]PNC 2020'!$A$7:$A$434,0)+4,MATCH(I$60,'[1]PNC 2020'!$A$3:$AA$3,0))),"")</f>
        <v/>
      </c>
      <c r="J409" s="87">
        <f t="shared" si="132"/>
        <v>0</v>
      </c>
      <c r="K409" s="87" t="str">
        <f>IFERROR(IF(INDEX('[1]PNC 2020'!$A$3:$AA$434,MATCH($A409,'[1]PNC 2020'!$A$7:$A$434,0)+4,MATCH(K$60,'[1]PNC 2020'!$A$3:$AA$3,0))=0,"",INDEX('[1]PNC 2020'!$A$3:$AA$434,MATCH($A409,'[1]PNC 2020'!$A$7:$A$434,0)+4,MATCH(K$60,'[1]PNC 2020'!$A$3:$AA$3,0))),"")</f>
        <v/>
      </c>
      <c r="L409" s="87" t="str">
        <f>IFERROR(IF(INDEX('[1]PNC 2020'!$A$3:$AA$434,MATCH($A409,'[1]PNC 2020'!$A$7:$A$434,0)+4,MATCH(L$60,'[1]PNC 2020'!$A$3:$AA$3,0))=0,"",INDEX('[1]PNC 2020'!$A$3:$AA$434,MATCH($A409,'[1]PNC 2020'!$A$7:$A$434,0)+4,MATCH(L$60,'[1]PNC 2020'!$A$3:$AA$3,0))),"")</f>
        <v/>
      </c>
      <c r="M409" s="87">
        <f t="shared" si="133"/>
        <v>0</v>
      </c>
      <c r="N409" s="87" t="str">
        <f>IFERROR(IF(INDEX('[1]PNC 2020'!$A$3:$AA$434,MATCH($A409,'[1]PNC 2020'!$A$7:$A$434,0)+4,MATCH(N$60,'[1]PNC 2020'!$A$3:$AA$3,0))=0,"",INDEX('[1]PNC 2020'!$A$3:$AA$434,MATCH($A409,'[1]PNC 2020'!$A$7:$A$434,0)+4,MATCH(N$60,'[1]PNC 2020'!$A$3:$AA$3,0))),"")</f>
        <v/>
      </c>
      <c r="O409" s="87" t="str">
        <f>IFERROR(IF(INDEX('[1]PNC 2020'!$A$3:$AA$434,MATCH($A409,'[1]PNC 2020'!$A$7:$A$434,0)+4,MATCH(O$60,'[1]PNC 2020'!$A$3:$AA$3,0))=0,"",INDEX('[1]PNC 2020'!$A$3:$AA$434,MATCH($A409,'[1]PNC 2020'!$A$7:$A$434,0)+4,MATCH(O$60,'[1]PNC 2020'!$A$3:$AA$3,0))),"")</f>
        <v/>
      </c>
      <c r="P409" s="87">
        <f t="shared" si="134"/>
        <v>0</v>
      </c>
      <c r="Q409" s="87" t="str">
        <f>IFERROR(IF(INDEX('[1]PNC 2020'!$A$3:$AA$434,MATCH($A409,'[1]PNC 2020'!$A$7:$A$434,0)+4,MATCH(Q$60,'[1]PNC 2020'!$A$3:$AA$3,0))=0,"",INDEX('[1]PNC 2020'!$A$3:$AA$434,MATCH($A409,'[1]PNC 2020'!$A$7:$A$434,0)+4,MATCH(Q$60,'[1]PNC 2020'!$A$3:$AA$3,0))),"")</f>
        <v/>
      </c>
      <c r="R409" s="87" t="str">
        <f>IFERROR(IF(INDEX('[1]PNC 2020'!$A$3:$AA$434,MATCH($A409,'[1]PNC 2020'!$A$7:$A$434,0)+4,MATCH(R$60,'[1]PNC 2020'!$A$3:$AA$3,0))=0,"",INDEX('[1]PNC 2020'!$A$3:$AA$434,MATCH($A409,'[1]PNC 2020'!$A$7:$A$434,0)+4,MATCH(R$60,'[1]PNC 2020'!$A$3:$AA$3,0))),"")</f>
        <v/>
      </c>
      <c r="S409" s="87">
        <f t="shared" si="135"/>
        <v>0</v>
      </c>
      <c r="T409" s="87" t="str">
        <f>IFERROR(IF(INDEX('[1]PNC 2020'!$A$3:$AA$434,MATCH($A409,'[1]PNC 2020'!$A$7:$A$434,0)+4,MATCH(T$60,'[1]PNC 2020'!$A$3:$AA$3,0))=0,"",INDEX('[1]PNC 2020'!$A$3:$AA$434,MATCH($A409,'[1]PNC 2020'!$A$7:$A$434,0)+4,MATCH(T$60,'[1]PNC 2020'!$A$3:$AA$3,0))),"")</f>
        <v/>
      </c>
      <c r="U409" s="87" t="str">
        <f>IFERROR(IF(INDEX('[1]PNC 2020'!$A$3:$AA$434,MATCH($A409,'[1]PNC 2020'!$A$7:$A$434,0)+4,MATCH(U$60,'[1]PNC 2020'!$A$3:$AA$3,0))=0,"",INDEX('[1]PNC 2020'!$A$3:$AA$434,MATCH($A409,'[1]PNC 2020'!$A$7:$A$434,0)+4,MATCH(U$60,'[1]PNC 2020'!$A$3:$AA$3,0))),"")</f>
        <v/>
      </c>
      <c r="V409" s="87">
        <f t="shared" si="136"/>
        <v>0</v>
      </c>
      <c r="W409" s="87" t="str">
        <f>IFERROR(IF(INDEX('[1]PNC 2020'!$A$3:$AA$434,MATCH($A409,'[1]PNC 2020'!$A$7:$A$434,0)+4,MATCH(W$60,'[1]PNC 2020'!$A$3:$AA$3,0))=0,"",INDEX('[1]PNC 2020'!$A$3:$AA$434,MATCH($A409,'[1]PNC 2020'!$A$7:$A$434,0)+4,MATCH(W$60,'[1]PNC 2020'!$A$3:$AA$3,0))),"")</f>
        <v/>
      </c>
      <c r="X409" s="87" t="str">
        <f>IFERROR(IF(INDEX('[1]PNC 2020'!$A$3:$AA$434,MATCH($A409,'[1]PNC 2020'!$A$7:$A$434,0)+4,MATCH(X$60,'[1]PNC 2020'!$A$3:$AA$3,0))=0,"",INDEX('[1]PNC 2020'!$A$3:$AA$434,MATCH($A409,'[1]PNC 2020'!$A$7:$A$434,0)+4,MATCH(X$60,'[1]PNC 2020'!$A$3:$AA$3,0))),"")</f>
        <v/>
      </c>
      <c r="Y409" s="87">
        <f t="shared" si="137"/>
        <v>0</v>
      </c>
      <c r="Z409" s="87" t="str">
        <f>IFERROR(IF(INDEX('[1]PNC 2020'!$A$3:$AA$434,MATCH($A409,'[1]PNC 2020'!$A$7:$A$434,0)+4,MATCH(Z$60,'[1]PNC 2020'!$A$3:$AA$3,0))=0,"",INDEX('[1]PNC 2020'!$A$3:$AA$434,MATCH($A409,'[1]PNC 2020'!$A$7:$A$434,0)+4,MATCH(Z$60,'[1]PNC 2020'!$A$3:$AA$3,0))),"")</f>
        <v/>
      </c>
      <c r="AA409" s="87" t="str">
        <f>IFERROR(IF(INDEX('[1]PNC 2020'!$A$3:$AA$434,MATCH($A409,'[1]PNC 2020'!$A$7:$A$434,0)+4,MATCH(AA$60,'[1]PNC 2020'!$A$3:$AA$3,0))=0,"",INDEX('[1]PNC 2020'!$A$3:$AA$434,MATCH($A409,'[1]PNC 2020'!$A$7:$A$434,0)+4,MATCH(AA$60,'[1]PNC 2020'!$A$3:$AA$3,0))),"")</f>
        <v/>
      </c>
      <c r="AB409" s="87">
        <f t="shared" si="138"/>
        <v>0</v>
      </c>
      <c r="AC409" s="87" t="str">
        <f>IFERROR(IF(INDEX('[1]PNC 2020'!$A$3:$AA$434,MATCH($A409,'[1]PNC 2020'!$A$7:$A$434,0)+4,MATCH(AC$60,'[1]PNC 2020'!$A$3:$AA$3,0))=0,"",INDEX('[1]PNC 2020'!$A$3:$AA$434,MATCH($A409,'[1]PNC 2020'!$A$7:$A$434,0)+4,MATCH(AC$60,'[1]PNC 2020'!$A$3:$AA$3,0))),"")</f>
        <v/>
      </c>
      <c r="AD409" s="87" t="str">
        <f>IFERROR(IF(INDEX('[1]PNC 2020'!$A$3:$AA$434,MATCH($A409,'[1]PNC 2020'!$A$7:$A$434,0)+4,MATCH(AD$60,'[1]PNC 2020'!$A$3:$AA$3,0))=0,"",INDEX('[1]PNC 2020'!$A$3:$AA$434,MATCH($A409,'[1]PNC 2020'!$A$7:$A$434,0)+4,MATCH(AD$60,'[1]PNC 2020'!$A$3:$AA$3,0))),"")</f>
        <v/>
      </c>
      <c r="AE409" s="87">
        <f t="shared" si="139"/>
        <v>0</v>
      </c>
      <c r="AF409" s="87" t="str">
        <f>IFERROR(IF(INDEX('[1]PNC 2020'!$A$3:$AA$434,MATCH($A409,'[1]PNC 2020'!$A$7:$A$434,0)+4,MATCH(AF$60,'[1]PNC 2020'!$A$3:$AA$3,0))=0,"",INDEX('[1]PNC 2020'!$A$3:$AA$434,MATCH($A409,'[1]PNC 2020'!$A$7:$A$434,0)+4,MATCH(AF$60,'[1]PNC 2020'!$A$3:$AA$3,0))),"")</f>
        <v/>
      </c>
      <c r="AG409" s="87" t="str">
        <f>IFERROR(IF(INDEX('[1]PNC 2020'!$A$3:$AA$434,MATCH($A409,'[1]PNC 2020'!$A$7:$A$434,0)+4,MATCH(AG$60,'[1]PNC 2020'!$A$3:$AA$3,0))=0,"",INDEX('[1]PNC 2020'!$A$3:$AA$434,MATCH($A409,'[1]PNC 2020'!$A$7:$A$434,0)+4,MATCH(AG$60,'[1]PNC 2020'!$A$3:$AA$3,0))),"")</f>
        <v/>
      </c>
      <c r="AH409" s="87">
        <f t="shared" si="140"/>
        <v>0</v>
      </c>
      <c r="AI409" s="87" t="str">
        <f>IFERROR(IF(INDEX('[1]PNC 2020'!$A$3:$AA$434,MATCH($A409,'[1]PNC 2020'!$A$7:$A$434,0)+4,MATCH(AI$60,'[1]PNC 2020'!$A$3:$AA$3,0))=0,"",INDEX('[1]PNC 2020'!$A$3:$AA$434,MATCH($A409,'[1]PNC 2020'!$A$7:$A$434,0)+4,MATCH(AI$60,'[1]PNC 2020'!$A$3:$AA$3,0))),"")</f>
        <v/>
      </c>
      <c r="AJ409" s="87" t="str">
        <f>IFERROR(IF(INDEX('[1]PNC 2020'!$A$3:$AA$434,MATCH($A409,'[1]PNC 2020'!$A$7:$A$434,0)+4,MATCH(AJ$60,'[1]PNC 2020'!$A$3:$AA$3,0))=0,"",INDEX('[1]PNC 2020'!$A$3:$AA$434,MATCH($A409,'[1]PNC 2020'!$A$7:$A$434,0)+4,MATCH(AJ$60,'[1]PNC 2020'!$A$3:$AA$3,0))),"")</f>
        <v/>
      </c>
      <c r="AK409" s="87">
        <f t="shared" si="141"/>
        <v>0</v>
      </c>
      <c r="AM409" s="132" t="s">
        <v>6</v>
      </c>
    </row>
    <row r="410" spans="1:39" x14ac:dyDescent="0.2">
      <c r="A410" s="132" t="str">
        <f t="shared" si="127"/>
        <v>JulioSeguros Ademi, S.A.</v>
      </c>
      <c r="B410" s="51" t="s">
        <v>127</v>
      </c>
      <c r="C410" s="88">
        <f t="shared" si="129"/>
        <v>0</v>
      </c>
      <c r="D410" s="88">
        <f t="shared" si="130"/>
        <v>0</v>
      </c>
      <c r="E410" s="87" t="str">
        <f>IFERROR(IF(INDEX('[1]PNC 2020'!$A$3:$AA$434,MATCH($A410,'[1]PNC 2020'!$A$7:$A$434,0)+4,MATCH(E$60,'[1]PNC 2020'!$A$3:$AA$3,0))=0,"",INDEX('[1]PNC 2020'!$A$3:$AA$434,MATCH($A410,'[1]PNC 2020'!$A$7:$A$434,0)+4,MATCH(E$60,'[1]PNC 2020'!$A$3:$AA$3,0))),"")</f>
        <v/>
      </c>
      <c r="F410" s="87" t="str">
        <f>IFERROR(IF(INDEX('[1]PNC 2020'!$A$3:$AA$434,MATCH($A410,'[1]PNC 2020'!$A$7:$A$434,0)+4,MATCH(F$60,'[1]PNC 2020'!$A$3:$AA$3,0))=0,"",INDEX('[1]PNC 2020'!$A$3:$AA$434,MATCH($A410,'[1]PNC 2020'!$A$7:$A$434,0)+4,MATCH(F$60,'[1]PNC 2020'!$A$3:$AA$3,0))),"")</f>
        <v/>
      </c>
      <c r="G410" s="87">
        <f t="shared" si="131"/>
        <v>0</v>
      </c>
      <c r="H410" s="87" t="str">
        <f>IFERROR(IF(INDEX('[1]PNC 2020'!$A$3:$AA$434,MATCH($A410,'[1]PNC 2020'!$A$7:$A$434,0)+4,MATCH(H$60,'[1]PNC 2020'!$A$3:$AA$3,0))=0,"",INDEX('[1]PNC 2020'!$A$3:$AA$434,MATCH($A410,'[1]PNC 2020'!$A$7:$A$434,0)+4,MATCH(H$60,'[1]PNC 2020'!$A$3:$AA$3,0))),"")</f>
        <v/>
      </c>
      <c r="I410" s="87" t="str">
        <f>IFERROR(IF(INDEX('[1]PNC 2020'!$A$3:$AA$434,MATCH($A410,'[1]PNC 2020'!$A$7:$A$434,0)+4,MATCH(I$60,'[1]PNC 2020'!$A$3:$AA$3,0))=0,"",INDEX('[1]PNC 2020'!$A$3:$AA$434,MATCH($A410,'[1]PNC 2020'!$A$7:$A$434,0)+4,MATCH(I$60,'[1]PNC 2020'!$A$3:$AA$3,0))),"")</f>
        <v/>
      </c>
      <c r="J410" s="87">
        <f t="shared" si="132"/>
        <v>0</v>
      </c>
      <c r="K410" s="87" t="str">
        <f>IFERROR(IF(INDEX('[1]PNC 2020'!$A$3:$AA$434,MATCH($A410,'[1]PNC 2020'!$A$7:$A$434,0)+4,MATCH(K$60,'[1]PNC 2020'!$A$3:$AA$3,0))=0,"",INDEX('[1]PNC 2020'!$A$3:$AA$434,MATCH($A410,'[1]PNC 2020'!$A$7:$A$434,0)+4,MATCH(K$60,'[1]PNC 2020'!$A$3:$AA$3,0))),"")</f>
        <v/>
      </c>
      <c r="L410" s="87" t="str">
        <f>IFERROR(IF(INDEX('[1]PNC 2020'!$A$3:$AA$434,MATCH($A410,'[1]PNC 2020'!$A$7:$A$434,0)+4,MATCH(L$60,'[1]PNC 2020'!$A$3:$AA$3,0))=0,"",INDEX('[1]PNC 2020'!$A$3:$AA$434,MATCH($A410,'[1]PNC 2020'!$A$7:$A$434,0)+4,MATCH(L$60,'[1]PNC 2020'!$A$3:$AA$3,0))),"")</f>
        <v/>
      </c>
      <c r="M410" s="87">
        <f t="shared" si="133"/>
        <v>0</v>
      </c>
      <c r="N410" s="87" t="str">
        <f>IFERROR(IF(INDEX('[1]PNC 2020'!$A$3:$AA$434,MATCH($A410,'[1]PNC 2020'!$A$7:$A$434,0)+4,MATCH(N$60,'[1]PNC 2020'!$A$3:$AA$3,0))=0,"",INDEX('[1]PNC 2020'!$A$3:$AA$434,MATCH($A410,'[1]PNC 2020'!$A$7:$A$434,0)+4,MATCH(N$60,'[1]PNC 2020'!$A$3:$AA$3,0))),"")</f>
        <v/>
      </c>
      <c r="O410" s="87" t="str">
        <f>IFERROR(IF(INDEX('[1]PNC 2020'!$A$3:$AA$434,MATCH($A410,'[1]PNC 2020'!$A$7:$A$434,0)+4,MATCH(O$60,'[1]PNC 2020'!$A$3:$AA$3,0))=0,"",INDEX('[1]PNC 2020'!$A$3:$AA$434,MATCH($A410,'[1]PNC 2020'!$A$7:$A$434,0)+4,MATCH(O$60,'[1]PNC 2020'!$A$3:$AA$3,0))),"")</f>
        <v/>
      </c>
      <c r="P410" s="87">
        <f t="shared" si="134"/>
        <v>0</v>
      </c>
      <c r="Q410" s="87" t="str">
        <f>IFERROR(IF(INDEX('[1]PNC 2020'!$A$3:$AA$434,MATCH($A410,'[1]PNC 2020'!$A$7:$A$434,0)+4,MATCH(Q$60,'[1]PNC 2020'!$A$3:$AA$3,0))=0,"",INDEX('[1]PNC 2020'!$A$3:$AA$434,MATCH($A410,'[1]PNC 2020'!$A$7:$A$434,0)+4,MATCH(Q$60,'[1]PNC 2020'!$A$3:$AA$3,0))),"")</f>
        <v/>
      </c>
      <c r="R410" s="87" t="str">
        <f>IFERROR(IF(INDEX('[1]PNC 2020'!$A$3:$AA$434,MATCH($A410,'[1]PNC 2020'!$A$7:$A$434,0)+4,MATCH(R$60,'[1]PNC 2020'!$A$3:$AA$3,0))=0,"",INDEX('[1]PNC 2020'!$A$3:$AA$434,MATCH($A410,'[1]PNC 2020'!$A$7:$A$434,0)+4,MATCH(R$60,'[1]PNC 2020'!$A$3:$AA$3,0))),"")</f>
        <v/>
      </c>
      <c r="S410" s="87">
        <f t="shared" si="135"/>
        <v>0</v>
      </c>
      <c r="T410" s="87" t="str">
        <f>IFERROR(IF(INDEX('[1]PNC 2020'!$A$3:$AA$434,MATCH($A410,'[1]PNC 2020'!$A$7:$A$434,0)+4,MATCH(T$60,'[1]PNC 2020'!$A$3:$AA$3,0))=0,"",INDEX('[1]PNC 2020'!$A$3:$AA$434,MATCH($A410,'[1]PNC 2020'!$A$7:$A$434,0)+4,MATCH(T$60,'[1]PNC 2020'!$A$3:$AA$3,0))),"")</f>
        <v/>
      </c>
      <c r="U410" s="87" t="str">
        <f>IFERROR(IF(INDEX('[1]PNC 2020'!$A$3:$AA$434,MATCH($A410,'[1]PNC 2020'!$A$7:$A$434,0)+4,MATCH(U$60,'[1]PNC 2020'!$A$3:$AA$3,0))=0,"",INDEX('[1]PNC 2020'!$A$3:$AA$434,MATCH($A410,'[1]PNC 2020'!$A$7:$A$434,0)+4,MATCH(U$60,'[1]PNC 2020'!$A$3:$AA$3,0))),"")</f>
        <v/>
      </c>
      <c r="V410" s="87">
        <f t="shared" si="136"/>
        <v>0</v>
      </c>
      <c r="W410" s="87" t="str">
        <f>IFERROR(IF(INDEX('[1]PNC 2020'!$A$3:$AA$434,MATCH($A410,'[1]PNC 2020'!$A$7:$A$434,0)+4,MATCH(W$60,'[1]PNC 2020'!$A$3:$AA$3,0))=0,"",INDEX('[1]PNC 2020'!$A$3:$AA$434,MATCH($A410,'[1]PNC 2020'!$A$7:$A$434,0)+4,MATCH(W$60,'[1]PNC 2020'!$A$3:$AA$3,0))),"")</f>
        <v/>
      </c>
      <c r="X410" s="87" t="str">
        <f>IFERROR(IF(INDEX('[1]PNC 2020'!$A$3:$AA$434,MATCH($A410,'[1]PNC 2020'!$A$7:$A$434,0)+4,MATCH(X$60,'[1]PNC 2020'!$A$3:$AA$3,0))=0,"",INDEX('[1]PNC 2020'!$A$3:$AA$434,MATCH($A410,'[1]PNC 2020'!$A$7:$A$434,0)+4,MATCH(X$60,'[1]PNC 2020'!$A$3:$AA$3,0))),"")</f>
        <v/>
      </c>
      <c r="Y410" s="87">
        <f t="shared" si="137"/>
        <v>0</v>
      </c>
      <c r="Z410" s="87" t="str">
        <f>IFERROR(IF(INDEX('[1]PNC 2020'!$A$3:$AA$434,MATCH($A410,'[1]PNC 2020'!$A$7:$A$434,0)+4,MATCH(Z$60,'[1]PNC 2020'!$A$3:$AA$3,0))=0,"",INDEX('[1]PNC 2020'!$A$3:$AA$434,MATCH($A410,'[1]PNC 2020'!$A$7:$A$434,0)+4,MATCH(Z$60,'[1]PNC 2020'!$A$3:$AA$3,0))),"")</f>
        <v/>
      </c>
      <c r="AA410" s="87" t="str">
        <f>IFERROR(IF(INDEX('[1]PNC 2020'!$A$3:$AA$434,MATCH($A410,'[1]PNC 2020'!$A$7:$A$434,0)+4,MATCH(AA$60,'[1]PNC 2020'!$A$3:$AA$3,0))=0,"",INDEX('[1]PNC 2020'!$A$3:$AA$434,MATCH($A410,'[1]PNC 2020'!$A$7:$A$434,0)+4,MATCH(AA$60,'[1]PNC 2020'!$A$3:$AA$3,0))),"")</f>
        <v/>
      </c>
      <c r="AB410" s="87">
        <f t="shared" si="138"/>
        <v>0</v>
      </c>
      <c r="AC410" s="87" t="str">
        <f>IFERROR(IF(INDEX('[1]PNC 2020'!$A$3:$AA$434,MATCH($A410,'[1]PNC 2020'!$A$7:$A$434,0)+4,MATCH(AC$60,'[1]PNC 2020'!$A$3:$AA$3,0))=0,"",INDEX('[1]PNC 2020'!$A$3:$AA$434,MATCH($A410,'[1]PNC 2020'!$A$7:$A$434,0)+4,MATCH(AC$60,'[1]PNC 2020'!$A$3:$AA$3,0))),"")</f>
        <v/>
      </c>
      <c r="AD410" s="87" t="str">
        <f>IFERROR(IF(INDEX('[1]PNC 2020'!$A$3:$AA$434,MATCH($A410,'[1]PNC 2020'!$A$7:$A$434,0)+4,MATCH(AD$60,'[1]PNC 2020'!$A$3:$AA$3,0))=0,"",INDEX('[1]PNC 2020'!$A$3:$AA$434,MATCH($A410,'[1]PNC 2020'!$A$7:$A$434,0)+4,MATCH(AD$60,'[1]PNC 2020'!$A$3:$AA$3,0))),"")</f>
        <v/>
      </c>
      <c r="AE410" s="87">
        <f t="shared" si="139"/>
        <v>0</v>
      </c>
      <c r="AF410" s="87" t="str">
        <f>IFERROR(IF(INDEX('[1]PNC 2020'!$A$3:$AA$434,MATCH($A410,'[1]PNC 2020'!$A$7:$A$434,0)+4,MATCH(AF$60,'[1]PNC 2020'!$A$3:$AA$3,0))=0,"",INDEX('[1]PNC 2020'!$A$3:$AA$434,MATCH($A410,'[1]PNC 2020'!$A$7:$A$434,0)+4,MATCH(AF$60,'[1]PNC 2020'!$A$3:$AA$3,0))),"")</f>
        <v/>
      </c>
      <c r="AG410" s="87" t="str">
        <f>IFERROR(IF(INDEX('[1]PNC 2020'!$A$3:$AA$434,MATCH($A410,'[1]PNC 2020'!$A$7:$A$434,0)+4,MATCH(AG$60,'[1]PNC 2020'!$A$3:$AA$3,0))=0,"",INDEX('[1]PNC 2020'!$A$3:$AA$434,MATCH($A410,'[1]PNC 2020'!$A$7:$A$434,0)+4,MATCH(AG$60,'[1]PNC 2020'!$A$3:$AA$3,0))),"")</f>
        <v/>
      </c>
      <c r="AH410" s="87">
        <f t="shared" si="140"/>
        <v>0</v>
      </c>
      <c r="AI410" s="87" t="str">
        <f>IFERROR(IF(INDEX('[1]PNC 2020'!$A$3:$AA$434,MATCH($A410,'[1]PNC 2020'!$A$7:$A$434,0)+4,MATCH(AI$60,'[1]PNC 2020'!$A$3:$AA$3,0))=0,"",INDEX('[1]PNC 2020'!$A$3:$AA$434,MATCH($A410,'[1]PNC 2020'!$A$7:$A$434,0)+4,MATCH(AI$60,'[1]PNC 2020'!$A$3:$AA$3,0))),"")</f>
        <v/>
      </c>
      <c r="AJ410" s="87" t="str">
        <f>IFERROR(IF(INDEX('[1]PNC 2020'!$A$3:$AA$434,MATCH($A410,'[1]PNC 2020'!$A$7:$A$434,0)+4,MATCH(AJ$60,'[1]PNC 2020'!$A$3:$AA$3,0))=0,"",INDEX('[1]PNC 2020'!$A$3:$AA$434,MATCH($A410,'[1]PNC 2020'!$A$7:$A$434,0)+4,MATCH(AJ$60,'[1]PNC 2020'!$A$3:$AA$3,0))),"")</f>
        <v/>
      </c>
      <c r="AK410" s="87">
        <f t="shared" si="141"/>
        <v>0</v>
      </c>
      <c r="AM410" s="132" t="s">
        <v>6</v>
      </c>
    </row>
    <row r="411" spans="1:39" x14ac:dyDescent="0.2">
      <c r="A411" s="132" t="str">
        <f t="shared" si="127"/>
        <v>JulioFuturo Seguros</v>
      </c>
      <c r="B411" s="50" t="s">
        <v>110</v>
      </c>
      <c r="C411" s="88">
        <f t="shared" si="129"/>
        <v>0</v>
      </c>
      <c r="D411" s="88">
        <f t="shared" si="130"/>
        <v>0</v>
      </c>
      <c r="E411" s="87" t="str">
        <f>IFERROR(IF(INDEX('[1]PNC 2020'!$A$3:$AA$434,MATCH($A411,'[1]PNC 2020'!$A$7:$A$434,0)+4,MATCH(E$60,'[1]PNC 2020'!$A$3:$AA$3,0))=0,"",INDEX('[1]PNC 2020'!$A$3:$AA$434,MATCH($A411,'[1]PNC 2020'!$A$7:$A$434,0)+4,MATCH(E$60,'[1]PNC 2020'!$A$3:$AA$3,0))),"")</f>
        <v/>
      </c>
      <c r="F411" s="87" t="str">
        <f>IFERROR(IF(INDEX('[1]PNC 2020'!$A$3:$AA$434,MATCH($A411,'[1]PNC 2020'!$A$7:$A$434,0)+4,MATCH(F$60,'[1]PNC 2020'!$A$3:$AA$3,0))=0,"",INDEX('[1]PNC 2020'!$A$3:$AA$434,MATCH($A411,'[1]PNC 2020'!$A$7:$A$434,0)+4,MATCH(F$60,'[1]PNC 2020'!$A$3:$AA$3,0))),"")</f>
        <v/>
      </c>
      <c r="G411" s="87">
        <f t="shared" si="131"/>
        <v>0</v>
      </c>
      <c r="H411" s="87" t="str">
        <f>IFERROR(IF(INDEX('[1]PNC 2020'!$A$3:$AA$434,MATCH($A411,'[1]PNC 2020'!$A$7:$A$434,0)+4,MATCH(H$60,'[1]PNC 2020'!$A$3:$AA$3,0))=0,"",INDEX('[1]PNC 2020'!$A$3:$AA$434,MATCH($A411,'[1]PNC 2020'!$A$7:$A$434,0)+4,MATCH(H$60,'[1]PNC 2020'!$A$3:$AA$3,0))),"")</f>
        <v/>
      </c>
      <c r="I411" s="87" t="str">
        <f>IFERROR(IF(INDEX('[1]PNC 2020'!$A$3:$AA$434,MATCH($A411,'[1]PNC 2020'!$A$7:$A$434,0)+4,MATCH(I$60,'[1]PNC 2020'!$A$3:$AA$3,0))=0,"",INDEX('[1]PNC 2020'!$A$3:$AA$434,MATCH($A411,'[1]PNC 2020'!$A$7:$A$434,0)+4,MATCH(I$60,'[1]PNC 2020'!$A$3:$AA$3,0))),"")</f>
        <v/>
      </c>
      <c r="J411" s="87">
        <f t="shared" si="132"/>
        <v>0</v>
      </c>
      <c r="K411" s="87" t="str">
        <f>IFERROR(IF(INDEX('[1]PNC 2020'!$A$3:$AA$434,MATCH($A411,'[1]PNC 2020'!$A$7:$A$434,0)+4,MATCH(K$60,'[1]PNC 2020'!$A$3:$AA$3,0))=0,"",INDEX('[1]PNC 2020'!$A$3:$AA$434,MATCH($A411,'[1]PNC 2020'!$A$7:$A$434,0)+4,MATCH(K$60,'[1]PNC 2020'!$A$3:$AA$3,0))),"")</f>
        <v/>
      </c>
      <c r="L411" s="87" t="str">
        <f>IFERROR(IF(INDEX('[1]PNC 2020'!$A$3:$AA$434,MATCH($A411,'[1]PNC 2020'!$A$7:$A$434,0)+4,MATCH(L$60,'[1]PNC 2020'!$A$3:$AA$3,0))=0,"",INDEX('[1]PNC 2020'!$A$3:$AA$434,MATCH($A411,'[1]PNC 2020'!$A$7:$A$434,0)+4,MATCH(L$60,'[1]PNC 2020'!$A$3:$AA$3,0))),"")</f>
        <v/>
      </c>
      <c r="M411" s="87">
        <f t="shared" si="133"/>
        <v>0</v>
      </c>
      <c r="N411" s="87" t="str">
        <f>IFERROR(IF(INDEX('[1]PNC 2020'!$A$3:$AA$434,MATCH($A411,'[1]PNC 2020'!$A$7:$A$434,0)+4,MATCH(N$60,'[1]PNC 2020'!$A$3:$AA$3,0))=0,"",INDEX('[1]PNC 2020'!$A$3:$AA$434,MATCH($A411,'[1]PNC 2020'!$A$7:$A$434,0)+4,MATCH(N$60,'[1]PNC 2020'!$A$3:$AA$3,0))),"")</f>
        <v/>
      </c>
      <c r="O411" s="87" t="str">
        <f>IFERROR(IF(INDEX('[1]PNC 2020'!$A$3:$AA$434,MATCH($A411,'[1]PNC 2020'!$A$7:$A$434,0)+4,MATCH(O$60,'[1]PNC 2020'!$A$3:$AA$3,0))=0,"",INDEX('[1]PNC 2020'!$A$3:$AA$434,MATCH($A411,'[1]PNC 2020'!$A$7:$A$434,0)+4,MATCH(O$60,'[1]PNC 2020'!$A$3:$AA$3,0))),"")</f>
        <v/>
      </c>
      <c r="P411" s="87">
        <f t="shared" si="134"/>
        <v>0</v>
      </c>
      <c r="Q411" s="87" t="str">
        <f>IFERROR(IF(INDEX('[1]PNC 2020'!$A$3:$AA$434,MATCH($A411,'[1]PNC 2020'!$A$7:$A$434,0)+4,MATCH(Q$60,'[1]PNC 2020'!$A$3:$AA$3,0))=0,"",INDEX('[1]PNC 2020'!$A$3:$AA$434,MATCH($A411,'[1]PNC 2020'!$A$7:$A$434,0)+4,MATCH(Q$60,'[1]PNC 2020'!$A$3:$AA$3,0))),"")</f>
        <v/>
      </c>
      <c r="R411" s="87" t="str">
        <f>IFERROR(IF(INDEX('[1]PNC 2020'!$A$3:$AA$434,MATCH($A411,'[1]PNC 2020'!$A$7:$A$434,0)+4,MATCH(R$60,'[1]PNC 2020'!$A$3:$AA$3,0))=0,"",INDEX('[1]PNC 2020'!$A$3:$AA$434,MATCH($A411,'[1]PNC 2020'!$A$7:$A$434,0)+4,MATCH(R$60,'[1]PNC 2020'!$A$3:$AA$3,0))),"")</f>
        <v/>
      </c>
      <c r="S411" s="87">
        <f t="shared" si="135"/>
        <v>0</v>
      </c>
      <c r="T411" s="87" t="str">
        <f>IFERROR(IF(INDEX('[1]PNC 2020'!$A$3:$AA$434,MATCH($A411,'[1]PNC 2020'!$A$7:$A$434,0)+4,MATCH(T$60,'[1]PNC 2020'!$A$3:$AA$3,0))=0,"",INDEX('[1]PNC 2020'!$A$3:$AA$434,MATCH($A411,'[1]PNC 2020'!$A$7:$A$434,0)+4,MATCH(T$60,'[1]PNC 2020'!$A$3:$AA$3,0))),"")</f>
        <v/>
      </c>
      <c r="U411" s="87" t="str">
        <f>IFERROR(IF(INDEX('[1]PNC 2020'!$A$3:$AA$434,MATCH($A411,'[1]PNC 2020'!$A$7:$A$434,0)+4,MATCH(U$60,'[1]PNC 2020'!$A$3:$AA$3,0))=0,"",INDEX('[1]PNC 2020'!$A$3:$AA$434,MATCH($A411,'[1]PNC 2020'!$A$7:$A$434,0)+4,MATCH(U$60,'[1]PNC 2020'!$A$3:$AA$3,0))),"")</f>
        <v/>
      </c>
      <c r="V411" s="87">
        <f t="shared" si="136"/>
        <v>0</v>
      </c>
      <c r="W411" s="87" t="str">
        <f>IFERROR(IF(INDEX('[1]PNC 2020'!$A$3:$AA$434,MATCH($A411,'[1]PNC 2020'!$A$7:$A$434,0)+4,MATCH(W$60,'[1]PNC 2020'!$A$3:$AA$3,0))=0,"",INDEX('[1]PNC 2020'!$A$3:$AA$434,MATCH($A411,'[1]PNC 2020'!$A$7:$A$434,0)+4,MATCH(W$60,'[1]PNC 2020'!$A$3:$AA$3,0))),"")</f>
        <v/>
      </c>
      <c r="X411" s="87" t="str">
        <f>IFERROR(IF(INDEX('[1]PNC 2020'!$A$3:$AA$434,MATCH($A411,'[1]PNC 2020'!$A$7:$A$434,0)+4,MATCH(X$60,'[1]PNC 2020'!$A$3:$AA$3,0))=0,"",INDEX('[1]PNC 2020'!$A$3:$AA$434,MATCH($A411,'[1]PNC 2020'!$A$7:$A$434,0)+4,MATCH(X$60,'[1]PNC 2020'!$A$3:$AA$3,0))),"")</f>
        <v/>
      </c>
      <c r="Y411" s="87">
        <f t="shared" si="137"/>
        <v>0</v>
      </c>
      <c r="Z411" s="87" t="str">
        <f>IFERROR(IF(INDEX('[1]PNC 2020'!$A$3:$AA$434,MATCH($A411,'[1]PNC 2020'!$A$7:$A$434,0)+4,MATCH(Z$60,'[1]PNC 2020'!$A$3:$AA$3,0))=0,"",INDEX('[1]PNC 2020'!$A$3:$AA$434,MATCH($A411,'[1]PNC 2020'!$A$7:$A$434,0)+4,MATCH(Z$60,'[1]PNC 2020'!$A$3:$AA$3,0))),"")</f>
        <v/>
      </c>
      <c r="AA411" s="87" t="str">
        <f>IFERROR(IF(INDEX('[1]PNC 2020'!$A$3:$AA$434,MATCH($A411,'[1]PNC 2020'!$A$7:$A$434,0)+4,MATCH(AA$60,'[1]PNC 2020'!$A$3:$AA$3,0))=0,"",INDEX('[1]PNC 2020'!$A$3:$AA$434,MATCH($A411,'[1]PNC 2020'!$A$7:$A$434,0)+4,MATCH(AA$60,'[1]PNC 2020'!$A$3:$AA$3,0))),"")</f>
        <v/>
      </c>
      <c r="AB411" s="87">
        <f t="shared" si="138"/>
        <v>0</v>
      </c>
      <c r="AC411" s="87" t="str">
        <f>IFERROR(IF(INDEX('[1]PNC 2020'!$A$3:$AA$434,MATCH($A411,'[1]PNC 2020'!$A$7:$A$434,0)+4,MATCH(AC$60,'[1]PNC 2020'!$A$3:$AA$3,0))=0,"",INDEX('[1]PNC 2020'!$A$3:$AA$434,MATCH($A411,'[1]PNC 2020'!$A$7:$A$434,0)+4,MATCH(AC$60,'[1]PNC 2020'!$A$3:$AA$3,0))),"")</f>
        <v/>
      </c>
      <c r="AD411" s="87" t="str">
        <f>IFERROR(IF(INDEX('[1]PNC 2020'!$A$3:$AA$434,MATCH($A411,'[1]PNC 2020'!$A$7:$A$434,0)+4,MATCH(AD$60,'[1]PNC 2020'!$A$3:$AA$3,0))=0,"",INDEX('[1]PNC 2020'!$A$3:$AA$434,MATCH($A411,'[1]PNC 2020'!$A$7:$A$434,0)+4,MATCH(AD$60,'[1]PNC 2020'!$A$3:$AA$3,0))),"")</f>
        <v/>
      </c>
      <c r="AE411" s="87">
        <f t="shared" si="139"/>
        <v>0</v>
      </c>
      <c r="AF411" s="87" t="str">
        <f>IFERROR(IF(INDEX('[1]PNC 2020'!$A$3:$AA$434,MATCH($A411,'[1]PNC 2020'!$A$7:$A$434,0)+4,MATCH(AF$60,'[1]PNC 2020'!$A$3:$AA$3,0))=0,"",INDEX('[1]PNC 2020'!$A$3:$AA$434,MATCH($A411,'[1]PNC 2020'!$A$7:$A$434,0)+4,MATCH(AF$60,'[1]PNC 2020'!$A$3:$AA$3,0))),"")</f>
        <v/>
      </c>
      <c r="AG411" s="87" t="str">
        <f>IFERROR(IF(INDEX('[1]PNC 2020'!$A$3:$AA$434,MATCH($A411,'[1]PNC 2020'!$A$7:$A$434,0)+4,MATCH(AG$60,'[1]PNC 2020'!$A$3:$AA$3,0))=0,"",INDEX('[1]PNC 2020'!$A$3:$AA$434,MATCH($A411,'[1]PNC 2020'!$A$7:$A$434,0)+4,MATCH(AG$60,'[1]PNC 2020'!$A$3:$AA$3,0))),"")</f>
        <v/>
      </c>
      <c r="AH411" s="87">
        <f t="shared" si="140"/>
        <v>0</v>
      </c>
      <c r="AI411" s="87" t="str">
        <f>IFERROR(IF(INDEX('[1]PNC 2020'!$A$3:$AA$434,MATCH($A411,'[1]PNC 2020'!$A$7:$A$434,0)+4,MATCH(AI$60,'[1]PNC 2020'!$A$3:$AA$3,0))=0,"",INDEX('[1]PNC 2020'!$A$3:$AA$434,MATCH($A411,'[1]PNC 2020'!$A$7:$A$434,0)+4,MATCH(AI$60,'[1]PNC 2020'!$A$3:$AA$3,0))),"")</f>
        <v/>
      </c>
      <c r="AJ411" s="87" t="str">
        <f>IFERROR(IF(INDEX('[1]PNC 2020'!$A$3:$AA$434,MATCH($A411,'[1]PNC 2020'!$A$7:$A$434,0)+4,MATCH(AJ$60,'[1]PNC 2020'!$A$3:$AA$3,0))=0,"",INDEX('[1]PNC 2020'!$A$3:$AA$434,MATCH($A411,'[1]PNC 2020'!$A$7:$A$434,0)+4,MATCH(AJ$60,'[1]PNC 2020'!$A$3:$AA$3,0))),"")</f>
        <v/>
      </c>
      <c r="AK411" s="87">
        <f t="shared" si="141"/>
        <v>0</v>
      </c>
      <c r="AM411" s="132" t="s">
        <v>6</v>
      </c>
    </row>
    <row r="412" spans="1:39" x14ac:dyDescent="0.2">
      <c r="A412" s="132" t="str">
        <f t="shared" si="127"/>
        <v>JulioConfederación del Canadá Dominicana, S. A.</v>
      </c>
      <c r="B412" s="51" t="s">
        <v>128</v>
      </c>
      <c r="C412" s="88">
        <f t="shared" si="129"/>
        <v>0</v>
      </c>
      <c r="D412" s="88">
        <f t="shared" si="130"/>
        <v>0</v>
      </c>
      <c r="E412" s="87" t="str">
        <f>IFERROR(IF(INDEX('[1]PNC 2020'!$A$3:$AA$434,MATCH($A412,'[1]PNC 2020'!$A$7:$A$434,0)+4,MATCH(E$60,'[1]PNC 2020'!$A$3:$AA$3,0))=0,"",INDEX('[1]PNC 2020'!$A$3:$AA$434,MATCH($A412,'[1]PNC 2020'!$A$7:$A$434,0)+4,MATCH(E$60,'[1]PNC 2020'!$A$3:$AA$3,0))),"")</f>
        <v/>
      </c>
      <c r="F412" s="87" t="str">
        <f>IFERROR(IF(INDEX('[1]PNC 2020'!$A$3:$AA$434,MATCH($A412,'[1]PNC 2020'!$A$7:$A$434,0)+4,MATCH(F$60,'[1]PNC 2020'!$A$3:$AA$3,0))=0,"",INDEX('[1]PNC 2020'!$A$3:$AA$434,MATCH($A412,'[1]PNC 2020'!$A$7:$A$434,0)+4,MATCH(F$60,'[1]PNC 2020'!$A$3:$AA$3,0))),"")</f>
        <v/>
      </c>
      <c r="G412" s="87">
        <f t="shared" si="131"/>
        <v>0</v>
      </c>
      <c r="H412" s="87" t="str">
        <f>IFERROR(IF(INDEX('[1]PNC 2020'!$A$3:$AA$434,MATCH($A412,'[1]PNC 2020'!$A$7:$A$434,0)+4,MATCH(H$60,'[1]PNC 2020'!$A$3:$AA$3,0))=0,"",INDEX('[1]PNC 2020'!$A$3:$AA$434,MATCH($A412,'[1]PNC 2020'!$A$7:$A$434,0)+4,MATCH(H$60,'[1]PNC 2020'!$A$3:$AA$3,0))),"")</f>
        <v/>
      </c>
      <c r="I412" s="87" t="str">
        <f>IFERROR(IF(INDEX('[1]PNC 2020'!$A$3:$AA$434,MATCH($A412,'[1]PNC 2020'!$A$7:$A$434,0)+4,MATCH(I$60,'[1]PNC 2020'!$A$3:$AA$3,0))=0,"",INDEX('[1]PNC 2020'!$A$3:$AA$434,MATCH($A412,'[1]PNC 2020'!$A$7:$A$434,0)+4,MATCH(I$60,'[1]PNC 2020'!$A$3:$AA$3,0))),"")</f>
        <v/>
      </c>
      <c r="J412" s="87">
        <f t="shared" si="132"/>
        <v>0</v>
      </c>
      <c r="K412" s="87" t="str">
        <f>IFERROR(IF(INDEX('[1]PNC 2020'!$A$3:$AA$434,MATCH($A412,'[1]PNC 2020'!$A$7:$A$434,0)+4,MATCH(K$60,'[1]PNC 2020'!$A$3:$AA$3,0))=0,"",INDEX('[1]PNC 2020'!$A$3:$AA$434,MATCH($A412,'[1]PNC 2020'!$A$7:$A$434,0)+4,MATCH(K$60,'[1]PNC 2020'!$A$3:$AA$3,0))),"")</f>
        <v/>
      </c>
      <c r="L412" s="87" t="str">
        <f>IFERROR(IF(INDEX('[1]PNC 2020'!$A$3:$AA$434,MATCH($A412,'[1]PNC 2020'!$A$7:$A$434,0)+4,MATCH(L$60,'[1]PNC 2020'!$A$3:$AA$3,0))=0,"",INDEX('[1]PNC 2020'!$A$3:$AA$434,MATCH($A412,'[1]PNC 2020'!$A$7:$A$434,0)+4,MATCH(L$60,'[1]PNC 2020'!$A$3:$AA$3,0))),"")</f>
        <v/>
      </c>
      <c r="M412" s="87">
        <f t="shared" si="133"/>
        <v>0</v>
      </c>
      <c r="N412" s="87" t="str">
        <f>IFERROR(IF(INDEX('[1]PNC 2020'!$A$3:$AA$434,MATCH($A412,'[1]PNC 2020'!$A$7:$A$434,0)+4,MATCH(N$60,'[1]PNC 2020'!$A$3:$AA$3,0))=0,"",INDEX('[1]PNC 2020'!$A$3:$AA$434,MATCH($A412,'[1]PNC 2020'!$A$7:$A$434,0)+4,MATCH(N$60,'[1]PNC 2020'!$A$3:$AA$3,0))),"")</f>
        <v/>
      </c>
      <c r="O412" s="87" t="str">
        <f>IFERROR(IF(INDEX('[1]PNC 2020'!$A$3:$AA$434,MATCH($A412,'[1]PNC 2020'!$A$7:$A$434,0)+4,MATCH(O$60,'[1]PNC 2020'!$A$3:$AA$3,0))=0,"",INDEX('[1]PNC 2020'!$A$3:$AA$434,MATCH($A412,'[1]PNC 2020'!$A$7:$A$434,0)+4,MATCH(O$60,'[1]PNC 2020'!$A$3:$AA$3,0))),"")</f>
        <v/>
      </c>
      <c r="P412" s="87">
        <f t="shared" si="134"/>
        <v>0</v>
      </c>
      <c r="Q412" s="87" t="str">
        <f>IFERROR(IF(INDEX('[1]PNC 2020'!$A$3:$AA$434,MATCH($A412,'[1]PNC 2020'!$A$7:$A$434,0)+4,MATCH(Q$60,'[1]PNC 2020'!$A$3:$AA$3,0))=0,"",INDEX('[1]PNC 2020'!$A$3:$AA$434,MATCH($A412,'[1]PNC 2020'!$A$7:$A$434,0)+4,MATCH(Q$60,'[1]PNC 2020'!$A$3:$AA$3,0))),"")</f>
        <v/>
      </c>
      <c r="R412" s="87" t="str">
        <f>IFERROR(IF(INDEX('[1]PNC 2020'!$A$3:$AA$434,MATCH($A412,'[1]PNC 2020'!$A$7:$A$434,0)+4,MATCH(R$60,'[1]PNC 2020'!$A$3:$AA$3,0))=0,"",INDEX('[1]PNC 2020'!$A$3:$AA$434,MATCH($A412,'[1]PNC 2020'!$A$7:$A$434,0)+4,MATCH(R$60,'[1]PNC 2020'!$A$3:$AA$3,0))),"")</f>
        <v/>
      </c>
      <c r="S412" s="87">
        <f t="shared" si="135"/>
        <v>0</v>
      </c>
      <c r="T412" s="87" t="str">
        <f>IFERROR(IF(INDEX('[1]PNC 2020'!$A$3:$AA$434,MATCH($A412,'[1]PNC 2020'!$A$7:$A$434,0)+4,MATCH(T$60,'[1]PNC 2020'!$A$3:$AA$3,0))=0,"",INDEX('[1]PNC 2020'!$A$3:$AA$434,MATCH($A412,'[1]PNC 2020'!$A$7:$A$434,0)+4,MATCH(T$60,'[1]PNC 2020'!$A$3:$AA$3,0))),"")</f>
        <v/>
      </c>
      <c r="U412" s="87" t="str">
        <f>IFERROR(IF(INDEX('[1]PNC 2020'!$A$3:$AA$434,MATCH($A412,'[1]PNC 2020'!$A$7:$A$434,0)+4,MATCH(U$60,'[1]PNC 2020'!$A$3:$AA$3,0))=0,"",INDEX('[1]PNC 2020'!$A$3:$AA$434,MATCH($A412,'[1]PNC 2020'!$A$7:$A$434,0)+4,MATCH(U$60,'[1]PNC 2020'!$A$3:$AA$3,0))),"")</f>
        <v/>
      </c>
      <c r="V412" s="87">
        <f t="shared" si="136"/>
        <v>0</v>
      </c>
      <c r="W412" s="87" t="str">
        <f>IFERROR(IF(INDEX('[1]PNC 2020'!$A$3:$AA$434,MATCH($A412,'[1]PNC 2020'!$A$7:$A$434,0)+4,MATCH(W$60,'[1]PNC 2020'!$A$3:$AA$3,0))=0,"",INDEX('[1]PNC 2020'!$A$3:$AA$434,MATCH($A412,'[1]PNC 2020'!$A$7:$A$434,0)+4,MATCH(W$60,'[1]PNC 2020'!$A$3:$AA$3,0))),"")</f>
        <v/>
      </c>
      <c r="X412" s="87" t="str">
        <f>IFERROR(IF(INDEX('[1]PNC 2020'!$A$3:$AA$434,MATCH($A412,'[1]PNC 2020'!$A$7:$A$434,0)+4,MATCH(X$60,'[1]PNC 2020'!$A$3:$AA$3,0))=0,"",INDEX('[1]PNC 2020'!$A$3:$AA$434,MATCH($A412,'[1]PNC 2020'!$A$7:$A$434,0)+4,MATCH(X$60,'[1]PNC 2020'!$A$3:$AA$3,0))),"")</f>
        <v/>
      </c>
      <c r="Y412" s="87">
        <f t="shared" si="137"/>
        <v>0</v>
      </c>
      <c r="Z412" s="87" t="str">
        <f>IFERROR(IF(INDEX('[1]PNC 2020'!$A$3:$AA$434,MATCH($A412,'[1]PNC 2020'!$A$7:$A$434,0)+4,MATCH(Z$60,'[1]PNC 2020'!$A$3:$AA$3,0))=0,"",INDEX('[1]PNC 2020'!$A$3:$AA$434,MATCH($A412,'[1]PNC 2020'!$A$7:$A$434,0)+4,MATCH(Z$60,'[1]PNC 2020'!$A$3:$AA$3,0))),"")</f>
        <v/>
      </c>
      <c r="AA412" s="87" t="str">
        <f>IFERROR(IF(INDEX('[1]PNC 2020'!$A$3:$AA$434,MATCH($A412,'[1]PNC 2020'!$A$7:$A$434,0)+4,MATCH(AA$60,'[1]PNC 2020'!$A$3:$AA$3,0))=0,"",INDEX('[1]PNC 2020'!$A$3:$AA$434,MATCH($A412,'[1]PNC 2020'!$A$7:$A$434,0)+4,MATCH(AA$60,'[1]PNC 2020'!$A$3:$AA$3,0))),"")</f>
        <v/>
      </c>
      <c r="AB412" s="87">
        <f t="shared" si="138"/>
        <v>0</v>
      </c>
      <c r="AC412" s="87" t="str">
        <f>IFERROR(IF(INDEX('[1]PNC 2020'!$A$3:$AA$434,MATCH($A412,'[1]PNC 2020'!$A$7:$A$434,0)+4,MATCH(AC$60,'[1]PNC 2020'!$A$3:$AA$3,0))=0,"",INDEX('[1]PNC 2020'!$A$3:$AA$434,MATCH($A412,'[1]PNC 2020'!$A$7:$A$434,0)+4,MATCH(AC$60,'[1]PNC 2020'!$A$3:$AA$3,0))),"")</f>
        <v/>
      </c>
      <c r="AD412" s="87" t="str">
        <f>IFERROR(IF(INDEX('[1]PNC 2020'!$A$3:$AA$434,MATCH($A412,'[1]PNC 2020'!$A$7:$A$434,0)+4,MATCH(AD$60,'[1]PNC 2020'!$A$3:$AA$3,0))=0,"",INDEX('[1]PNC 2020'!$A$3:$AA$434,MATCH($A412,'[1]PNC 2020'!$A$7:$A$434,0)+4,MATCH(AD$60,'[1]PNC 2020'!$A$3:$AA$3,0))),"")</f>
        <v/>
      </c>
      <c r="AE412" s="87">
        <f t="shared" si="139"/>
        <v>0</v>
      </c>
      <c r="AF412" s="87" t="str">
        <f>IFERROR(IF(INDEX('[1]PNC 2020'!$A$3:$AA$434,MATCH($A412,'[1]PNC 2020'!$A$7:$A$434,0)+4,MATCH(AF$60,'[1]PNC 2020'!$A$3:$AA$3,0))=0,"",INDEX('[1]PNC 2020'!$A$3:$AA$434,MATCH($A412,'[1]PNC 2020'!$A$7:$A$434,0)+4,MATCH(AF$60,'[1]PNC 2020'!$A$3:$AA$3,0))),"")</f>
        <v/>
      </c>
      <c r="AG412" s="87" t="str">
        <f>IFERROR(IF(INDEX('[1]PNC 2020'!$A$3:$AA$434,MATCH($A412,'[1]PNC 2020'!$A$7:$A$434,0)+4,MATCH(AG$60,'[1]PNC 2020'!$A$3:$AA$3,0))=0,"",INDEX('[1]PNC 2020'!$A$3:$AA$434,MATCH($A412,'[1]PNC 2020'!$A$7:$A$434,0)+4,MATCH(AG$60,'[1]PNC 2020'!$A$3:$AA$3,0))),"")</f>
        <v/>
      </c>
      <c r="AH412" s="87">
        <f t="shared" si="140"/>
        <v>0</v>
      </c>
      <c r="AI412" s="87" t="str">
        <f>IFERROR(IF(INDEX('[1]PNC 2020'!$A$3:$AA$434,MATCH($A412,'[1]PNC 2020'!$A$7:$A$434,0)+4,MATCH(AI$60,'[1]PNC 2020'!$A$3:$AA$3,0))=0,"",INDEX('[1]PNC 2020'!$A$3:$AA$434,MATCH($A412,'[1]PNC 2020'!$A$7:$A$434,0)+4,MATCH(AI$60,'[1]PNC 2020'!$A$3:$AA$3,0))),"")</f>
        <v/>
      </c>
      <c r="AJ412" s="87" t="str">
        <f>IFERROR(IF(INDEX('[1]PNC 2020'!$A$3:$AA$434,MATCH($A412,'[1]PNC 2020'!$A$7:$A$434,0)+4,MATCH(AJ$60,'[1]PNC 2020'!$A$3:$AA$3,0))=0,"",INDEX('[1]PNC 2020'!$A$3:$AA$434,MATCH($A412,'[1]PNC 2020'!$A$7:$A$434,0)+4,MATCH(AJ$60,'[1]PNC 2020'!$A$3:$AA$3,0))),"")</f>
        <v/>
      </c>
      <c r="AK412" s="87">
        <f t="shared" si="141"/>
        <v>0</v>
      </c>
      <c r="AM412" s="132" t="s">
        <v>6</v>
      </c>
    </row>
    <row r="413" spans="1:39" x14ac:dyDescent="0.2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tr">
        <f>IFERROR(IF(INDEX('[1]PNC 2020'!$A$3:$AA$434,MATCH($A413,'[1]PNC 2020'!$A$7:$A$434,0)+4,MATCH(E$60,'[1]PNC 2020'!$A$3:$AA$3,0))=0,"",INDEX('[1]PNC 2020'!$A$3:$AA$434,MATCH($A413,'[1]PNC 2020'!$A$7:$A$434,0)+4,MATCH(E$60,'[1]PNC 2020'!$A$3:$AA$3,0))),"")</f>
        <v/>
      </c>
      <c r="F413" s="87" t="str">
        <f>IFERROR(IF(INDEX('[1]PNC 2020'!$A$3:$AA$434,MATCH($A413,'[1]PNC 2020'!$A$7:$A$434,0)+4,MATCH(F$60,'[1]PNC 2020'!$A$3:$AA$3,0))=0,"",INDEX('[1]PNC 2020'!$A$3:$AA$434,MATCH($A413,'[1]PNC 2020'!$A$7:$A$434,0)+4,MATCH(F$60,'[1]PNC 2020'!$A$3:$AA$3,0))),"")</f>
        <v/>
      </c>
      <c r="G413" s="87">
        <f t="shared" si="131"/>
        <v>0</v>
      </c>
      <c r="H413" s="87" t="str">
        <f>IFERROR(IF(INDEX('[1]PNC 2020'!$A$3:$AA$434,MATCH($A413,'[1]PNC 2020'!$A$7:$A$434,0)+4,MATCH(H$60,'[1]PNC 2020'!$A$3:$AA$3,0))=0,"",INDEX('[1]PNC 2020'!$A$3:$AA$434,MATCH($A413,'[1]PNC 2020'!$A$7:$A$434,0)+4,MATCH(H$60,'[1]PNC 2020'!$A$3:$AA$3,0))),"")</f>
        <v/>
      </c>
      <c r="I413" s="87" t="str">
        <f>IFERROR(IF(INDEX('[1]PNC 2020'!$A$3:$AA$434,MATCH($A413,'[1]PNC 2020'!$A$7:$A$434,0)+4,MATCH(I$60,'[1]PNC 2020'!$A$3:$AA$3,0))=0,"",INDEX('[1]PNC 2020'!$A$3:$AA$434,MATCH($A413,'[1]PNC 2020'!$A$7:$A$434,0)+4,MATCH(I$60,'[1]PNC 2020'!$A$3:$AA$3,0))),"")</f>
        <v/>
      </c>
      <c r="J413" s="87">
        <f t="shared" si="132"/>
        <v>0</v>
      </c>
      <c r="K413" s="87" t="str">
        <f>IFERROR(IF(INDEX('[1]PNC 2020'!$A$3:$AA$434,MATCH($A413,'[1]PNC 2020'!$A$7:$A$434,0)+4,MATCH(K$60,'[1]PNC 2020'!$A$3:$AA$3,0))=0,"",INDEX('[1]PNC 2020'!$A$3:$AA$434,MATCH($A413,'[1]PNC 2020'!$A$7:$A$434,0)+4,MATCH(K$60,'[1]PNC 2020'!$A$3:$AA$3,0))),"")</f>
        <v/>
      </c>
      <c r="L413" s="87" t="str">
        <f>IFERROR(IF(INDEX('[1]PNC 2020'!$A$3:$AA$434,MATCH($A413,'[1]PNC 2020'!$A$7:$A$434,0)+4,MATCH(L$60,'[1]PNC 2020'!$A$3:$AA$3,0))=0,"",INDEX('[1]PNC 2020'!$A$3:$AA$434,MATCH($A413,'[1]PNC 2020'!$A$7:$A$434,0)+4,MATCH(L$60,'[1]PNC 2020'!$A$3:$AA$3,0))),"")</f>
        <v/>
      </c>
      <c r="M413" s="87">
        <f t="shared" si="133"/>
        <v>0</v>
      </c>
      <c r="N413" s="87" t="str">
        <f>IFERROR(IF(INDEX('[1]PNC 2020'!$A$3:$AA$434,MATCH($A413,'[1]PNC 2020'!$A$7:$A$434,0)+4,MATCH(N$60,'[1]PNC 2020'!$A$3:$AA$3,0))=0,"",INDEX('[1]PNC 2020'!$A$3:$AA$434,MATCH($A413,'[1]PNC 2020'!$A$7:$A$434,0)+4,MATCH(N$60,'[1]PNC 2020'!$A$3:$AA$3,0))),"")</f>
        <v/>
      </c>
      <c r="O413" s="87" t="str">
        <f>IFERROR(IF(INDEX('[1]PNC 2020'!$A$3:$AA$434,MATCH($A413,'[1]PNC 2020'!$A$7:$A$434,0)+4,MATCH(O$60,'[1]PNC 2020'!$A$3:$AA$3,0))=0,"",INDEX('[1]PNC 2020'!$A$3:$AA$434,MATCH($A413,'[1]PNC 2020'!$A$7:$A$434,0)+4,MATCH(O$60,'[1]PNC 2020'!$A$3:$AA$3,0))),"")</f>
        <v/>
      </c>
      <c r="P413" s="87">
        <f t="shared" si="134"/>
        <v>0</v>
      </c>
      <c r="Q413" s="87" t="str">
        <f>IFERROR(IF(INDEX('[1]PNC 2020'!$A$3:$AA$434,MATCH($A413,'[1]PNC 2020'!$A$7:$A$434,0)+4,MATCH(Q$60,'[1]PNC 2020'!$A$3:$AA$3,0))=0,"",INDEX('[1]PNC 2020'!$A$3:$AA$434,MATCH($A413,'[1]PNC 2020'!$A$7:$A$434,0)+4,MATCH(Q$60,'[1]PNC 2020'!$A$3:$AA$3,0))),"")</f>
        <v/>
      </c>
      <c r="R413" s="87" t="str">
        <f>IFERROR(IF(INDEX('[1]PNC 2020'!$A$3:$AA$434,MATCH($A413,'[1]PNC 2020'!$A$7:$A$434,0)+4,MATCH(R$60,'[1]PNC 2020'!$A$3:$AA$3,0))=0,"",INDEX('[1]PNC 2020'!$A$3:$AA$434,MATCH($A413,'[1]PNC 2020'!$A$7:$A$434,0)+4,MATCH(R$60,'[1]PNC 2020'!$A$3:$AA$3,0))),"")</f>
        <v/>
      </c>
      <c r="S413" s="87">
        <f t="shared" si="135"/>
        <v>0</v>
      </c>
      <c r="T413" s="87" t="str">
        <f>IFERROR(IF(INDEX('[1]PNC 2020'!$A$3:$AA$434,MATCH($A413,'[1]PNC 2020'!$A$7:$A$434,0)+4,MATCH(T$60,'[1]PNC 2020'!$A$3:$AA$3,0))=0,"",INDEX('[1]PNC 2020'!$A$3:$AA$434,MATCH($A413,'[1]PNC 2020'!$A$7:$A$434,0)+4,MATCH(T$60,'[1]PNC 2020'!$A$3:$AA$3,0))),"")</f>
        <v/>
      </c>
      <c r="U413" s="87" t="str">
        <f>IFERROR(IF(INDEX('[1]PNC 2020'!$A$3:$AA$434,MATCH($A413,'[1]PNC 2020'!$A$7:$A$434,0)+4,MATCH(U$60,'[1]PNC 2020'!$A$3:$AA$3,0))=0,"",INDEX('[1]PNC 2020'!$A$3:$AA$434,MATCH($A413,'[1]PNC 2020'!$A$7:$A$434,0)+4,MATCH(U$60,'[1]PNC 2020'!$A$3:$AA$3,0))),"")</f>
        <v/>
      </c>
      <c r="V413" s="87">
        <f t="shared" si="136"/>
        <v>0</v>
      </c>
      <c r="W413" s="87" t="str">
        <f>IFERROR(IF(INDEX('[1]PNC 2020'!$A$3:$AA$434,MATCH($A413,'[1]PNC 2020'!$A$7:$A$434,0)+4,MATCH(W$60,'[1]PNC 2020'!$A$3:$AA$3,0))=0,"",INDEX('[1]PNC 2020'!$A$3:$AA$434,MATCH($A413,'[1]PNC 2020'!$A$7:$A$434,0)+4,MATCH(W$60,'[1]PNC 2020'!$A$3:$AA$3,0))),"")</f>
        <v/>
      </c>
      <c r="X413" s="87" t="str">
        <f>IFERROR(IF(INDEX('[1]PNC 2020'!$A$3:$AA$434,MATCH($A413,'[1]PNC 2020'!$A$7:$A$434,0)+4,MATCH(X$60,'[1]PNC 2020'!$A$3:$AA$3,0))=0,"",INDEX('[1]PNC 2020'!$A$3:$AA$434,MATCH($A413,'[1]PNC 2020'!$A$7:$A$434,0)+4,MATCH(X$60,'[1]PNC 2020'!$A$3:$AA$3,0))),"")</f>
        <v/>
      </c>
      <c r="Y413" s="87">
        <f t="shared" si="137"/>
        <v>0</v>
      </c>
      <c r="Z413" s="87" t="str">
        <f>IFERROR(IF(INDEX('[1]PNC 2020'!$A$3:$AA$434,MATCH($A413,'[1]PNC 2020'!$A$7:$A$434,0)+4,MATCH(Z$60,'[1]PNC 2020'!$A$3:$AA$3,0))=0,"",INDEX('[1]PNC 2020'!$A$3:$AA$434,MATCH($A413,'[1]PNC 2020'!$A$7:$A$434,0)+4,MATCH(Z$60,'[1]PNC 2020'!$A$3:$AA$3,0))),"")</f>
        <v/>
      </c>
      <c r="AA413" s="87" t="str">
        <f>IFERROR(IF(INDEX('[1]PNC 2020'!$A$3:$AA$434,MATCH($A413,'[1]PNC 2020'!$A$7:$A$434,0)+4,MATCH(AA$60,'[1]PNC 2020'!$A$3:$AA$3,0))=0,"",INDEX('[1]PNC 2020'!$A$3:$AA$434,MATCH($A413,'[1]PNC 2020'!$A$7:$A$434,0)+4,MATCH(AA$60,'[1]PNC 2020'!$A$3:$AA$3,0))),"")</f>
        <v/>
      </c>
      <c r="AB413" s="87">
        <f t="shared" si="138"/>
        <v>0</v>
      </c>
      <c r="AC413" s="87" t="str">
        <f>IFERROR(IF(INDEX('[1]PNC 2020'!$A$3:$AA$434,MATCH($A413,'[1]PNC 2020'!$A$7:$A$434,0)+4,MATCH(AC$60,'[1]PNC 2020'!$A$3:$AA$3,0))=0,"",INDEX('[1]PNC 2020'!$A$3:$AA$434,MATCH($A413,'[1]PNC 2020'!$A$7:$A$434,0)+4,MATCH(AC$60,'[1]PNC 2020'!$A$3:$AA$3,0))),"")</f>
        <v/>
      </c>
      <c r="AD413" s="87" t="str">
        <f>IFERROR(IF(INDEX('[1]PNC 2020'!$A$3:$AA$434,MATCH($A413,'[1]PNC 2020'!$A$7:$A$434,0)+4,MATCH(AD$60,'[1]PNC 2020'!$A$3:$AA$3,0))=0,"",INDEX('[1]PNC 2020'!$A$3:$AA$434,MATCH($A413,'[1]PNC 2020'!$A$7:$A$434,0)+4,MATCH(AD$60,'[1]PNC 2020'!$A$3:$AA$3,0))),"")</f>
        <v/>
      </c>
      <c r="AE413" s="87">
        <f t="shared" si="139"/>
        <v>0</v>
      </c>
      <c r="AF413" s="87" t="str">
        <f>IFERROR(IF(INDEX('[1]PNC 2020'!$A$3:$AA$434,MATCH($A413,'[1]PNC 2020'!$A$7:$A$434,0)+4,MATCH(AF$60,'[1]PNC 2020'!$A$3:$AA$3,0))=0,"",INDEX('[1]PNC 2020'!$A$3:$AA$434,MATCH($A413,'[1]PNC 2020'!$A$7:$A$434,0)+4,MATCH(AF$60,'[1]PNC 2020'!$A$3:$AA$3,0))),"")</f>
        <v/>
      </c>
      <c r="AG413" s="87" t="str">
        <f>IFERROR(IF(INDEX('[1]PNC 2020'!$A$3:$AA$434,MATCH($A413,'[1]PNC 2020'!$A$7:$A$434,0)+4,MATCH(AG$60,'[1]PNC 2020'!$A$3:$AA$3,0))=0,"",INDEX('[1]PNC 2020'!$A$3:$AA$434,MATCH($A413,'[1]PNC 2020'!$A$7:$A$434,0)+4,MATCH(AG$60,'[1]PNC 2020'!$A$3:$AA$3,0))),"")</f>
        <v/>
      </c>
      <c r="AH413" s="87">
        <f t="shared" si="140"/>
        <v>0</v>
      </c>
      <c r="AI413" s="87" t="str">
        <f>IFERROR(IF(INDEX('[1]PNC 2020'!$A$3:$AA$434,MATCH($A413,'[1]PNC 2020'!$A$7:$A$434,0)+4,MATCH(AI$60,'[1]PNC 2020'!$A$3:$AA$3,0))=0,"",INDEX('[1]PNC 2020'!$A$3:$AA$434,MATCH($A413,'[1]PNC 2020'!$A$7:$A$434,0)+4,MATCH(AI$60,'[1]PNC 2020'!$A$3:$AA$3,0))),"")</f>
        <v/>
      </c>
      <c r="AJ413" s="87" t="str">
        <f>IFERROR(IF(INDEX('[1]PNC 2020'!$A$3:$AA$434,MATCH($A413,'[1]PNC 2020'!$A$7:$A$434,0)+4,MATCH(AJ$60,'[1]PNC 2020'!$A$3:$AA$3,0))=0,"",INDEX('[1]PNC 2020'!$A$3:$AA$434,MATCH($A413,'[1]PNC 2020'!$A$7:$A$434,0)+4,MATCH(AJ$60,'[1]PNC 2020'!$A$3:$AA$3,0))),"")</f>
        <v/>
      </c>
      <c r="AK413" s="87">
        <f t="shared" si="141"/>
        <v>0</v>
      </c>
      <c r="AM413" s="132" t="s">
        <v>6</v>
      </c>
    </row>
    <row r="414" spans="1:39" x14ac:dyDescent="0.2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0</v>
      </c>
      <c r="D414" s="88">
        <f t="shared" si="130"/>
        <v>0</v>
      </c>
      <c r="E414" s="87" t="str">
        <f>IFERROR(IF(INDEX('[1]PNC 2020'!$A$3:$AA$434,MATCH($A414,'[1]PNC 2020'!$A$7:$A$434,0)+4,MATCH(E$60,'[1]PNC 2020'!$A$3:$AA$3,0))=0,"",INDEX('[1]PNC 2020'!$A$3:$AA$434,MATCH($A414,'[1]PNC 2020'!$A$7:$A$434,0)+4,MATCH(E$60,'[1]PNC 2020'!$A$3:$AA$3,0))),"")</f>
        <v/>
      </c>
      <c r="F414" s="87" t="str">
        <f>IFERROR(IF(INDEX('[1]PNC 2020'!$A$3:$AA$434,MATCH($A414,'[1]PNC 2020'!$A$7:$A$434,0)+4,MATCH(F$60,'[1]PNC 2020'!$A$3:$AA$3,0))=0,"",INDEX('[1]PNC 2020'!$A$3:$AA$434,MATCH($A414,'[1]PNC 2020'!$A$7:$A$434,0)+4,MATCH(F$60,'[1]PNC 2020'!$A$3:$AA$3,0))),"")</f>
        <v/>
      </c>
      <c r="G414" s="87">
        <f t="shared" si="131"/>
        <v>0</v>
      </c>
      <c r="H414" s="87" t="str">
        <f>IFERROR(IF(INDEX('[1]PNC 2020'!$A$3:$AA$434,MATCH($A414,'[1]PNC 2020'!$A$7:$A$434,0)+4,MATCH(H$60,'[1]PNC 2020'!$A$3:$AA$3,0))=0,"",INDEX('[1]PNC 2020'!$A$3:$AA$434,MATCH($A414,'[1]PNC 2020'!$A$7:$A$434,0)+4,MATCH(H$60,'[1]PNC 2020'!$A$3:$AA$3,0))),"")</f>
        <v/>
      </c>
      <c r="I414" s="87" t="str">
        <f>IFERROR(IF(INDEX('[1]PNC 2020'!$A$3:$AA$434,MATCH($A414,'[1]PNC 2020'!$A$7:$A$434,0)+4,MATCH(I$60,'[1]PNC 2020'!$A$3:$AA$3,0))=0,"",INDEX('[1]PNC 2020'!$A$3:$AA$434,MATCH($A414,'[1]PNC 2020'!$A$7:$A$434,0)+4,MATCH(I$60,'[1]PNC 2020'!$A$3:$AA$3,0))),"")</f>
        <v/>
      </c>
      <c r="J414" s="87">
        <f t="shared" si="132"/>
        <v>0</v>
      </c>
      <c r="K414" s="87" t="str">
        <f>IFERROR(IF(INDEX('[1]PNC 2020'!$A$3:$AA$434,MATCH($A414,'[1]PNC 2020'!$A$7:$A$434,0)+4,MATCH(K$60,'[1]PNC 2020'!$A$3:$AA$3,0))=0,"",INDEX('[1]PNC 2020'!$A$3:$AA$434,MATCH($A414,'[1]PNC 2020'!$A$7:$A$434,0)+4,MATCH(K$60,'[1]PNC 2020'!$A$3:$AA$3,0))),"")</f>
        <v/>
      </c>
      <c r="L414" s="87" t="str">
        <f>IFERROR(IF(INDEX('[1]PNC 2020'!$A$3:$AA$434,MATCH($A414,'[1]PNC 2020'!$A$7:$A$434,0)+4,MATCH(L$60,'[1]PNC 2020'!$A$3:$AA$3,0))=0,"",INDEX('[1]PNC 2020'!$A$3:$AA$434,MATCH($A414,'[1]PNC 2020'!$A$7:$A$434,0)+4,MATCH(L$60,'[1]PNC 2020'!$A$3:$AA$3,0))),"")</f>
        <v/>
      </c>
      <c r="M414" s="87">
        <f t="shared" si="133"/>
        <v>0</v>
      </c>
      <c r="N414" s="87" t="str">
        <f>IFERROR(IF(INDEX('[1]PNC 2020'!$A$3:$AA$434,MATCH($A414,'[1]PNC 2020'!$A$7:$A$434,0)+4,MATCH(N$60,'[1]PNC 2020'!$A$3:$AA$3,0))=0,"",INDEX('[1]PNC 2020'!$A$3:$AA$434,MATCH($A414,'[1]PNC 2020'!$A$7:$A$434,0)+4,MATCH(N$60,'[1]PNC 2020'!$A$3:$AA$3,0))),"")</f>
        <v/>
      </c>
      <c r="O414" s="87" t="str">
        <f>IFERROR(IF(INDEX('[1]PNC 2020'!$A$3:$AA$434,MATCH($A414,'[1]PNC 2020'!$A$7:$A$434,0)+4,MATCH(O$60,'[1]PNC 2020'!$A$3:$AA$3,0))=0,"",INDEX('[1]PNC 2020'!$A$3:$AA$434,MATCH($A414,'[1]PNC 2020'!$A$7:$A$434,0)+4,MATCH(O$60,'[1]PNC 2020'!$A$3:$AA$3,0))),"")</f>
        <v/>
      </c>
      <c r="P414" s="87">
        <f t="shared" si="134"/>
        <v>0</v>
      </c>
      <c r="Q414" s="87" t="str">
        <f>IFERROR(IF(INDEX('[1]PNC 2020'!$A$3:$AA$434,MATCH($A414,'[1]PNC 2020'!$A$7:$A$434,0)+4,MATCH(Q$60,'[1]PNC 2020'!$A$3:$AA$3,0))=0,"",INDEX('[1]PNC 2020'!$A$3:$AA$434,MATCH($A414,'[1]PNC 2020'!$A$7:$A$434,0)+4,MATCH(Q$60,'[1]PNC 2020'!$A$3:$AA$3,0))),"")</f>
        <v/>
      </c>
      <c r="R414" s="87" t="str">
        <f>IFERROR(IF(INDEX('[1]PNC 2020'!$A$3:$AA$434,MATCH($A414,'[1]PNC 2020'!$A$7:$A$434,0)+4,MATCH(R$60,'[1]PNC 2020'!$A$3:$AA$3,0))=0,"",INDEX('[1]PNC 2020'!$A$3:$AA$434,MATCH($A414,'[1]PNC 2020'!$A$7:$A$434,0)+4,MATCH(R$60,'[1]PNC 2020'!$A$3:$AA$3,0))),"")</f>
        <v/>
      </c>
      <c r="S414" s="87">
        <f t="shared" si="135"/>
        <v>0</v>
      </c>
      <c r="T414" s="87" t="str">
        <f>IFERROR(IF(INDEX('[1]PNC 2020'!$A$3:$AA$434,MATCH($A414,'[1]PNC 2020'!$A$7:$A$434,0)+4,MATCH(T$60,'[1]PNC 2020'!$A$3:$AA$3,0))=0,"",INDEX('[1]PNC 2020'!$A$3:$AA$434,MATCH($A414,'[1]PNC 2020'!$A$7:$A$434,0)+4,MATCH(T$60,'[1]PNC 2020'!$A$3:$AA$3,0))),"")</f>
        <v/>
      </c>
      <c r="U414" s="87" t="str">
        <f>IFERROR(IF(INDEX('[1]PNC 2020'!$A$3:$AA$434,MATCH($A414,'[1]PNC 2020'!$A$7:$A$434,0)+4,MATCH(U$60,'[1]PNC 2020'!$A$3:$AA$3,0))=0,"",INDEX('[1]PNC 2020'!$A$3:$AA$434,MATCH($A414,'[1]PNC 2020'!$A$7:$A$434,0)+4,MATCH(U$60,'[1]PNC 2020'!$A$3:$AA$3,0))),"")</f>
        <v/>
      </c>
      <c r="V414" s="87">
        <f t="shared" si="136"/>
        <v>0</v>
      </c>
      <c r="W414" s="87" t="str">
        <f>IFERROR(IF(INDEX('[1]PNC 2020'!$A$3:$AA$434,MATCH($A414,'[1]PNC 2020'!$A$7:$A$434,0)+4,MATCH(W$60,'[1]PNC 2020'!$A$3:$AA$3,0))=0,"",INDEX('[1]PNC 2020'!$A$3:$AA$434,MATCH($A414,'[1]PNC 2020'!$A$7:$A$434,0)+4,MATCH(W$60,'[1]PNC 2020'!$A$3:$AA$3,0))),"")</f>
        <v/>
      </c>
      <c r="X414" s="87" t="str">
        <f>IFERROR(IF(INDEX('[1]PNC 2020'!$A$3:$AA$434,MATCH($A414,'[1]PNC 2020'!$A$7:$A$434,0)+4,MATCH(X$60,'[1]PNC 2020'!$A$3:$AA$3,0))=0,"",INDEX('[1]PNC 2020'!$A$3:$AA$434,MATCH($A414,'[1]PNC 2020'!$A$7:$A$434,0)+4,MATCH(X$60,'[1]PNC 2020'!$A$3:$AA$3,0))),"")</f>
        <v/>
      </c>
      <c r="Y414" s="87">
        <f t="shared" si="137"/>
        <v>0</v>
      </c>
      <c r="Z414" s="87" t="str">
        <f>IFERROR(IF(INDEX('[1]PNC 2020'!$A$3:$AA$434,MATCH($A414,'[1]PNC 2020'!$A$7:$A$434,0)+4,MATCH(Z$60,'[1]PNC 2020'!$A$3:$AA$3,0))=0,"",INDEX('[1]PNC 2020'!$A$3:$AA$434,MATCH($A414,'[1]PNC 2020'!$A$7:$A$434,0)+4,MATCH(Z$60,'[1]PNC 2020'!$A$3:$AA$3,0))),"")</f>
        <v/>
      </c>
      <c r="AA414" s="87" t="str">
        <f>IFERROR(IF(INDEX('[1]PNC 2020'!$A$3:$AA$434,MATCH($A414,'[1]PNC 2020'!$A$7:$A$434,0)+4,MATCH(AA$60,'[1]PNC 2020'!$A$3:$AA$3,0))=0,"",INDEX('[1]PNC 2020'!$A$3:$AA$434,MATCH($A414,'[1]PNC 2020'!$A$7:$A$434,0)+4,MATCH(AA$60,'[1]PNC 2020'!$A$3:$AA$3,0))),"")</f>
        <v/>
      </c>
      <c r="AB414" s="87">
        <f t="shared" si="138"/>
        <v>0</v>
      </c>
      <c r="AC414" s="87" t="str">
        <f>IFERROR(IF(INDEX('[1]PNC 2020'!$A$3:$AA$434,MATCH($A414,'[1]PNC 2020'!$A$7:$A$434,0)+4,MATCH(AC$60,'[1]PNC 2020'!$A$3:$AA$3,0))=0,"",INDEX('[1]PNC 2020'!$A$3:$AA$434,MATCH($A414,'[1]PNC 2020'!$A$7:$A$434,0)+4,MATCH(AC$60,'[1]PNC 2020'!$A$3:$AA$3,0))),"")</f>
        <v/>
      </c>
      <c r="AD414" s="87" t="str">
        <f>IFERROR(IF(INDEX('[1]PNC 2020'!$A$3:$AA$434,MATCH($A414,'[1]PNC 2020'!$A$7:$A$434,0)+4,MATCH(AD$60,'[1]PNC 2020'!$A$3:$AA$3,0))=0,"",INDEX('[1]PNC 2020'!$A$3:$AA$434,MATCH($A414,'[1]PNC 2020'!$A$7:$A$434,0)+4,MATCH(AD$60,'[1]PNC 2020'!$A$3:$AA$3,0))),"")</f>
        <v/>
      </c>
      <c r="AE414" s="87">
        <f t="shared" si="139"/>
        <v>0</v>
      </c>
      <c r="AF414" s="87" t="str">
        <f>IFERROR(IF(INDEX('[1]PNC 2020'!$A$3:$AA$434,MATCH($A414,'[1]PNC 2020'!$A$7:$A$434,0)+4,MATCH(AF$60,'[1]PNC 2020'!$A$3:$AA$3,0))=0,"",INDEX('[1]PNC 2020'!$A$3:$AA$434,MATCH($A414,'[1]PNC 2020'!$A$7:$A$434,0)+4,MATCH(AF$60,'[1]PNC 2020'!$A$3:$AA$3,0))),"")</f>
        <v/>
      </c>
      <c r="AG414" s="87" t="str">
        <f>IFERROR(IF(INDEX('[1]PNC 2020'!$A$3:$AA$434,MATCH($A414,'[1]PNC 2020'!$A$7:$A$434,0)+4,MATCH(AG$60,'[1]PNC 2020'!$A$3:$AA$3,0))=0,"",INDEX('[1]PNC 2020'!$A$3:$AA$434,MATCH($A414,'[1]PNC 2020'!$A$7:$A$434,0)+4,MATCH(AG$60,'[1]PNC 2020'!$A$3:$AA$3,0))),"")</f>
        <v/>
      </c>
      <c r="AH414" s="87">
        <f t="shared" si="140"/>
        <v>0</v>
      </c>
      <c r="AI414" s="87" t="str">
        <f>IFERROR(IF(INDEX('[1]PNC 2020'!$A$3:$AA$434,MATCH($A414,'[1]PNC 2020'!$A$7:$A$434,0)+4,MATCH(AI$60,'[1]PNC 2020'!$A$3:$AA$3,0))=0,"",INDEX('[1]PNC 2020'!$A$3:$AA$434,MATCH($A414,'[1]PNC 2020'!$A$7:$A$434,0)+4,MATCH(AI$60,'[1]PNC 2020'!$A$3:$AA$3,0))),"")</f>
        <v/>
      </c>
      <c r="AJ414" s="87" t="str">
        <f>IFERROR(IF(INDEX('[1]PNC 2020'!$A$3:$AA$434,MATCH($A414,'[1]PNC 2020'!$A$7:$A$434,0)+4,MATCH(AJ$60,'[1]PNC 2020'!$A$3:$AA$3,0))=0,"",INDEX('[1]PNC 2020'!$A$3:$AA$434,MATCH($A414,'[1]PNC 2020'!$A$7:$A$434,0)+4,MATCH(AJ$60,'[1]PNC 2020'!$A$3:$AA$3,0))),"")</f>
        <v/>
      </c>
      <c r="AK414" s="87">
        <f t="shared" si="141"/>
        <v>0</v>
      </c>
      <c r="AM414" s="132" t="s">
        <v>6</v>
      </c>
    </row>
    <row r="415" spans="1:39" x14ac:dyDescent="0.2">
      <c r="A415" s="132" t="str">
        <f t="shared" si="142"/>
        <v>JulioHylseg Seguros S.A</v>
      </c>
      <c r="B415" s="51" t="s">
        <v>130</v>
      </c>
      <c r="C415" s="88">
        <f t="shared" si="129"/>
        <v>0</v>
      </c>
      <c r="D415" s="88">
        <f t="shared" si="130"/>
        <v>0</v>
      </c>
      <c r="E415" s="87" t="str">
        <f>IFERROR(IF(INDEX('[1]PNC 2020'!$A$3:$AA$434,MATCH($A415,'[1]PNC 2020'!$A$7:$A$434,0)+4,MATCH(E$60,'[1]PNC 2020'!$A$3:$AA$3,0))=0,"",INDEX('[1]PNC 2020'!$A$3:$AA$434,MATCH($A415,'[1]PNC 2020'!$A$7:$A$434,0)+4,MATCH(E$60,'[1]PNC 2020'!$A$3:$AA$3,0))),"")</f>
        <v/>
      </c>
      <c r="F415" s="87" t="str">
        <f>IFERROR(IF(INDEX('[1]PNC 2020'!$A$3:$AA$434,MATCH($A415,'[1]PNC 2020'!$A$7:$A$434,0)+4,MATCH(F$60,'[1]PNC 2020'!$A$3:$AA$3,0))=0,"",INDEX('[1]PNC 2020'!$A$3:$AA$434,MATCH($A415,'[1]PNC 2020'!$A$7:$A$434,0)+4,MATCH(F$60,'[1]PNC 2020'!$A$3:$AA$3,0))),"")</f>
        <v/>
      </c>
      <c r="G415" s="87">
        <f t="shared" si="131"/>
        <v>0</v>
      </c>
      <c r="H415" s="87" t="str">
        <f>IFERROR(IF(INDEX('[1]PNC 2020'!$A$3:$AA$434,MATCH($A415,'[1]PNC 2020'!$A$7:$A$434,0)+4,MATCH(H$60,'[1]PNC 2020'!$A$3:$AA$3,0))=0,"",INDEX('[1]PNC 2020'!$A$3:$AA$434,MATCH($A415,'[1]PNC 2020'!$A$7:$A$434,0)+4,MATCH(H$60,'[1]PNC 2020'!$A$3:$AA$3,0))),"")</f>
        <v/>
      </c>
      <c r="I415" s="87" t="str">
        <f>IFERROR(IF(INDEX('[1]PNC 2020'!$A$3:$AA$434,MATCH($A415,'[1]PNC 2020'!$A$7:$A$434,0)+4,MATCH(I$60,'[1]PNC 2020'!$A$3:$AA$3,0))=0,"",INDEX('[1]PNC 2020'!$A$3:$AA$434,MATCH($A415,'[1]PNC 2020'!$A$7:$A$434,0)+4,MATCH(I$60,'[1]PNC 2020'!$A$3:$AA$3,0))),"")</f>
        <v/>
      </c>
      <c r="J415" s="87">
        <f t="shared" si="132"/>
        <v>0</v>
      </c>
      <c r="K415" s="87" t="str">
        <f>IFERROR(IF(INDEX('[1]PNC 2020'!$A$3:$AA$434,MATCH($A415,'[1]PNC 2020'!$A$7:$A$434,0)+4,MATCH(K$60,'[1]PNC 2020'!$A$3:$AA$3,0))=0,"",INDEX('[1]PNC 2020'!$A$3:$AA$434,MATCH($A415,'[1]PNC 2020'!$A$7:$A$434,0)+4,MATCH(K$60,'[1]PNC 2020'!$A$3:$AA$3,0))),"")</f>
        <v/>
      </c>
      <c r="L415" s="87" t="str">
        <f>IFERROR(IF(INDEX('[1]PNC 2020'!$A$3:$AA$434,MATCH($A415,'[1]PNC 2020'!$A$7:$A$434,0)+4,MATCH(L$60,'[1]PNC 2020'!$A$3:$AA$3,0))=0,"",INDEX('[1]PNC 2020'!$A$3:$AA$434,MATCH($A415,'[1]PNC 2020'!$A$7:$A$434,0)+4,MATCH(L$60,'[1]PNC 2020'!$A$3:$AA$3,0))),"")</f>
        <v/>
      </c>
      <c r="M415" s="87">
        <f t="shared" si="133"/>
        <v>0</v>
      </c>
      <c r="N415" s="87" t="str">
        <f>IFERROR(IF(INDEX('[1]PNC 2020'!$A$3:$AA$434,MATCH($A415,'[1]PNC 2020'!$A$7:$A$434,0)+4,MATCH(N$60,'[1]PNC 2020'!$A$3:$AA$3,0))=0,"",INDEX('[1]PNC 2020'!$A$3:$AA$434,MATCH($A415,'[1]PNC 2020'!$A$7:$A$434,0)+4,MATCH(N$60,'[1]PNC 2020'!$A$3:$AA$3,0))),"")</f>
        <v/>
      </c>
      <c r="O415" s="87" t="str">
        <f>IFERROR(IF(INDEX('[1]PNC 2020'!$A$3:$AA$434,MATCH($A415,'[1]PNC 2020'!$A$7:$A$434,0)+4,MATCH(O$60,'[1]PNC 2020'!$A$3:$AA$3,0))=0,"",INDEX('[1]PNC 2020'!$A$3:$AA$434,MATCH($A415,'[1]PNC 2020'!$A$7:$A$434,0)+4,MATCH(O$60,'[1]PNC 2020'!$A$3:$AA$3,0))),"")</f>
        <v/>
      </c>
      <c r="P415" s="87">
        <f t="shared" si="134"/>
        <v>0</v>
      </c>
      <c r="Q415" s="87" t="str">
        <f>IFERROR(IF(INDEX('[1]PNC 2020'!$A$3:$AA$434,MATCH($A415,'[1]PNC 2020'!$A$7:$A$434,0)+4,MATCH(Q$60,'[1]PNC 2020'!$A$3:$AA$3,0))=0,"",INDEX('[1]PNC 2020'!$A$3:$AA$434,MATCH($A415,'[1]PNC 2020'!$A$7:$A$434,0)+4,MATCH(Q$60,'[1]PNC 2020'!$A$3:$AA$3,0))),"")</f>
        <v/>
      </c>
      <c r="R415" s="87" t="str">
        <f>IFERROR(IF(INDEX('[1]PNC 2020'!$A$3:$AA$434,MATCH($A415,'[1]PNC 2020'!$A$7:$A$434,0)+4,MATCH(R$60,'[1]PNC 2020'!$A$3:$AA$3,0))=0,"",INDEX('[1]PNC 2020'!$A$3:$AA$434,MATCH($A415,'[1]PNC 2020'!$A$7:$A$434,0)+4,MATCH(R$60,'[1]PNC 2020'!$A$3:$AA$3,0))),"")</f>
        <v/>
      </c>
      <c r="S415" s="87">
        <f t="shared" si="135"/>
        <v>0</v>
      </c>
      <c r="T415" s="87" t="str">
        <f>IFERROR(IF(INDEX('[1]PNC 2020'!$A$3:$AA$434,MATCH($A415,'[1]PNC 2020'!$A$7:$A$434,0)+4,MATCH(T$60,'[1]PNC 2020'!$A$3:$AA$3,0))=0,"",INDEX('[1]PNC 2020'!$A$3:$AA$434,MATCH($A415,'[1]PNC 2020'!$A$7:$A$434,0)+4,MATCH(T$60,'[1]PNC 2020'!$A$3:$AA$3,0))),"")</f>
        <v/>
      </c>
      <c r="U415" s="87" t="str">
        <f>IFERROR(IF(INDEX('[1]PNC 2020'!$A$3:$AA$434,MATCH($A415,'[1]PNC 2020'!$A$7:$A$434,0)+4,MATCH(U$60,'[1]PNC 2020'!$A$3:$AA$3,0))=0,"",INDEX('[1]PNC 2020'!$A$3:$AA$434,MATCH($A415,'[1]PNC 2020'!$A$7:$A$434,0)+4,MATCH(U$60,'[1]PNC 2020'!$A$3:$AA$3,0))),"")</f>
        <v/>
      </c>
      <c r="V415" s="87">
        <f t="shared" si="136"/>
        <v>0</v>
      </c>
      <c r="W415" s="87" t="str">
        <f>IFERROR(IF(INDEX('[1]PNC 2020'!$A$3:$AA$434,MATCH($A415,'[1]PNC 2020'!$A$7:$A$434,0)+4,MATCH(W$60,'[1]PNC 2020'!$A$3:$AA$3,0))=0,"",INDEX('[1]PNC 2020'!$A$3:$AA$434,MATCH($A415,'[1]PNC 2020'!$A$7:$A$434,0)+4,MATCH(W$60,'[1]PNC 2020'!$A$3:$AA$3,0))),"")</f>
        <v/>
      </c>
      <c r="X415" s="87" t="str">
        <f>IFERROR(IF(INDEX('[1]PNC 2020'!$A$3:$AA$434,MATCH($A415,'[1]PNC 2020'!$A$7:$A$434,0)+4,MATCH(X$60,'[1]PNC 2020'!$A$3:$AA$3,0))=0,"",INDEX('[1]PNC 2020'!$A$3:$AA$434,MATCH($A415,'[1]PNC 2020'!$A$7:$A$434,0)+4,MATCH(X$60,'[1]PNC 2020'!$A$3:$AA$3,0))),"")</f>
        <v/>
      </c>
      <c r="Y415" s="87">
        <f t="shared" si="137"/>
        <v>0</v>
      </c>
      <c r="Z415" s="87" t="str">
        <f>IFERROR(IF(INDEX('[1]PNC 2020'!$A$3:$AA$434,MATCH($A415,'[1]PNC 2020'!$A$7:$A$434,0)+4,MATCH(Z$60,'[1]PNC 2020'!$A$3:$AA$3,0))=0,"",INDEX('[1]PNC 2020'!$A$3:$AA$434,MATCH($A415,'[1]PNC 2020'!$A$7:$A$434,0)+4,MATCH(Z$60,'[1]PNC 2020'!$A$3:$AA$3,0))),"")</f>
        <v/>
      </c>
      <c r="AA415" s="87" t="str">
        <f>IFERROR(IF(INDEX('[1]PNC 2020'!$A$3:$AA$434,MATCH($A415,'[1]PNC 2020'!$A$7:$A$434,0)+4,MATCH(AA$60,'[1]PNC 2020'!$A$3:$AA$3,0))=0,"",INDEX('[1]PNC 2020'!$A$3:$AA$434,MATCH($A415,'[1]PNC 2020'!$A$7:$A$434,0)+4,MATCH(AA$60,'[1]PNC 2020'!$A$3:$AA$3,0))),"")</f>
        <v/>
      </c>
      <c r="AB415" s="87">
        <f t="shared" si="138"/>
        <v>0</v>
      </c>
      <c r="AC415" s="87" t="str">
        <f>IFERROR(IF(INDEX('[1]PNC 2020'!$A$3:$AA$434,MATCH($A415,'[1]PNC 2020'!$A$7:$A$434,0)+4,MATCH(AC$60,'[1]PNC 2020'!$A$3:$AA$3,0))=0,"",INDEX('[1]PNC 2020'!$A$3:$AA$434,MATCH($A415,'[1]PNC 2020'!$A$7:$A$434,0)+4,MATCH(AC$60,'[1]PNC 2020'!$A$3:$AA$3,0))),"")</f>
        <v/>
      </c>
      <c r="AD415" s="87" t="str">
        <f>IFERROR(IF(INDEX('[1]PNC 2020'!$A$3:$AA$434,MATCH($A415,'[1]PNC 2020'!$A$7:$A$434,0)+4,MATCH(AD$60,'[1]PNC 2020'!$A$3:$AA$3,0))=0,"",INDEX('[1]PNC 2020'!$A$3:$AA$434,MATCH($A415,'[1]PNC 2020'!$A$7:$A$434,0)+4,MATCH(AD$60,'[1]PNC 2020'!$A$3:$AA$3,0))),"")</f>
        <v/>
      </c>
      <c r="AE415" s="87">
        <f t="shared" si="139"/>
        <v>0</v>
      </c>
      <c r="AF415" s="87" t="str">
        <f>IFERROR(IF(INDEX('[1]PNC 2020'!$A$3:$AA$434,MATCH($A415,'[1]PNC 2020'!$A$7:$A$434,0)+4,MATCH(AF$60,'[1]PNC 2020'!$A$3:$AA$3,0))=0,"",INDEX('[1]PNC 2020'!$A$3:$AA$434,MATCH($A415,'[1]PNC 2020'!$A$7:$A$434,0)+4,MATCH(AF$60,'[1]PNC 2020'!$A$3:$AA$3,0))),"")</f>
        <v/>
      </c>
      <c r="AG415" s="87" t="str">
        <f>IFERROR(IF(INDEX('[1]PNC 2020'!$A$3:$AA$434,MATCH($A415,'[1]PNC 2020'!$A$7:$A$434,0)+4,MATCH(AG$60,'[1]PNC 2020'!$A$3:$AA$3,0))=0,"",INDEX('[1]PNC 2020'!$A$3:$AA$434,MATCH($A415,'[1]PNC 2020'!$A$7:$A$434,0)+4,MATCH(AG$60,'[1]PNC 2020'!$A$3:$AA$3,0))),"")</f>
        <v/>
      </c>
      <c r="AH415" s="87">
        <f t="shared" si="140"/>
        <v>0</v>
      </c>
      <c r="AI415" s="87" t="str">
        <f>IFERROR(IF(INDEX('[1]PNC 2020'!$A$3:$AA$434,MATCH($A415,'[1]PNC 2020'!$A$7:$A$434,0)+4,MATCH(AI$60,'[1]PNC 2020'!$A$3:$AA$3,0))=0,"",INDEX('[1]PNC 2020'!$A$3:$AA$434,MATCH($A415,'[1]PNC 2020'!$A$7:$A$434,0)+4,MATCH(AI$60,'[1]PNC 2020'!$A$3:$AA$3,0))),"")</f>
        <v/>
      </c>
      <c r="AJ415" s="87" t="str">
        <f>IFERROR(IF(INDEX('[1]PNC 2020'!$A$3:$AA$434,MATCH($A415,'[1]PNC 2020'!$A$7:$A$434,0)+4,MATCH(AJ$60,'[1]PNC 2020'!$A$3:$AA$3,0))=0,"",INDEX('[1]PNC 2020'!$A$3:$AA$434,MATCH($A415,'[1]PNC 2020'!$A$7:$A$434,0)+4,MATCH(AJ$60,'[1]PNC 2020'!$A$3:$AA$3,0))),"")</f>
        <v/>
      </c>
      <c r="AK415" s="87">
        <f t="shared" si="141"/>
        <v>0</v>
      </c>
      <c r="AM415" s="132" t="s">
        <v>6</v>
      </c>
    </row>
    <row r="416" spans="1:39" x14ac:dyDescent="0.2">
      <c r="A416" s="132" t="str">
        <f t="shared" si="142"/>
        <v>JulioMidas Seguros, S.A.</v>
      </c>
      <c r="B416" s="51" t="s">
        <v>131</v>
      </c>
      <c r="C416" s="88">
        <f t="shared" si="129"/>
        <v>0</v>
      </c>
      <c r="D416" s="88">
        <f t="shared" si="130"/>
        <v>0</v>
      </c>
      <c r="E416" s="87" t="str">
        <f>IFERROR(IF(INDEX('[1]PNC 2020'!$A$3:$AA$434,MATCH($A416,'[1]PNC 2020'!$A$7:$A$434,0)+4,MATCH(E$60,'[1]PNC 2020'!$A$3:$AA$3,0))=0,"",INDEX('[1]PNC 2020'!$A$3:$AA$434,MATCH($A416,'[1]PNC 2020'!$A$7:$A$434,0)+4,MATCH(E$60,'[1]PNC 2020'!$A$3:$AA$3,0))),"")</f>
        <v/>
      </c>
      <c r="F416" s="87" t="str">
        <f>IFERROR(IF(INDEX('[1]PNC 2020'!$A$3:$AA$434,MATCH($A416,'[1]PNC 2020'!$A$7:$A$434,0)+4,MATCH(F$60,'[1]PNC 2020'!$A$3:$AA$3,0))=0,"",INDEX('[1]PNC 2020'!$A$3:$AA$434,MATCH($A416,'[1]PNC 2020'!$A$7:$A$434,0)+4,MATCH(F$60,'[1]PNC 2020'!$A$3:$AA$3,0))),"")</f>
        <v/>
      </c>
      <c r="G416" s="87">
        <f t="shared" si="131"/>
        <v>0</v>
      </c>
      <c r="H416" s="87" t="str">
        <f>IFERROR(IF(INDEX('[1]PNC 2020'!$A$3:$AA$434,MATCH($A416,'[1]PNC 2020'!$A$7:$A$434,0)+4,MATCH(H$60,'[1]PNC 2020'!$A$3:$AA$3,0))=0,"",INDEX('[1]PNC 2020'!$A$3:$AA$434,MATCH($A416,'[1]PNC 2020'!$A$7:$A$434,0)+4,MATCH(H$60,'[1]PNC 2020'!$A$3:$AA$3,0))),"")</f>
        <v/>
      </c>
      <c r="I416" s="87" t="str">
        <f>IFERROR(IF(INDEX('[1]PNC 2020'!$A$3:$AA$434,MATCH($A416,'[1]PNC 2020'!$A$7:$A$434,0)+4,MATCH(I$60,'[1]PNC 2020'!$A$3:$AA$3,0))=0,"",INDEX('[1]PNC 2020'!$A$3:$AA$434,MATCH($A416,'[1]PNC 2020'!$A$7:$A$434,0)+4,MATCH(I$60,'[1]PNC 2020'!$A$3:$AA$3,0))),"")</f>
        <v/>
      </c>
      <c r="J416" s="87">
        <f t="shared" si="132"/>
        <v>0</v>
      </c>
      <c r="K416" s="87" t="str">
        <f>IFERROR(IF(INDEX('[1]PNC 2020'!$A$3:$AA$434,MATCH($A416,'[1]PNC 2020'!$A$7:$A$434,0)+4,MATCH(K$60,'[1]PNC 2020'!$A$3:$AA$3,0))=0,"",INDEX('[1]PNC 2020'!$A$3:$AA$434,MATCH($A416,'[1]PNC 2020'!$A$7:$A$434,0)+4,MATCH(K$60,'[1]PNC 2020'!$A$3:$AA$3,0))),"")</f>
        <v/>
      </c>
      <c r="L416" s="87" t="str">
        <f>IFERROR(IF(INDEX('[1]PNC 2020'!$A$3:$AA$434,MATCH($A416,'[1]PNC 2020'!$A$7:$A$434,0)+4,MATCH(L$60,'[1]PNC 2020'!$A$3:$AA$3,0))=0,"",INDEX('[1]PNC 2020'!$A$3:$AA$434,MATCH($A416,'[1]PNC 2020'!$A$7:$A$434,0)+4,MATCH(L$60,'[1]PNC 2020'!$A$3:$AA$3,0))),"")</f>
        <v/>
      </c>
      <c r="M416" s="87">
        <f t="shared" si="133"/>
        <v>0</v>
      </c>
      <c r="N416" s="87" t="str">
        <f>IFERROR(IF(INDEX('[1]PNC 2020'!$A$3:$AA$434,MATCH($A416,'[1]PNC 2020'!$A$7:$A$434,0)+4,MATCH(N$60,'[1]PNC 2020'!$A$3:$AA$3,0))=0,"",INDEX('[1]PNC 2020'!$A$3:$AA$434,MATCH($A416,'[1]PNC 2020'!$A$7:$A$434,0)+4,MATCH(N$60,'[1]PNC 2020'!$A$3:$AA$3,0))),"")</f>
        <v/>
      </c>
      <c r="O416" s="87" t="str">
        <f>IFERROR(IF(INDEX('[1]PNC 2020'!$A$3:$AA$434,MATCH($A416,'[1]PNC 2020'!$A$7:$A$434,0)+4,MATCH(O$60,'[1]PNC 2020'!$A$3:$AA$3,0))=0,"",INDEX('[1]PNC 2020'!$A$3:$AA$434,MATCH($A416,'[1]PNC 2020'!$A$7:$A$434,0)+4,MATCH(O$60,'[1]PNC 2020'!$A$3:$AA$3,0))),"")</f>
        <v/>
      </c>
      <c r="P416" s="87">
        <f t="shared" si="134"/>
        <v>0</v>
      </c>
      <c r="Q416" s="87" t="str">
        <f>IFERROR(IF(INDEX('[1]PNC 2020'!$A$3:$AA$434,MATCH($A416,'[1]PNC 2020'!$A$7:$A$434,0)+4,MATCH(Q$60,'[1]PNC 2020'!$A$3:$AA$3,0))=0,"",INDEX('[1]PNC 2020'!$A$3:$AA$434,MATCH($A416,'[1]PNC 2020'!$A$7:$A$434,0)+4,MATCH(Q$60,'[1]PNC 2020'!$A$3:$AA$3,0))),"")</f>
        <v/>
      </c>
      <c r="R416" s="87" t="str">
        <f>IFERROR(IF(INDEX('[1]PNC 2020'!$A$3:$AA$434,MATCH($A416,'[1]PNC 2020'!$A$7:$A$434,0)+4,MATCH(R$60,'[1]PNC 2020'!$A$3:$AA$3,0))=0,"",INDEX('[1]PNC 2020'!$A$3:$AA$434,MATCH($A416,'[1]PNC 2020'!$A$7:$A$434,0)+4,MATCH(R$60,'[1]PNC 2020'!$A$3:$AA$3,0))),"")</f>
        <v/>
      </c>
      <c r="S416" s="87">
        <f t="shared" si="135"/>
        <v>0</v>
      </c>
      <c r="T416" s="87" t="str">
        <f>IFERROR(IF(INDEX('[1]PNC 2020'!$A$3:$AA$434,MATCH($A416,'[1]PNC 2020'!$A$7:$A$434,0)+4,MATCH(T$60,'[1]PNC 2020'!$A$3:$AA$3,0))=0,"",INDEX('[1]PNC 2020'!$A$3:$AA$434,MATCH($A416,'[1]PNC 2020'!$A$7:$A$434,0)+4,MATCH(T$60,'[1]PNC 2020'!$A$3:$AA$3,0))),"")</f>
        <v/>
      </c>
      <c r="U416" s="87" t="str">
        <f>IFERROR(IF(INDEX('[1]PNC 2020'!$A$3:$AA$434,MATCH($A416,'[1]PNC 2020'!$A$7:$A$434,0)+4,MATCH(U$60,'[1]PNC 2020'!$A$3:$AA$3,0))=0,"",INDEX('[1]PNC 2020'!$A$3:$AA$434,MATCH($A416,'[1]PNC 2020'!$A$7:$A$434,0)+4,MATCH(U$60,'[1]PNC 2020'!$A$3:$AA$3,0))),"")</f>
        <v/>
      </c>
      <c r="V416" s="87">
        <f t="shared" si="136"/>
        <v>0</v>
      </c>
      <c r="W416" s="87" t="str">
        <f>IFERROR(IF(INDEX('[1]PNC 2020'!$A$3:$AA$434,MATCH($A416,'[1]PNC 2020'!$A$7:$A$434,0)+4,MATCH(W$60,'[1]PNC 2020'!$A$3:$AA$3,0))=0,"",INDEX('[1]PNC 2020'!$A$3:$AA$434,MATCH($A416,'[1]PNC 2020'!$A$7:$A$434,0)+4,MATCH(W$60,'[1]PNC 2020'!$A$3:$AA$3,0))),"")</f>
        <v/>
      </c>
      <c r="X416" s="87" t="str">
        <f>IFERROR(IF(INDEX('[1]PNC 2020'!$A$3:$AA$434,MATCH($A416,'[1]PNC 2020'!$A$7:$A$434,0)+4,MATCH(X$60,'[1]PNC 2020'!$A$3:$AA$3,0))=0,"",INDEX('[1]PNC 2020'!$A$3:$AA$434,MATCH($A416,'[1]PNC 2020'!$A$7:$A$434,0)+4,MATCH(X$60,'[1]PNC 2020'!$A$3:$AA$3,0))),"")</f>
        <v/>
      </c>
      <c r="Y416" s="87">
        <f t="shared" si="137"/>
        <v>0</v>
      </c>
      <c r="Z416" s="87" t="str">
        <f>IFERROR(IF(INDEX('[1]PNC 2020'!$A$3:$AA$434,MATCH($A416,'[1]PNC 2020'!$A$7:$A$434,0)+4,MATCH(Z$60,'[1]PNC 2020'!$A$3:$AA$3,0))=0,"",INDEX('[1]PNC 2020'!$A$3:$AA$434,MATCH($A416,'[1]PNC 2020'!$A$7:$A$434,0)+4,MATCH(Z$60,'[1]PNC 2020'!$A$3:$AA$3,0))),"")</f>
        <v/>
      </c>
      <c r="AA416" s="87" t="str">
        <f>IFERROR(IF(INDEX('[1]PNC 2020'!$A$3:$AA$434,MATCH($A416,'[1]PNC 2020'!$A$7:$A$434,0)+4,MATCH(AA$60,'[1]PNC 2020'!$A$3:$AA$3,0))=0,"",INDEX('[1]PNC 2020'!$A$3:$AA$434,MATCH($A416,'[1]PNC 2020'!$A$7:$A$434,0)+4,MATCH(AA$60,'[1]PNC 2020'!$A$3:$AA$3,0))),"")</f>
        <v/>
      </c>
      <c r="AB416" s="87">
        <f t="shared" si="138"/>
        <v>0</v>
      </c>
      <c r="AC416" s="87" t="str">
        <f>IFERROR(IF(INDEX('[1]PNC 2020'!$A$3:$AA$434,MATCH($A416,'[1]PNC 2020'!$A$7:$A$434,0)+4,MATCH(AC$60,'[1]PNC 2020'!$A$3:$AA$3,0))=0,"",INDEX('[1]PNC 2020'!$A$3:$AA$434,MATCH($A416,'[1]PNC 2020'!$A$7:$A$434,0)+4,MATCH(AC$60,'[1]PNC 2020'!$A$3:$AA$3,0))),"")</f>
        <v/>
      </c>
      <c r="AD416" s="87" t="str">
        <f>IFERROR(IF(INDEX('[1]PNC 2020'!$A$3:$AA$434,MATCH($A416,'[1]PNC 2020'!$A$7:$A$434,0)+4,MATCH(AD$60,'[1]PNC 2020'!$A$3:$AA$3,0))=0,"",INDEX('[1]PNC 2020'!$A$3:$AA$434,MATCH($A416,'[1]PNC 2020'!$A$7:$A$434,0)+4,MATCH(AD$60,'[1]PNC 2020'!$A$3:$AA$3,0))),"")</f>
        <v/>
      </c>
      <c r="AE416" s="87">
        <f t="shared" si="139"/>
        <v>0</v>
      </c>
      <c r="AF416" s="87" t="str">
        <f>IFERROR(IF(INDEX('[1]PNC 2020'!$A$3:$AA$434,MATCH($A416,'[1]PNC 2020'!$A$7:$A$434,0)+4,MATCH(AF$60,'[1]PNC 2020'!$A$3:$AA$3,0))=0,"",INDEX('[1]PNC 2020'!$A$3:$AA$434,MATCH($A416,'[1]PNC 2020'!$A$7:$A$434,0)+4,MATCH(AF$60,'[1]PNC 2020'!$A$3:$AA$3,0))),"")</f>
        <v/>
      </c>
      <c r="AG416" s="87" t="str">
        <f>IFERROR(IF(INDEX('[1]PNC 2020'!$A$3:$AA$434,MATCH($A416,'[1]PNC 2020'!$A$7:$A$434,0)+4,MATCH(AG$60,'[1]PNC 2020'!$A$3:$AA$3,0))=0,"",INDEX('[1]PNC 2020'!$A$3:$AA$434,MATCH($A416,'[1]PNC 2020'!$A$7:$A$434,0)+4,MATCH(AG$60,'[1]PNC 2020'!$A$3:$AA$3,0))),"")</f>
        <v/>
      </c>
      <c r="AH416" s="87">
        <f t="shared" si="140"/>
        <v>0</v>
      </c>
      <c r="AI416" s="87" t="str">
        <f>IFERROR(IF(INDEX('[1]PNC 2020'!$A$3:$AA$434,MATCH($A416,'[1]PNC 2020'!$A$7:$A$434,0)+4,MATCH(AI$60,'[1]PNC 2020'!$A$3:$AA$3,0))=0,"",INDEX('[1]PNC 2020'!$A$3:$AA$434,MATCH($A416,'[1]PNC 2020'!$A$7:$A$434,0)+4,MATCH(AI$60,'[1]PNC 2020'!$A$3:$AA$3,0))),"")</f>
        <v/>
      </c>
      <c r="AJ416" s="87" t="str">
        <f>IFERROR(IF(INDEX('[1]PNC 2020'!$A$3:$AA$434,MATCH($A416,'[1]PNC 2020'!$A$7:$A$434,0)+4,MATCH(AJ$60,'[1]PNC 2020'!$A$3:$AA$3,0))=0,"",INDEX('[1]PNC 2020'!$A$3:$AA$434,MATCH($A416,'[1]PNC 2020'!$A$7:$A$434,0)+4,MATCH(AJ$60,'[1]PNC 2020'!$A$3:$AA$3,0))),"")</f>
        <v/>
      </c>
      <c r="AK416" s="87">
        <f t="shared" si="141"/>
        <v>0</v>
      </c>
      <c r="AM416" s="132" t="s">
        <v>6</v>
      </c>
    </row>
    <row r="417" spans="1:39" ht="13.5" thickBot="1" x14ac:dyDescent="0.25">
      <c r="A417" s="132" t="str">
        <f t="shared" si="142"/>
        <v>JulioUnit, S.A.</v>
      </c>
      <c r="B417" s="51" t="s">
        <v>132</v>
      </c>
      <c r="C417" s="88">
        <f t="shared" si="129"/>
        <v>0</v>
      </c>
      <c r="D417" s="88">
        <f t="shared" si="130"/>
        <v>0</v>
      </c>
      <c r="E417" s="87" t="str">
        <f>IFERROR(IF(INDEX('[1]PNC 2020'!$A$3:$AA$434,MATCH($A417,'[1]PNC 2020'!$A$7:$A$434,0)+4,MATCH(E$60,'[1]PNC 2020'!$A$3:$AA$3,0))=0,"",INDEX('[1]PNC 2020'!$A$3:$AA$434,MATCH($A417,'[1]PNC 2020'!$A$7:$A$434,0)+4,MATCH(E$60,'[1]PNC 2020'!$A$3:$AA$3,0))),"")</f>
        <v/>
      </c>
      <c r="F417" s="87" t="str">
        <f>IFERROR(IF(INDEX('[1]PNC 2020'!$A$3:$AA$434,MATCH($A417,'[1]PNC 2020'!$A$7:$A$434,0)+4,MATCH(F$60,'[1]PNC 2020'!$A$3:$AA$3,0))=0,"",INDEX('[1]PNC 2020'!$A$3:$AA$434,MATCH($A417,'[1]PNC 2020'!$A$7:$A$434,0)+4,MATCH(F$60,'[1]PNC 2020'!$A$3:$AA$3,0))),"")</f>
        <v/>
      </c>
      <c r="G417" s="87">
        <f t="shared" si="131"/>
        <v>0</v>
      </c>
      <c r="H417" s="87" t="str">
        <f>IFERROR(IF(INDEX('[1]PNC 2020'!$A$3:$AA$434,MATCH($A417,'[1]PNC 2020'!$A$7:$A$434,0)+4,MATCH(H$60,'[1]PNC 2020'!$A$3:$AA$3,0))=0,"",INDEX('[1]PNC 2020'!$A$3:$AA$434,MATCH($A417,'[1]PNC 2020'!$A$7:$A$434,0)+4,MATCH(H$60,'[1]PNC 2020'!$A$3:$AA$3,0))),"")</f>
        <v/>
      </c>
      <c r="I417" s="87" t="str">
        <f>IFERROR(IF(INDEX('[1]PNC 2020'!$A$3:$AA$434,MATCH($A417,'[1]PNC 2020'!$A$7:$A$434,0)+4,MATCH(I$60,'[1]PNC 2020'!$A$3:$AA$3,0))=0,"",INDEX('[1]PNC 2020'!$A$3:$AA$434,MATCH($A417,'[1]PNC 2020'!$A$7:$A$434,0)+4,MATCH(I$60,'[1]PNC 2020'!$A$3:$AA$3,0))),"")</f>
        <v/>
      </c>
      <c r="J417" s="87">
        <f t="shared" si="132"/>
        <v>0</v>
      </c>
      <c r="K417" s="87" t="str">
        <f>IFERROR(IF(INDEX('[1]PNC 2020'!$A$3:$AA$434,MATCH($A417,'[1]PNC 2020'!$A$7:$A$434,0)+4,MATCH(K$60,'[1]PNC 2020'!$A$3:$AA$3,0))=0,"",INDEX('[1]PNC 2020'!$A$3:$AA$434,MATCH($A417,'[1]PNC 2020'!$A$7:$A$434,0)+4,MATCH(K$60,'[1]PNC 2020'!$A$3:$AA$3,0))),"")</f>
        <v/>
      </c>
      <c r="L417" s="87" t="str">
        <f>IFERROR(IF(INDEX('[1]PNC 2020'!$A$3:$AA$434,MATCH($A417,'[1]PNC 2020'!$A$7:$A$434,0)+4,MATCH(L$60,'[1]PNC 2020'!$A$3:$AA$3,0))=0,"",INDEX('[1]PNC 2020'!$A$3:$AA$434,MATCH($A417,'[1]PNC 2020'!$A$7:$A$434,0)+4,MATCH(L$60,'[1]PNC 2020'!$A$3:$AA$3,0))),"")</f>
        <v/>
      </c>
      <c r="M417" s="87">
        <f t="shared" si="133"/>
        <v>0</v>
      </c>
      <c r="N417" s="87" t="str">
        <f>IFERROR(IF(INDEX('[1]PNC 2020'!$A$3:$AA$434,MATCH($A417,'[1]PNC 2020'!$A$7:$A$434,0)+4,MATCH(N$60,'[1]PNC 2020'!$A$3:$AA$3,0))=0,"",INDEX('[1]PNC 2020'!$A$3:$AA$434,MATCH($A417,'[1]PNC 2020'!$A$7:$A$434,0)+4,MATCH(N$60,'[1]PNC 2020'!$A$3:$AA$3,0))),"")</f>
        <v/>
      </c>
      <c r="O417" s="87" t="str">
        <f>IFERROR(IF(INDEX('[1]PNC 2020'!$A$3:$AA$434,MATCH($A417,'[1]PNC 2020'!$A$7:$A$434,0)+4,MATCH(O$60,'[1]PNC 2020'!$A$3:$AA$3,0))=0,"",INDEX('[1]PNC 2020'!$A$3:$AA$434,MATCH($A417,'[1]PNC 2020'!$A$7:$A$434,0)+4,MATCH(O$60,'[1]PNC 2020'!$A$3:$AA$3,0))),"")</f>
        <v/>
      </c>
      <c r="P417" s="87">
        <f t="shared" si="134"/>
        <v>0</v>
      </c>
      <c r="Q417" s="87" t="str">
        <f>IFERROR(IF(INDEX('[1]PNC 2020'!$A$3:$AA$434,MATCH($A417,'[1]PNC 2020'!$A$7:$A$434,0)+4,MATCH(Q$60,'[1]PNC 2020'!$A$3:$AA$3,0))=0,"",INDEX('[1]PNC 2020'!$A$3:$AA$434,MATCH($A417,'[1]PNC 2020'!$A$7:$A$434,0)+4,MATCH(Q$60,'[1]PNC 2020'!$A$3:$AA$3,0))),"")</f>
        <v/>
      </c>
      <c r="R417" s="87" t="str">
        <f>IFERROR(IF(INDEX('[1]PNC 2020'!$A$3:$AA$434,MATCH($A417,'[1]PNC 2020'!$A$7:$A$434,0)+4,MATCH(R$60,'[1]PNC 2020'!$A$3:$AA$3,0))=0,"",INDEX('[1]PNC 2020'!$A$3:$AA$434,MATCH($A417,'[1]PNC 2020'!$A$7:$A$434,0)+4,MATCH(R$60,'[1]PNC 2020'!$A$3:$AA$3,0))),"")</f>
        <v/>
      </c>
      <c r="S417" s="87">
        <f t="shared" si="135"/>
        <v>0</v>
      </c>
      <c r="T417" s="87" t="str">
        <f>IFERROR(IF(INDEX('[1]PNC 2020'!$A$3:$AA$434,MATCH($A417,'[1]PNC 2020'!$A$7:$A$434,0)+4,MATCH(T$60,'[1]PNC 2020'!$A$3:$AA$3,0))=0,"",INDEX('[1]PNC 2020'!$A$3:$AA$434,MATCH($A417,'[1]PNC 2020'!$A$7:$A$434,0)+4,MATCH(T$60,'[1]PNC 2020'!$A$3:$AA$3,0))),"")</f>
        <v/>
      </c>
      <c r="U417" s="87" t="str">
        <f>IFERROR(IF(INDEX('[1]PNC 2020'!$A$3:$AA$434,MATCH($A417,'[1]PNC 2020'!$A$7:$A$434,0)+4,MATCH(U$60,'[1]PNC 2020'!$A$3:$AA$3,0))=0,"",INDEX('[1]PNC 2020'!$A$3:$AA$434,MATCH($A417,'[1]PNC 2020'!$A$7:$A$434,0)+4,MATCH(U$60,'[1]PNC 2020'!$A$3:$AA$3,0))),"")</f>
        <v/>
      </c>
      <c r="V417" s="87">
        <f t="shared" si="136"/>
        <v>0</v>
      </c>
      <c r="W417" s="87" t="str">
        <f>IFERROR(IF(INDEX('[1]PNC 2020'!$A$3:$AA$434,MATCH($A417,'[1]PNC 2020'!$A$7:$A$434,0)+4,MATCH(W$60,'[1]PNC 2020'!$A$3:$AA$3,0))=0,"",INDEX('[1]PNC 2020'!$A$3:$AA$434,MATCH($A417,'[1]PNC 2020'!$A$7:$A$434,0)+4,MATCH(W$60,'[1]PNC 2020'!$A$3:$AA$3,0))),"")</f>
        <v/>
      </c>
      <c r="X417" s="87" t="str">
        <f>IFERROR(IF(INDEX('[1]PNC 2020'!$A$3:$AA$434,MATCH($A417,'[1]PNC 2020'!$A$7:$A$434,0)+4,MATCH(X$60,'[1]PNC 2020'!$A$3:$AA$3,0))=0,"",INDEX('[1]PNC 2020'!$A$3:$AA$434,MATCH($A417,'[1]PNC 2020'!$A$7:$A$434,0)+4,MATCH(X$60,'[1]PNC 2020'!$A$3:$AA$3,0))),"")</f>
        <v/>
      </c>
      <c r="Y417" s="87">
        <f t="shared" si="137"/>
        <v>0</v>
      </c>
      <c r="Z417" s="87" t="str">
        <f>IFERROR(IF(INDEX('[1]PNC 2020'!$A$3:$AA$434,MATCH($A417,'[1]PNC 2020'!$A$7:$A$434,0)+4,MATCH(Z$60,'[1]PNC 2020'!$A$3:$AA$3,0))=0,"",INDEX('[1]PNC 2020'!$A$3:$AA$434,MATCH($A417,'[1]PNC 2020'!$A$7:$A$434,0)+4,MATCH(Z$60,'[1]PNC 2020'!$A$3:$AA$3,0))),"")</f>
        <v/>
      </c>
      <c r="AA417" s="87" t="str">
        <f>IFERROR(IF(INDEX('[1]PNC 2020'!$A$3:$AA$434,MATCH($A417,'[1]PNC 2020'!$A$7:$A$434,0)+4,MATCH(AA$60,'[1]PNC 2020'!$A$3:$AA$3,0))=0,"",INDEX('[1]PNC 2020'!$A$3:$AA$434,MATCH($A417,'[1]PNC 2020'!$A$7:$A$434,0)+4,MATCH(AA$60,'[1]PNC 2020'!$A$3:$AA$3,0))),"")</f>
        <v/>
      </c>
      <c r="AB417" s="87">
        <f t="shared" si="138"/>
        <v>0</v>
      </c>
      <c r="AC417" s="87" t="str">
        <f>IFERROR(IF(INDEX('[1]PNC 2020'!$A$3:$AA$434,MATCH($A417,'[1]PNC 2020'!$A$7:$A$434,0)+4,MATCH(AC$60,'[1]PNC 2020'!$A$3:$AA$3,0))=0,"",INDEX('[1]PNC 2020'!$A$3:$AA$434,MATCH($A417,'[1]PNC 2020'!$A$7:$A$434,0)+4,MATCH(AC$60,'[1]PNC 2020'!$A$3:$AA$3,0))),"")</f>
        <v/>
      </c>
      <c r="AD417" s="87" t="str">
        <f>IFERROR(IF(INDEX('[1]PNC 2020'!$A$3:$AA$434,MATCH($A417,'[1]PNC 2020'!$A$7:$A$434,0)+4,MATCH(AD$60,'[1]PNC 2020'!$A$3:$AA$3,0))=0,"",INDEX('[1]PNC 2020'!$A$3:$AA$434,MATCH($A417,'[1]PNC 2020'!$A$7:$A$434,0)+4,MATCH(AD$60,'[1]PNC 2020'!$A$3:$AA$3,0))),"")</f>
        <v/>
      </c>
      <c r="AE417" s="87">
        <f t="shared" si="139"/>
        <v>0</v>
      </c>
      <c r="AF417" s="87" t="str">
        <f>IFERROR(IF(INDEX('[1]PNC 2020'!$A$3:$AA$434,MATCH($A417,'[1]PNC 2020'!$A$7:$A$434,0)+4,MATCH(AF$60,'[1]PNC 2020'!$A$3:$AA$3,0))=0,"",INDEX('[1]PNC 2020'!$A$3:$AA$434,MATCH($A417,'[1]PNC 2020'!$A$7:$A$434,0)+4,MATCH(AF$60,'[1]PNC 2020'!$A$3:$AA$3,0))),"")</f>
        <v/>
      </c>
      <c r="AG417" s="87" t="str">
        <f>IFERROR(IF(INDEX('[1]PNC 2020'!$A$3:$AA$434,MATCH($A417,'[1]PNC 2020'!$A$7:$A$434,0)+4,MATCH(AG$60,'[1]PNC 2020'!$A$3:$AA$3,0))=0,"",INDEX('[1]PNC 2020'!$A$3:$AA$434,MATCH($A417,'[1]PNC 2020'!$A$7:$A$434,0)+4,MATCH(AG$60,'[1]PNC 2020'!$A$3:$AA$3,0))),"")</f>
        <v/>
      </c>
      <c r="AH417" s="87">
        <f t="shared" si="140"/>
        <v>0</v>
      </c>
      <c r="AI417" s="87" t="str">
        <f>IFERROR(IF(INDEX('[1]PNC 2020'!$A$3:$AA$434,MATCH($A417,'[1]PNC 2020'!$A$7:$A$434,0)+4,MATCH(AI$60,'[1]PNC 2020'!$A$3:$AA$3,0))=0,"",INDEX('[1]PNC 2020'!$A$3:$AA$434,MATCH($A417,'[1]PNC 2020'!$A$7:$A$434,0)+4,MATCH(AI$60,'[1]PNC 2020'!$A$3:$AA$3,0))),"")</f>
        <v/>
      </c>
      <c r="AJ417" s="87" t="str">
        <f>IFERROR(IF(INDEX('[1]PNC 2020'!$A$3:$AA$434,MATCH($A417,'[1]PNC 2020'!$A$7:$A$434,0)+4,MATCH(AJ$60,'[1]PNC 2020'!$A$3:$AA$3,0))=0,"",INDEX('[1]PNC 2020'!$A$3:$AA$434,MATCH($A417,'[1]PNC 2020'!$A$7:$A$434,0)+4,MATCH(AJ$60,'[1]PNC 2020'!$A$3:$AA$3,0))),"")</f>
        <v/>
      </c>
      <c r="AK417" s="87">
        <f t="shared" si="141"/>
        <v>0</v>
      </c>
      <c r="AM417" s="132" t="s">
        <v>6</v>
      </c>
    </row>
    <row r="418" spans="1:39" ht="14.25" thickTop="1" thickBot="1" x14ac:dyDescent="0.2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.5" thickTop="1" x14ac:dyDescent="0.2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2">
      <c r="A420" s="132" t="str">
        <f>AM420&amp;B420</f>
        <v>% de Primas Exoneradas de Impuestos</v>
      </c>
      <c r="B420" s="5" t="s">
        <v>38</v>
      </c>
      <c r="C420" s="180">
        <f>IFERROR(D418/C421*100,0)</f>
        <v>0</v>
      </c>
      <c r="D420" s="180"/>
      <c r="E420" s="180">
        <f>IFERROR(F418/E421*100,0)</f>
        <v>0</v>
      </c>
      <c r="F420" s="180"/>
      <c r="G420" s="36"/>
      <c r="H420" s="180">
        <f>IFERROR(I418/H421*100,0)</f>
        <v>0</v>
      </c>
      <c r="I420" s="180"/>
      <c r="J420" s="36"/>
      <c r="K420" s="180">
        <f>IFERROR(L418/K421*100,0)</f>
        <v>0</v>
      </c>
      <c r="L420" s="180"/>
      <c r="M420" s="36"/>
      <c r="N420" s="180">
        <f>IFERROR(O418/N421*100,0)</f>
        <v>0</v>
      </c>
      <c r="O420" s="180"/>
      <c r="P420" s="36"/>
      <c r="Q420" s="180">
        <f>IFERROR(R418/Q421*100,0)</f>
        <v>0</v>
      </c>
      <c r="R420" s="180"/>
      <c r="S420" s="36"/>
      <c r="T420" s="180">
        <f>IFERROR(U418/T421*100,0)</f>
        <v>0</v>
      </c>
      <c r="U420" s="180"/>
      <c r="V420" s="36"/>
      <c r="W420" s="180">
        <f>IFERROR(X418/W421*100,0)</f>
        <v>0</v>
      </c>
      <c r="X420" s="180"/>
      <c r="Y420" s="36"/>
      <c r="Z420" s="180">
        <f>IFERROR(AA418/Z421*100,0)</f>
        <v>0</v>
      </c>
      <c r="AA420" s="180"/>
      <c r="AB420" s="36"/>
      <c r="AC420" s="180">
        <f>IFERROR(AD418/AC421*100,0)</f>
        <v>0</v>
      </c>
      <c r="AD420" s="180"/>
      <c r="AE420" s="36"/>
      <c r="AF420" s="180">
        <f>IFERROR(AG418/AF421*100,0)</f>
        <v>0</v>
      </c>
      <c r="AG420" s="180"/>
      <c r="AH420" s="36"/>
      <c r="AI420" s="180">
        <f>IFERROR(AJ418/AI421*100,0)</f>
        <v>0</v>
      </c>
      <c r="AJ420" s="180"/>
      <c r="AK420" s="36"/>
    </row>
    <row r="421" spans="1:39" x14ac:dyDescent="0.2">
      <c r="A421" s="132" t="str">
        <f>AM421&amp;B421</f>
        <v>Primas Netas Totales</v>
      </c>
      <c r="B421" s="5" t="s">
        <v>39</v>
      </c>
      <c r="C421" s="182">
        <f>IFERROR(C418+D418,0)</f>
        <v>0</v>
      </c>
      <c r="D421" s="181"/>
      <c r="E421" s="182">
        <f>IFERROR(E418+F418,0)</f>
        <v>0</v>
      </c>
      <c r="F421" s="181"/>
      <c r="G421" s="37"/>
      <c r="H421" s="182">
        <f>IFERROR(H418+I418,0)</f>
        <v>0</v>
      </c>
      <c r="I421" s="181"/>
      <c r="J421" s="37"/>
      <c r="K421" s="182">
        <f>IFERROR(K418+L418,0)</f>
        <v>0</v>
      </c>
      <c r="L421" s="181"/>
      <c r="M421" s="37"/>
      <c r="N421" s="182">
        <f>IFERROR(N418+O418,0)</f>
        <v>0</v>
      </c>
      <c r="O421" s="181"/>
      <c r="P421" s="37"/>
      <c r="Q421" s="182">
        <f>IFERROR(Q418+R418,0)</f>
        <v>0</v>
      </c>
      <c r="R421" s="181"/>
      <c r="S421" s="37"/>
      <c r="T421" s="182">
        <f>IFERROR(T418+U418,0)</f>
        <v>0</v>
      </c>
      <c r="U421" s="181"/>
      <c r="V421" s="37"/>
      <c r="W421" s="182">
        <f>IFERROR(W418+X418,0)</f>
        <v>0</v>
      </c>
      <c r="X421" s="181"/>
      <c r="Y421" s="37"/>
      <c r="Z421" s="182">
        <f>IFERROR(Z418+AA418,0)</f>
        <v>0</v>
      </c>
      <c r="AA421" s="181"/>
      <c r="AB421" s="37"/>
      <c r="AC421" s="182">
        <f>IFERROR(AC418+AD418,0)</f>
        <v>0</v>
      </c>
      <c r="AD421" s="181"/>
      <c r="AE421" s="37"/>
      <c r="AF421" s="182">
        <f>IFERROR(AF418+AG418,0)</f>
        <v>0</v>
      </c>
      <c r="AG421" s="181"/>
      <c r="AH421" s="37"/>
      <c r="AI421" s="182">
        <f>IFERROR(AI418+AJ418,0)</f>
        <v>0</v>
      </c>
      <c r="AJ421" s="181"/>
      <c r="AK421" s="37"/>
    </row>
    <row r="422" spans="1:39" x14ac:dyDescent="0.2">
      <c r="A422" s="132" t="str">
        <f>AM422&amp;B422</f>
        <v>% Por Ramos Primas Netas Cobradas</v>
      </c>
      <c r="B422" s="5" t="s">
        <v>40</v>
      </c>
      <c r="C422" s="180">
        <f>SUM(E422:AJ422,0)</f>
        <v>0</v>
      </c>
      <c r="D422" s="181"/>
      <c r="E422" s="180">
        <f>IFERROR(E421/C421*100,0)</f>
        <v>0</v>
      </c>
      <c r="F422" s="180"/>
      <c r="G422" s="36"/>
      <c r="H422" s="180">
        <f>IFERROR(H421/C421*100,0)</f>
        <v>0</v>
      </c>
      <c r="I422" s="180"/>
      <c r="J422" s="36"/>
      <c r="K422" s="180">
        <f>IFERROR(K421/C421*100,0)</f>
        <v>0</v>
      </c>
      <c r="L422" s="180"/>
      <c r="M422" s="36"/>
      <c r="N422" s="180">
        <f>IFERROR(N421/C421*100,0)</f>
        <v>0</v>
      </c>
      <c r="O422" s="180"/>
      <c r="P422" s="36"/>
      <c r="Q422" s="180">
        <f>IFERROR(Q421/C421*100,0)</f>
        <v>0</v>
      </c>
      <c r="R422" s="180"/>
      <c r="S422" s="36"/>
      <c r="T422" s="180">
        <f>IFERROR(T421/C421*100,0)</f>
        <v>0</v>
      </c>
      <c r="U422" s="180"/>
      <c r="V422" s="36"/>
      <c r="W422" s="180">
        <f>IFERROR(W421/C421*100,0)</f>
        <v>0</v>
      </c>
      <c r="X422" s="180"/>
      <c r="Y422" s="36"/>
      <c r="Z422" s="180">
        <f>IFERROR(Z421/C421*100,0)</f>
        <v>0</v>
      </c>
      <c r="AA422" s="180"/>
      <c r="AB422" s="36"/>
      <c r="AC422" s="180">
        <f>IFERROR(AC421/C421*100,0)</f>
        <v>0</v>
      </c>
      <c r="AD422" s="180"/>
      <c r="AE422" s="36"/>
      <c r="AF422" s="180">
        <f>IFERROR(AF421/C421*100,0)</f>
        <v>0</v>
      </c>
      <c r="AG422" s="180"/>
      <c r="AH422" s="36"/>
      <c r="AI422" s="180">
        <f>IFERROR(AI421/C421*100,0)</f>
        <v>0</v>
      </c>
      <c r="AJ422" s="180"/>
      <c r="AK422" s="36"/>
    </row>
    <row r="423" spans="1:39" x14ac:dyDescent="0.2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2">
      <c r="A424" s="132" t="str">
        <f t="shared" si="142"/>
        <v/>
      </c>
      <c r="B424" s="38"/>
    </row>
    <row r="425" spans="1:39" x14ac:dyDescent="0.2">
      <c r="A425" s="132" t="str">
        <f t="shared" si="142"/>
        <v/>
      </c>
      <c r="B425" s="38"/>
    </row>
    <row r="426" spans="1:39" x14ac:dyDescent="0.2">
      <c r="A426" s="132" t="str">
        <f t="shared" si="142"/>
        <v/>
      </c>
      <c r="B426" s="38"/>
    </row>
    <row r="427" spans="1:39" x14ac:dyDescent="0.2">
      <c r="A427" s="132" t="str">
        <f t="shared" si="142"/>
        <v/>
      </c>
      <c r="B427" s="38"/>
    </row>
    <row r="428" spans="1:39" x14ac:dyDescent="0.2">
      <c r="A428" s="132" t="str">
        <f t="shared" si="142"/>
        <v/>
      </c>
    </row>
    <row r="429" spans="1:39" x14ac:dyDescent="0.2">
      <c r="A429" s="132" t="str">
        <f t="shared" si="142"/>
        <v/>
      </c>
    </row>
    <row r="430" spans="1:39" ht="20.25" customHeight="1" x14ac:dyDescent="0.3">
      <c r="A430" s="132" t="str">
        <f t="shared" si="142"/>
        <v>Superintendencia de Seguros</v>
      </c>
      <c r="B430" s="179" t="s">
        <v>42</v>
      </c>
      <c r="C430" s="179"/>
      <c r="D430" s="179"/>
      <c r="E430" s="179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  <c r="AA430" s="179"/>
      <c r="AB430" s="179"/>
      <c r="AC430" s="179"/>
      <c r="AD430" s="179"/>
      <c r="AE430" s="179"/>
      <c r="AF430" s="179"/>
      <c r="AG430" s="179"/>
      <c r="AH430" s="179"/>
      <c r="AI430" s="179"/>
      <c r="AJ430" s="179"/>
    </row>
    <row r="431" spans="1:39" ht="12.75" customHeight="1" x14ac:dyDescent="0.2">
      <c r="A431" s="132" t="str">
        <f t="shared" si="142"/>
        <v>Primas Netas Cobradas por Compañías, Según Ramos</v>
      </c>
      <c r="B431" s="178" t="s">
        <v>56</v>
      </c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8"/>
      <c r="AD431" s="178"/>
      <c r="AE431" s="178"/>
      <c r="AF431" s="178"/>
      <c r="AG431" s="178"/>
      <c r="AH431" s="178"/>
      <c r="AI431" s="178"/>
      <c r="AJ431" s="178"/>
    </row>
    <row r="432" spans="1:39" ht="12.75" customHeight="1" x14ac:dyDescent="0.2">
      <c r="A432" s="132" t="str">
        <f t="shared" si="142"/>
        <v>Agosto, 2022</v>
      </c>
      <c r="B432" s="176" t="s">
        <v>165</v>
      </c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  <c r="AH432" s="177"/>
      <c r="AI432" s="177"/>
      <c r="AJ432" s="177"/>
    </row>
    <row r="433" spans="1:39" ht="12.75" customHeight="1" x14ac:dyDescent="0.2">
      <c r="A433" s="132" t="str">
        <f t="shared" si="142"/>
        <v>(Valores en RD$)</v>
      </c>
      <c r="B433" s="178" t="s">
        <v>91</v>
      </c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178"/>
      <c r="AG433" s="178"/>
      <c r="AH433" s="178"/>
      <c r="AI433" s="178"/>
      <c r="AJ433" s="178"/>
    </row>
    <row r="434" spans="1:39" x14ac:dyDescent="0.2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.5" thickBot="1" x14ac:dyDescent="0.25">
      <c r="A435" s="132" t="str">
        <f t="shared" si="142"/>
        <v/>
      </c>
    </row>
    <row r="436" spans="1:39" ht="14.25" thickTop="1" thickBot="1" x14ac:dyDescent="0.25">
      <c r="A436" s="132" t="str">
        <f t="shared" si="142"/>
        <v>Compañías</v>
      </c>
      <c r="B436" s="171" t="s">
        <v>33</v>
      </c>
      <c r="C436" s="183" t="s">
        <v>0</v>
      </c>
      <c r="D436" s="183"/>
      <c r="E436" s="183" t="s">
        <v>12</v>
      </c>
      <c r="F436" s="183"/>
      <c r="G436" s="110"/>
      <c r="H436" s="183" t="s">
        <v>13</v>
      </c>
      <c r="I436" s="183"/>
      <c r="J436" s="110"/>
      <c r="K436" s="183" t="s">
        <v>14</v>
      </c>
      <c r="L436" s="183"/>
      <c r="M436" s="110"/>
      <c r="N436" s="183" t="s">
        <v>15</v>
      </c>
      <c r="O436" s="183"/>
      <c r="P436" s="110"/>
      <c r="Q436" s="183" t="s">
        <v>27</v>
      </c>
      <c r="R436" s="183"/>
      <c r="S436" s="110"/>
      <c r="T436" s="183" t="s">
        <v>35</v>
      </c>
      <c r="U436" s="183"/>
      <c r="V436" s="110"/>
      <c r="W436" s="183" t="s">
        <v>16</v>
      </c>
      <c r="X436" s="183"/>
      <c r="Y436" s="110"/>
      <c r="Z436" s="183" t="s">
        <v>67</v>
      </c>
      <c r="AA436" s="183"/>
      <c r="AB436" s="110"/>
      <c r="AC436" s="183" t="s">
        <v>34</v>
      </c>
      <c r="AD436" s="183"/>
      <c r="AE436" s="110"/>
      <c r="AF436" s="183" t="s">
        <v>17</v>
      </c>
      <c r="AG436" s="183"/>
      <c r="AH436" s="110"/>
      <c r="AI436" s="183" t="s">
        <v>18</v>
      </c>
      <c r="AJ436" s="183"/>
      <c r="AK436" s="65"/>
    </row>
    <row r="437" spans="1:39" ht="14.25" thickTop="1" thickBot="1" x14ac:dyDescent="0.25">
      <c r="A437" s="132" t="str">
        <f t="shared" si="142"/>
        <v/>
      </c>
      <c r="B437" s="184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.5" thickTop="1" x14ac:dyDescent="0.2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tr">
        <f>IFERROR(IF(INDEX('[1]PNC 2020'!$A$3:$AA$434,MATCH($A438,'[1]PNC 2020'!$A$7:$A$434,0)+4,MATCH(E$60,'[1]PNC 2020'!$A$3:$AA$3,0))=0,"",INDEX('[1]PNC 2020'!$A$3:$AA$434,MATCH($A438,'[1]PNC 2020'!$A$7:$A$434,0)+4,MATCH(E$60,'[1]PNC 2020'!$A$3:$AA$3,0))),"")</f>
        <v/>
      </c>
      <c r="F438" s="87" t="str">
        <f>IFERROR(IF(INDEX('[1]PNC 2020'!$A$3:$AA$434,MATCH($A438,'[1]PNC 2020'!$A$7:$A$434,0)+4,MATCH(F$60,'[1]PNC 2020'!$A$3:$AA$3,0))=0,"",INDEX('[1]PNC 2020'!$A$3:$AA$434,MATCH($A438,'[1]PNC 2020'!$A$7:$A$434,0)+4,MATCH(F$60,'[1]PNC 2020'!$A$3:$AA$3,0))),"")</f>
        <v/>
      </c>
      <c r="G438" s="87">
        <f>SUBTOTAL(109,E438:F438)</f>
        <v>0</v>
      </c>
      <c r="H438" s="87" t="str">
        <f>IFERROR(IF(INDEX('[1]PNC 2020'!$A$3:$AA$434,MATCH($A438,'[1]PNC 2020'!$A$7:$A$434,0)+4,MATCH(H$60,'[1]PNC 2020'!$A$3:$AA$3,0))=0,"",INDEX('[1]PNC 2020'!$A$3:$AA$434,MATCH($A438,'[1]PNC 2020'!$A$7:$A$434,0)+4,MATCH(H$60,'[1]PNC 2020'!$A$3:$AA$3,0))),"")</f>
        <v/>
      </c>
      <c r="I438" s="87" t="str">
        <f>IFERROR(IF(INDEX('[1]PNC 2020'!$A$3:$AA$434,MATCH($A438,'[1]PNC 2020'!$A$7:$A$434,0)+4,MATCH(I$60,'[1]PNC 2020'!$A$3:$AA$3,0))=0,"",INDEX('[1]PNC 2020'!$A$3:$AA$434,MATCH($A438,'[1]PNC 2020'!$A$7:$A$434,0)+4,MATCH(I$60,'[1]PNC 2020'!$A$3:$AA$3,0))),"")</f>
        <v/>
      </c>
      <c r="J438" s="87">
        <f>SUBTOTAL(109,H438:I438)</f>
        <v>0</v>
      </c>
      <c r="K438" s="87" t="str">
        <f>IFERROR(IF(INDEX('[1]PNC 2020'!$A$3:$AA$434,MATCH($A438,'[1]PNC 2020'!$A$7:$A$434,0)+4,MATCH(K$60,'[1]PNC 2020'!$A$3:$AA$3,0))=0,"",INDEX('[1]PNC 2020'!$A$3:$AA$434,MATCH($A438,'[1]PNC 2020'!$A$7:$A$434,0)+4,MATCH(K$60,'[1]PNC 2020'!$A$3:$AA$3,0))),"")</f>
        <v/>
      </c>
      <c r="L438" s="87" t="str">
        <f>IFERROR(IF(INDEX('[1]PNC 2020'!$A$3:$AA$434,MATCH($A438,'[1]PNC 2020'!$A$7:$A$434,0)+4,MATCH(L$60,'[1]PNC 2020'!$A$3:$AA$3,0))=0,"",INDEX('[1]PNC 2020'!$A$3:$AA$434,MATCH($A438,'[1]PNC 2020'!$A$7:$A$434,0)+4,MATCH(L$60,'[1]PNC 2020'!$A$3:$AA$3,0))),"")</f>
        <v/>
      </c>
      <c r="M438" s="87">
        <f>SUBTOTAL(109,K438:L438)</f>
        <v>0</v>
      </c>
      <c r="N438" s="87" t="str">
        <f>IFERROR(IF(INDEX('[1]PNC 2020'!$A$3:$AA$434,MATCH($A438,'[1]PNC 2020'!$A$7:$A$434,0)+4,MATCH(N$60,'[1]PNC 2020'!$A$3:$AA$3,0))=0,"",INDEX('[1]PNC 2020'!$A$3:$AA$434,MATCH($A438,'[1]PNC 2020'!$A$7:$A$434,0)+4,MATCH(N$60,'[1]PNC 2020'!$A$3:$AA$3,0))),"")</f>
        <v/>
      </c>
      <c r="O438" s="87" t="str">
        <f>IFERROR(IF(INDEX('[1]PNC 2020'!$A$3:$AA$434,MATCH($A438,'[1]PNC 2020'!$A$7:$A$434,0)+4,MATCH(O$60,'[1]PNC 2020'!$A$3:$AA$3,0))=0,"",INDEX('[1]PNC 2020'!$A$3:$AA$434,MATCH($A438,'[1]PNC 2020'!$A$7:$A$434,0)+4,MATCH(O$60,'[1]PNC 2020'!$A$3:$AA$3,0))),"")</f>
        <v/>
      </c>
      <c r="P438" s="87">
        <f>SUBTOTAL(109,N438:O438)</f>
        <v>0</v>
      </c>
      <c r="Q438" s="87" t="str">
        <f>IFERROR(IF(INDEX('[1]PNC 2020'!$A$3:$AA$434,MATCH($A438,'[1]PNC 2020'!$A$7:$A$434,0)+4,MATCH(Q$60,'[1]PNC 2020'!$A$3:$AA$3,0))=0,"",INDEX('[1]PNC 2020'!$A$3:$AA$434,MATCH($A438,'[1]PNC 2020'!$A$7:$A$434,0)+4,MATCH(Q$60,'[1]PNC 2020'!$A$3:$AA$3,0))),"")</f>
        <v/>
      </c>
      <c r="R438" s="87" t="str">
        <f>IFERROR(IF(INDEX('[1]PNC 2020'!$A$3:$AA$434,MATCH($A438,'[1]PNC 2020'!$A$7:$A$434,0)+4,MATCH(R$60,'[1]PNC 2020'!$A$3:$AA$3,0))=0,"",INDEX('[1]PNC 2020'!$A$3:$AA$434,MATCH($A438,'[1]PNC 2020'!$A$7:$A$434,0)+4,MATCH(R$60,'[1]PNC 2020'!$A$3:$AA$3,0))),"")</f>
        <v/>
      </c>
      <c r="S438" s="87">
        <f>SUBTOTAL(109,Q438:R438)</f>
        <v>0</v>
      </c>
      <c r="T438" s="87" t="str">
        <f>IFERROR(IF(INDEX('[1]PNC 2020'!$A$3:$AA$434,MATCH($A438,'[1]PNC 2020'!$A$7:$A$434,0)+4,MATCH(T$60,'[1]PNC 2020'!$A$3:$AA$3,0))=0,"",INDEX('[1]PNC 2020'!$A$3:$AA$434,MATCH($A438,'[1]PNC 2020'!$A$7:$A$434,0)+4,MATCH(T$60,'[1]PNC 2020'!$A$3:$AA$3,0))),"")</f>
        <v/>
      </c>
      <c r="U438" s="87" t="str">
        <f>IFERROR(IF(INDEX('[1]PNC 2020'!$A$3:$AA$434,MATCH($A438,'[1]PNC 2020'!$A$7:$A$434,0)+4,MATCH(U$60,'[1]PNC 2020'!$A$3:$AA$3,0))=0,"",INDEX('[1]PNC 2020'!$A$3:$AA$434,MATCH($A438,'[1]PNC 2020'!$A$7:$A$434,0)+4,MATCH(U$60,'[1]PNC 2020'!$A$3:$AA$3,0))),"")</f>
        <v/>
      </c>
      <c r="V438" s="87">
        <f>SUBTOTAL(109,T438:U438)</f>
        <v>0</v>
      </c>
      <c r="W438" s="87" t="str">
        <f>IFERROR(IF(INDEX('[1]PNC 2020'!$A$3:$AA$434,MATCH($A438,'[1]PNC 2020'!$A$7:$A$434,0)+4,MATCH(W$60,'[1]PNC 2020'!$A$3:$AA$3,0))=0,"",INDEX('[1]PNC 2020'!$A$3:$AA$434,MATCH($A438,'[1]PNC 2020'!$A$7:$A$434,0)+4,MATCH(W$60,'[1]PNC 2020'!$A$3:$AA$3,0))),"")</f>
        <v/>
      </c>
      <c r="X438" s="87" t="str">
        <f>IFERROR(IF(INDEX('[1]PNC 2020'!$A$3:$AA$434,MATCH($A438,'[1]PNC 2020'!$A$7:$A$434,0)+4,MATCH(X$60,'[1]PNC 2020'!$A$3:$AA$3,0))=0,"",INDEX('[1]PNC 2020'!$A$3:$AA$434,MATCH($A438,'[1]PNC 2020'!$A$7:$A$434,0)+4,MATCH(X$60,'[1]PNC 2020'!$A$3:$AA$3,0))),"")</f>
        <v/>
      </c>
      <c r="Y438" s="87">
        <f>SUBTOTAL(109,W438:X438)</f>
        <v>0</v>
      </c>
      <c r="Z438" s="87" t="str">
        <f>IFERROR(IF(INDEX('[1]PNC 2020'!$A$3:$AA$434,MATCH($A438,'[1]PNC 2020'!$A$7:$A$434,0)+4,MATCH(Z$60,'[1]PNC 2020'!$A$3:$AA$3,0))=0,"",INDEX('[1]PNC 2020'!$A$3:$AA$434,MATCH($A438,'[1]PNC 2020'!$A$7:$A$434,0)+4,MATCH(Z$60,'[1]PNC 2020'!$A$3:$AA$3,0))),"")</f>
        <v/>
      </c>
      <c r="AA438" s="87" t="str">
        <f>IFERROR(IF(INDEX('[1]PNC 2020'!$A$3:$AA$434,MATCH($A438,'[1]PNC 2020'!$A$7:$A$434,0)+4,MATCH(AA$60,'[1]PNC 2020'!$A$3:$AA$3,0))=0,"",INDEX('[1]PNC 2020'!$A$3:$AA$434,MATCH($A438,'[1]PNC 2020'!$A$7:$A$434,0)+4,MATCH(AA$60,'[1]PNC 2020'!$A$3:$AA$3,0))),"")</f>
        <v/>
      </c>
      <c r="AB438" s="87">
        <f>SUBTOTAL(109,Z438:AA438)</f>
        <v>0</v>
      </c>
      <c r="AC438" s="87" t="str">
        <f>IFERROR(IF(INDEX('[1]PNC 2020'!$A$3:$AA$434,MATCH($A438,'[1]PNC 2020'!$A$7:$A$434,0)+4,MATCH(AC$60,'[1]PNC 2020'!$A$3:$AA$3,0))=0,"",INDEX('[1]PNC 2020'!$A$3:$AA$434,MATCH($A438,'[1]PNC 2020'!$A$7:$A$434,0)+4,MATCH(AC$60,'[1]PNC 2020'!$A$3:$AA$3,0))),"")</f>
        <v/>
      </c>
      <c r="AD438" s="87" t="str">
        <f>IFERROR(IF(INDEX('[1]PNC 2020'!$A$3:$AA$434,MATCH($A438,'[1]PNC 2020'!$A$7:$A$434,0)+4,MATCH(AD$60,'[1]PNC 2020'!$A$3:$AA$3,0))=0,"",INDEX('[1]PNC 2020'!$A$3:$AA$434,MATCH($A438,'[1]PNC 2020'!$A$7:$A$434,0)+4,MATCH(AD$60,'[1]PNC 2020'!$A$3:$AA$3,0))),"")</f>
        <v/>
      </c>
      <c r="AE438" s="87">
        <f>SUBTOTAL(109,AC438:AD438)</f>
        <v>0</v>
      </c>
      <c r="AF438" s="87" t="str">
        <f>IFERROR(IF(INDEX('[1]PNC 2020'!$A$3:$AA$434,MATCH($A438,'[1]PNC 2020'!$A$7:$A$434,0)+4,MATCH(AF$60,'[1]PNC 2020'!$A$3:$AA$3,0))=0,"",INDEX('[1]PNC 2020'!$A$3:$AA$434,MATCH($A438,'[1]PNC 2020'!$A$7:$A$434,0)+4,MATCH(AF$60,'[1]PNC 2020'!$A$3:$AA$3,0))),"")</f>
        <v/>
      </c>
      <c r="AG438" s="87" t="str">
        <f>IFERROR(IF(INDEX('[1]PNC 2020'!$A$3:$AA$434,MATCH($A438,'[1]PNC 2020'!$A$7:$A$434,0)+4,MATCH(AG$60,'[1]PNC 2020'!$A$3:$AA$3,0))=0,"",INDEX('[1]PNC 2020'!$A$3:$AA$434,MATCH($A438,'[1]PNC 2020'!$A$7:$A$434,0)+4,MATCH(AG$60,'[1]PNC 2020'!$A$3:$AA$3,0))),"")</f>
        <v/>
      </c>
      <c r="AH438" s="87">
        <f>SUBTOTAL(109,AF438:AG438)</f>
        <v>0</v>
      </c>
      <c r="AI438" s="87" t="str">
        <f>IFERROR(IF(INDEX('[1]PNC 2020'!$A$3:$AA$434,MATCH($A438,'[1]PNC 2020'!$A$7:$A$434,0)+4,MATCH(AI$60,'[1]PNC 2020'!$A$3:$AA$3,0))=0,"",INDEX('[1]PNC 2020'!$A$3:$AA$434,MATCH($A438,'[1]PNC 2020'!$A$7:$A$434,0)+4,MATCH(AI$60,'[1]PNC 2020'!$A$3:$AA$3,0))),"")</f>
        <v/>
      </c>
      <c r="AJ438" s="87" t="str">
        <f>IFERROR(IF(INDEX('[1]PNC 2020'!$A$3:$AA$434,MATCH($A438,'[1]PNC 2020'!$A$7:$A$434,0)+4,MATCH(AJ$60,'[1]PNC 2020'!$A$3:$AA$3,0))=0,"",INDEX('[1]PNC 2020'!$A$3:$AA$434,MATCH($A438,'[1]PNC 2020'!$A$7:$A$434,0)+4,MATCH(AJ$60,'[1]PNC 2020'!$A$3:$AA$3,0))),"")</f>
        <v/>
      </c>
      <c r="AK438" s="87">
        <f>SUBTOTAL(109,AI438:AJ438)</f>
        <v>0</v>
      </c>
      <c r="AM438" s="132" t="s">
        <v>7</v>
      </c>
    </row>
    <row r="439" spans="1:39" x14ac:dyDescent="0.2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tr">
        <f>IFERROR(IF(INDEX('[1]PNC 2020'!$A$3:$AA$434,MATCH($A439,'[1]PNC 2020'!$A$7:$A$434,0)+4,MATCH(E$60,'[1]PNC 2020'!$A$3:$AA$3,0))=0,"",INDEX('[1]PNC 2020'!$A$3:$AA$434,MATCH($A439,'[1]PNC 2020'!$A$7:$A$434,0)+4,MATCH(E$60,'[1]PNC 2020'!$A$3:$AA$3,0))),"")</f>
        <v/>
      </c>
      <c r="F439" s="87" t="str">
        <f>IFERROR(IF(INDEX('[1]PNC 2020'!$A$3:$AA$434,MATCH($A439,'[1]PNC 2020'!$A$7:$A$434,0)+4,MATCH(F$60,'[1]PNC 2020'!$A$3:$AA$3,0))=0,"",INDEX('[1]PNC 2020'!$A$3:$AA$434,MATCH($A439,'[1]PNC 2020'!$A$7:$A$434,0)+4,MATCH(F$60,'[1]PNC 2020'!$A$3:$AA$3,0))),"")</f>
        <v/>
      </c>
      <c r="G439" s="87">
        <f t="shared" ref="G439:G470" si="146">SUBTOTAL(109,E439:F439)</f>
        <v>0</v>
      </c>
      <c r="H439" s="87" t="str">
        <f>IFERROR(IF(INDEX('[1]PNC 2020'!$A$3:$AA$434,MATCH($A439,'[1]PNC 2020'!$A$7:$A$434,0)+4,MATCH(H$60,'[1]PNC 2020'!$A$3:$AA$3,0))=0,"",INDEX('[1]PNC 2020'!$A$3:$AA$434,MATCH($A439,'[1]PNC 2020'!$A$7:$A$434,0)+4,MATCH(H$60,'[1]PNC 2020'!$A$3:$AA$3,0))),"")</f>
        <v/>
      </c>
      <c r="I439" s="87" t="str">
        <f>IFERROR(IF(INDEX('[1]PNC 2020'!$A$3:$AA$434,MATCH($A439,'[1]PNC 2020'!$A$7:$A$434,0)+4,MATCH(I$60,'[1]PNC 2020'!$A$3:$AA$3,0))=0,"",INDEX('[1]PNC 2020'!$A$3:$AA$434,MATCH($A439,'[1]PNC 2020'!$A$7:$A$434,0)+4,MATCH(I$60,'[1]PNC 2020'!$A$3:$AA$3,0))),"")</f>
        <v/>
      </c>
      <c r="J439" s="87">
        <f t="shared" ref="J439:J470" si="147">SUBTOTAL(109,H439:I439)</f>
        <v>0</v>
      </c>
      <c r="K439" s="87" t="str">
        <f>IFERROR(IF(INDEX('[1]PNC 2020'!$A$3:$AA$434,MATCH($A439,'[1]PNC 2020'!$A$7:$A$434,0)+4,MATCH(K$60,'[1]PNC 2020'!$A$3:$AA$3,0))=0,"",INDEX('[1]PNC 2020'!$A$3:$AA$434,MATCH($A439,'[1]PNC 2020'!$A$7:$A$434,0)+4,MATCH(K$60,'[1]PNC 2020'!$A$3:$AA$3,0))),"")</f>
        <v/>
      </c>
      <c r="L439" s="87" t="str">
        <f>IFERROR(IF(INDEX('[1]PNC 2020'!$A$3:$AA$434,MATCH($A439,'[1]PNC 2020'!$A$7:$A$434,0)+4,MATCH(L$60,'[1]PNC 2020'!$A$3:$AA$3,0))=0,"",INDEX('[1]PNC 2020'!$A$3:$AA$434,MATCH($A439,'[1]PNC 2020'!$A$7:$A$434,0)+4,MATCH(L$60,'[1]PNC 2020'!$A$3:$AA$3,0))),"")</f>
        <v/>
      </c>
      <c r="M439" s="87">
        <f t="shared" ref="M439:M470" si="148">SUBTOTAL(109,K439:L439)</f>
        <v>0</v>
      </c>
      <c r="N439" s="87" t="str">
        <f>IFERROR(IF(INDEX('[1]PNC 2020'!$A$3:$AA$434,MATCH($A439,'[1]PNC 2020'!$A$7:$A$434,0)+4,MATCH(N$60,'[1]PNC 2020'!$A$3:$AA$3,0))=0,"",INDEX('[1]PNC 2020'!$A$3:$AA$434,MATCH($A439,'[1]PNC 2020'!$A$7:$A$434,0)+4,MATCH(N$60,'[1]PNC 2020'!$A$3:$AA$3,0))),"")</f>
        <v/>
      </c>
      <c r="O439" s="87" t="str">
        <f>IFERROR(IF(INDEX('[1]PNC 2020'!$A$3:$AA$434,MATCH($A439,'[1]PNC 2020'!$A$7:$A$434,0)+4,MATCH(O$60,'[1]PNC 2020'!$A$3:$AA$3,0))=0,"",INDEX('[1]PNC 2020'!$A$3:$AA$434,MATCH($A439,'[1]PNC 2020'!$A$7:$A$434,0)+4,MATCH(O$60,'[1]PNC 2020'!$A$3:$AA$3,0))),"")</f>
        <v/>
      </c>
      <c r="P439" s="87">
        <f t="shared" ref="P439:P470" si="149">SUBTOTAL(109,N439:O439)</f>
        <v>0</v>
      </c>
      <c r="Q439" s="87" t="str">
        <f>IFERROR(IF(INDEX('[1]PNC 2020'!$A$3:$AA$434,MATCH($A439,'[1]PNC 2020'!$A$7:$A$434,0)+4,MATCH(Q$60,'[1]PNC 2020'!$A$3:$AA$3,0))=0,"",INDEX('[1]PNC 2020'!$A$3:$AA$434,MATCH($A439,'[1]PNC 2020'!$A$7:$A$434,0)+4,MATCH(Q$60,'[1]PNC 2020'!$A$3:$AA$3,0))),"")</f>
        <v/>
      </c>
      <c r="R439" s="87" t="str">
        <f>IFERROR(IF(INDEX('[1]PNC 2020'!$A$3:$AA$434,MATCH($A439,'[1]PNC 2020'!$A$7:$A$434,0)+4,MATCH(R$60,'[1]PNC 2020'!$A$3:$AA$3,0))=0,"",INDEX('[1]PNC 2020'!$A$3:$AA$434,MATCH($A439,'[1]PNC 2020'!$A$7:$A$434,0)+4,MATCH(R$60,'[1]PNC 2020'!$A$3:$AA$3,0))),"")</f>
        <v/>
      </c>
      <c r="S439" s="87">
        <f t="shared" ref="S439:S470" si="150">SUBTOTAL(109,Q439:R439)</f>
        <v>0</v>
      </c>
      <c r="T439" s="87" t="str">
        <f>IFERROR(IF(INDEX('[1]PNC 2020'!$A$3:$AA$434,MATCH($A439,'[1]PNC 2020'!$A$7:$A$434,0)+4,MATCH(T$60,'[1]PNC 2020'!$A$3:$AA$3,0))=0,"",INDEX('[1]PNC 2020'!$A$3:$AA$434,MATCH($A439,'[1]PNC 2020'!$A$7:$A$434,0)+4,MATCH(T$60,'[1]PNC 2020'!$A$3:$AA$3,0))),"")</f>
        <v/>
      </c>
      <c r="U439" s="87" t="str">
        <f>IFERROR(IF(INDEX('[1]PNC 2020'!$A$3:$AA$434,MATCH($A439,'[1]PNC 2020'!$A$7:$A$434,0)+4,MATCH(U$60,'[1]PNC 2020'!$A$3:$AA$3,0))=0,"",INDEX('[1]PNC 2020'!$A$3:$AA$434,MATCH($A439,'[1]PNC 2020'!$A$7:$A$434,0)+4,MATCH(U$60,'[1]PNC 2020'!$A$3:$AA$3,0))),"")</f>
        <v/>
      </c>
      <c r="V439" s="87">
        <f t="shared" ref="V439:V470" si="151">SUBTOTAL(109,T439:U439)</f>
        <v>0</v>
      </c>
      <c r="W439" s="87" t="str">
        <f>IFERROR(IF(INDEX('[1]PNC 2020'!$A$3:$AA$434,MATCH($A439,'[1]PNC 2020'!$A$7:$A$434,0)+4,MATCH(W$60,'[1]PNC 2020'!$A$3:$AA$3,0))=0,"",INDEX('[1]PNC 2020'!$A$3:$AA$434,MATCH($A439,'[1]PNC 2020'!$A$7:$A$434,0)+4,MATCH(W$60,'[1]PNC 2020'!$A$3:$AA$3,0))),"")</f>
        <v/>
      </c>
      <c r="X439" s="87" t="str">
        <f>IFERROR(IF(INDEX('[1]PNC 2020'!$A$3:$AA$434,MATCH($A439,'[1]PNC 2020'!$A$7:$A$434,0)+4,MATCH(X$60,'[1]PNC 2020'!$A$3:$AA$3,0))=0,"",INDEX('[1]PNC 2020'!$A$3:$AA$434,MATCH($A439,'[1]PNC 2020'!$A$7:$A$434,0)+4,MATCH(X$60,'[1]PNC 2020'!$A$3:$AA$3,0))),"")</f>
        <v/>
      </c>
      <c r="Y439" s="87">
        <f t="shared" ref="Y439:Y470" si="152">SUBTOTAL(109,W439:X439)</f>
        <v>0</v>
      </c>
      <c r="Z439" s="87" t="str">
        <f>IFERROR(IF(INDEX('[1]PNC 2020'!$A$3:$AA$434,MATCH($A439,'[1]PNC 2020'!$A$7:$A$434,0)+4,MATCH(Z$60,'[1]PNC 2020'!$A$3:$AA$3,0))=0,"",INDEX('[1]PNC 2020'!$A$3:$AA$434,MATCH($A439,'[1]PNC 2020'!$A$7:$A$434,0)+4,MATCH(Z$60,'[1]PNC 2020'!$A$3:$AA$3,0))),"")</f>
        <v/>
      </c>
      <c r="AA439" s="87" t="str">
        <f>IFERROR(IF(INDEX('[1]PNC 2020'!$A$3:$AA$434,MATCH($A439,'[1]PNC 2020'!$A$7:$A$434,0)+4,MATCH(AA$60,'[1]PNC 2020'!$A$3:$AA$3,0))=0,"",INDEX('[1]PNC 2020'!$A$3:$AA$434,MATCH($A439,'[1]PNC 2020'!$A$7:$A$434,0)+4,MATCH(AA$60,'[1]PNC 2020'!$A$3:$AA$3,0))),"")</f>
        <v/>
      </c>
      <c r="AB439" s="87">
        <f t="shared" ref="AB439:AB470" si="153">SUBTOTAL(109,Z439:AA439)</f>
        <v>0</v>
      </c>
      <c r="AC439" s="87" t="str">
        <f>IFERROR(IF(INDEX('[1]PNC 2020'!$A$3:$AA$434,MATCH($A439,'[1]PNC 2020'!$A$7:$A$434,0)+4,MATCH(AC$60,'[1]PNC 2020'!$A$3:$AA$3,0))=0,"",INDEX('[1]PNC 2020'!$A$3:$AA$434,MATCH($A439,'[1]PNC 2020'!$A$7:$A$434,0)+4,MATCH(AC$60,'[1]PNC 2020'!$A$3:$AA$3,0))),"")</f>
        <v/>
      </c>
      <c r="AD439" s="87" t="str">
        <f>IFERROR(IF(INDEX('[1]PNC 2020'!$A$3:$AA$434,MATCH($A439,'[1]PNC 2020'!$A$7:$A$434,0)+4,MATCH(AD$60,'[1]PNC 2020'!$A$3:$AA$3,0))=0,"",INDEX('[1]PNC 2020'!$A$3:$AA$434,MATCH($A439,'[1]PNC 2020'!$A$7:$A$434,0)+4,MATCH(AD$60,'[1]PNC 2020'!$A$3:$AA$3,0))),"")</f>
        <v/>
      </c>
      <c r="AE439" s="87">
        <f t="shared" ref="AE439:AE470" si="154">SUBTOTAL(109,AC439:AD439)</f>
        <v>0</v>
      </c>
      <c r="AF439" s="87" t="str">
        <f>IFERROR(IF(INDEX('[1]PNC 2020'!$A$3:$AA$434,MATCH($A439,'[1]PNC 2020'!$A$7:$A$434,0)+4,MATCH(AF$60,'[1]PNC 2020'!$A$3:$AA$3,0))=0,"",INDEX('[1]PNC 2020'!$A$3:$AA$434,MATCH($A439,'[1]PNC 2020'!$A$7:$A$434,0)+4,MATCH(AF$60,'[1]PNC 2020'!$A$3:$AA$3,0))),"")</f>
        <v/>
      </c>
      <c r="AG439" s="87" t="str">
        <f>IFERROR(IF(INDEX('[1]PNC 2020'!$A$3:$AA$434,MATCH($A439,'[1]PNC 2020'!$A$7:$A$434,0)+4,MATCH(AG$60,'[1]PNC 2020'!$A$3:$AA$3,0))=0,"",INDEX('[1]PNC 2020'!$A$3:$AA$434,MATCH($A439,'[1]PNC 2020'!$A$7:$A$434,0)+4,MATCH(AG$60,'[1]PNC 2020'!$A$3:$AA$3,0))),"")</f>
        <v/>
      </c>
      <c r="AH439" s="87">
        <f t="shared" ref="AH439:AH470" si="155">SUBTOTAL(109,AF439:AG439)</f>
        <v>0</v>
      </c>
      <c r="AI439" s="87" t="str">
        <f>IFERROR(IF(INDEX('[1]PNC 2020'!$A$3:$AA$434,MATCH($A439,'[1]PNC 2020'!$A$7:$A$434,0)+4,MATCH(AI$60,'[1]PNC 2020'!$A$3:$AA$3,0))=0,"",INDEX('[1]PNC 2020'!$A$3:$AA$434,MATCH($A439,'[1]PNC 2020'!$A$7:$A$434,0)+4,MATCH(AI$60,'[1]PNC 2020'!$A$3:$AA$3,0))),"")</f>
        <v/>
      </c>
      <c r="AJ439" s="87" t="str">
        <f>IFERROR(IF(INDEX('[1]PNC 2020'!$A$3:$AA$434,MATCH($A439,'[1]PNC 2020'!$A$7:$A$434,0)+4,MATCH(AJ$60,'[1]PNC 2020'!$A$3:$AA$3,0))=0,"",INDEX('[1]PNC 2020'!$A$3:$AA$434,MATCH($A439,'[1]PNC 2020'!$A$7:$A$434,0)+4,MATCH(AJ$60,'[1]PNC 2020'!$A$3:$AA$3,0))),"")</f>
        <v/>
      </c>
      <c r="AK439" s="87">
        <f t="shared" ref="AK439:AK470" si="156">SUBTOTAL(109,AI439:AJ439)</f>
        <v>0</v>
      </c>
      <c r="AM439" s="132" t="s">
        <v>7</v>
      </c>
    </row>
    <row r="440" spans="1:39" x14ac:dyDescent="0.2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tr">
        <f>IFERROR(IF(INDEX('[1]PNC 2020'!$A$3:$AA$434,MATCH($A440,'[1]PNC 2020'!$A$7:$A$434,0)+4,MATCH(E$60,'[1]PNC 2020'!$A$3:$AA$3,0))=0,"",INDEX('[1]PNC 2020'!$A$3:$AA$434,MATCH($A440,'[1]PNC 2020'!$A$7:$A$434,0)+4,MATCH(E$60,'[1]PNC 2020'!$A$3:$AA$3,0))),"")</f>
        <v/>
      </c>
      <c r="F440" s="87" t="str">
        <f>IFERROR(IF(INDEX('[1]PNC 2020'!$A$3:$AA$434,MATCH($A440,'[1]PNC 2020'!$A$7:$A$434,0)+4,MATCH(F$60,'[1]PNC 2020'!$A$3:$AA$3,0))=0,"",INDEX('[1]PNC 2020'!$A$3:$AA$434,MATCH($A440,'[1]PNC 2020'!$A$7:$A$434,0)+4,MATCH(F$60,'[1]PNC 2020'!$A$3:$AA$3,0))),"")</f>
        <v/>
      </c>
      <c r="G440" s="87">
        <f t="shared" si="146"/>
        <v>0</v>
      </c>
      <c r="H440" s="87" t="str">
        <f>IFERROR(IF(INDEX('[1]PNC 2020'!$A$3:$AA$434,MATCH($A440,'[1]PNC 2020'!$A$7:$A$434,0)+4,MATCH(H$60,'[1]PNC 2020'!$A$3:$AA$3,0))=0,"",INDEX('[1]PNC 2020'!$A$3:$AA$434,MATCH($A440,'[1]PNC 2020'!$A$7:$A$434,0)+4,MATCH(H$60,'[1]PNC 2020'!$A$3:$AA$3,0))),"")</f>
        <v/>
      </c>
      <c r="I440" s="87" t="str">
        <f>IFERROR(IF(INDEX('[1]PNC 2020'!$A$3:$AA$434,MATCH($A440,'[1]PNC 2020'!$A$7:$A$434,0)+4,MATCH(I$60,'[1]PNC 2020'!$A$3:$AA$3,0))=0,"",INDEX('[1]PNC 2020'!$A$3:$AA$434,MATCH($A440,'[1]PNC 2020'!$A$7:$A$434,0)+4,MATCH(I$60,'[1]PNC 2020'!$A$3:$AA$3,0))),"")</f>
        <v/>
      </c>
      <c r="J440" s="87">
        <f t="shared" si="147"/>
        <v>0</v>
      </c>
      <c r="K440" s="87" t="str">
        <f>IFERROR(IF(INDEX('[1]PNC 2020'!$A$3:$AA$434,MATCH($A440,'[1]PNC 2020'!$A$7:$A$434,0)+4,MATCH(K$60,'[1]PNC 2020'!$A$3:$AA$3,0))=0,"",INDEX('[1]PNC 2020'!$A$3:$AA$434,MATCH($A440,'[1]PNC 2020'!$A$7:$A$434,0)+4,MATCH(K$60,'[1]PNC 2020'!$A$3:$AA$3,0))),"")</f>
        <v/>
      </c>
      <c r="L440" s="87" t="str">
        <f>IFERROR(IF(INDEX('[1]PNC 2020'!$A$3:$AA$434,MATCH($A440,'[1]PNC 2020'!$A$7:$A$434,0)+4,MATCH(L$60,'[1]PNC 2020'!$A$3:$AA$3,0))=0,"",INDEX('[1]PNC 2020'!$A$3:$AA$434,MATCH($A440,'[1]PNC 2020'!$A$7:$A$434,0)+4,MATCH(L$60,'[1]PNC 2020'!$A$3:$AA$3,0))),"")</f>
        <v/>
      </c>
      <c r="M440" s="87">
        <f t="shared" si="148"/>
        <v>0</v>
      </c>
      <c r="N440" s="87" t="str">
        <f>IFERROR(IF(INDEX('[1]PNC 2020'!$A$3:$AA$434,MATCH($A440,'[1]PNC 2020'!$A$7:$A$434,0)+4,MATCH(N$60,'[1]PNC 2020'!$A$3:$AA$3,0))=0,"",INDEX('[1]PNC 2020'!$A$3:$AA$434,MATCH($A440,'[1]PNC 2020'!$A$7:$A$434,0)+4,MATCH(N$60,'[1]PNC 2020'!$A$3:$AA$3,0))),"")</f>
        <v/>
      </c>
      <c r="O440" s="87" t="str">
        <f>IFERROR(IF(INDEX('[1]PNC 2020'!$A$3:$AA$434,MATCH($A440,'[1]PNC 2020'!$A$7:$A$434,0)+4,MATCH(O$60,'[1]PNC 2020'!$A$3:$AA$3,0))=0,"",INDEX('[1]PNC 2020'!$A$3:$AA$434,MATCH($A440,'[1]PNC 2020'!$A$7:$A$434,0)+4,MATCH(O$60,'[1]PNC 2020'!$A$3:$AA$3,0))),"")</f>
        <v/>
      </c>
      <c r="P440" s="87">
        <f t="shared" si="149"/>
        <v>0</v>
      </c>
      <c r="Q440" s="87" t="str">
        <f>IFERROR(IF(INDEX('[1]PNC 2020'!$A$3:$AA$434,MATCH($A440,'[1]PNC 2020'!$A$7:$A$434,0)+4,MATCH(Q$60,'[1]PNC 2020'!$A$3:$AA$3,0))=0,"",INDEX('[1]PNC 2020'!$A$3:$AA$434,MATCH($A440,'[1]PNC 2020'!$A$7:$A$434,0)+4,MATCH(Q$60,'[1]PNC 2020'!$A$3:$AA$3,0))),"")</f>
        <v/>
      </c>
      <c r="R440" s="87" t="str">
        <f>IFERROR(IF(INDEX('[1]PNC 2020'!$A$3:$AA$434,MATCH($A440,'[1]PNC 2020'!$A$7:$A$434,0)+4,MATCH(R$60,'[1]PNC 2020'!$A$3:$AA$3,0))=0,"",INDEX('[1]PNC 2020'!$A$3:$AA$434,MATCH($A440,'[1]PNC 2020'!$A$7:$A$434,0)+4,MATCH(R$60,'[1]PNC 2020'!$A$3:$AA$3,0))),"")</f>
        <v/>
      </c>
      <c r="S440" s="87">
        <f t="shared" si="150"/>
        <v>0</v>
      </c>
      <c r="T440" s="87" t="str">
        <f>IFERROR(IF(INDEX('[1]PNC 2020'!$A$3:$AA$434,MATCH($A440,'[1]PNC 2020'!$A$7:$A$434,0)+4,MATCH(T$60,'[1]PNC 2020'!$A$3:$AA$3,0))=0,"",INDEX('[1]PNC 2020'!$A$3:$AA$434,MATCH($A440,'[1]PNC 2020'!$A$7:$A$434,0)+4,MATCH(T$60,'[1]PNC 2020'!$A$3:$AA$3,0))),"")</f>
        <v/>
      </c>
      <c r="U440" s="87" t="str">
        <f>IFERROR(IF(INDEX('[1]PNC 2020'!$A$3:$AA$434,MATCH($A440,'[1]PNC 2020'!$A$7:$A$434,0)+4,MATCH(U$60,'[1]PNC 2020'!$A$3:$AA$3,0))=0,"",INDEX('[1]PNC 2020'!$A$3:$AA$434,MATCH($A440,'[1]PNC 2020'!$A$7:$A$434,0)+4,MATCH(U$60,'[1]PNC 2020'!$A$3:$AA$3,0))),"")</f>
        <v/>
      </c>
      <c r="V440" s="87">
        <f t="shared" si="151"/>
        <v>0</v>
      </c>
      <c r="W440" s="87" t="str">
        <f>IFERROR(IF(INDEX('[1]PNC 2020'!$A$3:$AA$434,MATCH($A440,'[1]PNC 2020'!$A$7:$A$434,0)+4,MATCH(W$60,'[1]PNC 2020'!$A$3:$AA$3,0))=0,"",INDEX('[1]PNC 2020'!$A$3:$AA$434,MATCH($A440,'[1]PNC 2020'!$A$7:$A$434,0)+4,MATCH(W$60,'[1]PNC 2020'!$A$3:$AA$3,0))),"")</f>
        <v/>
      </c>
      <c r="X440" s="87" t="str">
        <f>IFERROR(IF(INDEX('[1]PNC 2020'!$A$3:$AA$434,MATCH($A440,'[1]PNC 2020'!$A$7:$A$434,0)+4,MATCH(X$60,'[1]PNC 2020'!$A$3:$AA$3,0))=0,"",INDEX('[1]PNC 2020'!$A$3:$AA$434,MATCH($A440,'[1]PNC 2020'!$A$7:$A$434,0)+4,MATCH(X$60,'[1]PNC 2020'!$A$3:$AA$3,0))),"")</f>
        <v/>
      </c>
      <c r="Y440" s="87">
        <f t="shared" si="152"/>
        <v>0</v>
      </c>
      <c r="Z440" s="87" t="str">
        <f>IFERROR(IF(INDEX('[1]PNC 2020'!$A$3:$AA$434,MATCH($A440,'[1]PNC 2020'!$A$7:$A$434,0)+4,MATCH(Z$60,'[1]PNC 2020'!$A$3:$AA$3,0))=0,"",INDEX('[1]PNC 2020'!$A$3:$AA$434,MATCH($A440,'[1]PNC 2020'!$A$7:$A$434,0)+4,MATCH(Z$60,'[1]PNC 2020'!$A$3:$AA$3,0))),"")</f>
        <v/>
      </c>
      <c r="AA440" s="87" t="str">
        <f>IFERROR(IF(INDEX('[1]PNC 2020'!$A$3:$AA$434,MATCH($A440,'[1]PNC 2020'!$A$7:$A$434,0)+4,MATCH(AA$60,'[1]PNC 2020'!$A$3:$AA$3,0))=0,"",INDEX('[1]PNC 2020'!$A$3:$AA$434,MATCH($A440,'[1]PNC 2020'!$A$7:$A$434,0)+4,MATCH(AA$60,'[1]PNC 2020'!$A$3:$AA$3,0))),"")</f>
        <v/>
      </c>
      <c r="AB440" s="87">
        <f t="shared" si="153"/>
        <v>0</v>
      </c>
      <c r="AC440" s="87" t="str">
        <f>IFERROR(IF(INDEX('[1]PNC 2020'!$A$3:$AA$434,MATCH($A440,'[1]PNC 2020'!$A$7:$A$434,0)+4,MATCH(AC$60,'[1]PNC 2020'!$A$3:$AA$3,0))=0,"",INDEX('[1]PNC 2020'!$A$3:$AA$434,MATCH($A440,'[1]PNC 2020'!$A$7:$A$434,0)+4,MATCH(AC$60,'[1]PNC 2020'!$A$3:$AA$3,0))),"")</f>
        <v/>
      </c>
      <c r="AD440" s="87" t="str">
        <f>IFERROR(IF(INDEX('[1]PNC 2020'!$A$3:$AA$434,MATCH($A440,'[1]PNC 2020'!$A$7:$A$434,0)+4,MATCH(AD$60,'[1]PNC 2020'!$A$3:$AA$3,0))=0,"",INDEX('[1]PNC 2020'!$A$3:$AA$434,MATCH($A440,'[1]PNC 2020'!$A$7:$A$434,0)+4,MATCH(AD$60,'[1]PNC 2020'!$A$3:$AA$3,0))),"")</f>
        <v/>
      </c>
      <c r="AE440" s="87">
        <f t="shared" si="154"/>
        <v>0</v>
      </c>
      <c r="AF440" s="87" t="str">
        <f>IFERROR(IF(INDEX('[1]PNC 2020'!$A$3:$AA$434,MATCH($A440,'[1]PNC 2020'!$A$7:$A$434,0)+4,MATCH(AF$60,'[1]PNC 2020'!$A$3:$AA$3,0))=0,"",INDEX('[1]PNC 2020'!$A$3:$AA$434,MATCH($A440,'[1]PNC 2020'!$A$7:$A$434,0)+4,MATCH(AF$60,'[1]PNC 2020'!$A$3:$AA$3,0))),"")</f>
        <v/>
      </c>
      <c r="AG440" s="87" t="str">
        <f>IFERROR(IF(INDEX('[1]PNC 2020'!$A$3:$AA$434,MATCH($A440,'[1]PNC 2020'!$A$7:$A$434,0)+4,MATCH(AG$60,'[1]PNC 2020'!$A$3:$AA$3,0))=0,"",INDEX('[1]PNC 2020'!$A$3:$AA$434,MATCH($A440,'[1]PNC 2020'!$A$7:$A$434,0)+4,MATCH(AG$60,'[1]PNC 2020'!$A$3:$AA$3,0))),"")</f>
        <v/>
      </c>
      <c r="AH440" s="87">
        <f t="shared" si="155"/>
        <v>0</v>
      </c>
      <c r="AI440" s="87" t="str">
        <f>IFERROR(IF(INDEX('[1]PNC 2020'!$A$3:$AA$434,MATCH($A440,'[1]PNC 2020'!$A$7:$A$434,0)+4,MATCH(AI$60,'[1]PNC 2020'!$A$3:$AA$3,0))=0,"",INDEX('[1]PNC 2020'!$A$3:$AA$434,MATCH($A440,'[1]PNC 2020'!$A$7:$A$434,0)+4,MATCH(AI$60,'[1]PNC 2020'!$A$3:$AA$3,0))),"")</f>
        <v/>
      </c>
      <c r="AJ440" s="87" t="str">
        <f>IFERROR(IF(INDEX('[1]PNC 2020'!$A$3:$AA$434,MATCH($A440,'[1]PNC 2020'!$A$7:$A$434,0)+4,MATCH(AJ$60,'[1]PNC 2020'!$A$3:$AA$3,0))=0,"",INDEX('[1]PNC 2020'!$A$3:$AA$434,MATCH($A440,'[1]PNC 2020'!$A$7:$A$434,0)+4,MATCH(AJ$60,'[1]PNC 2020'!$A$3:$AA$3,0))),"")</f>
        <v/>
      </c>
      <c r="AK440" s="87">
        <f t="shared" si="156"/>
        <v>0</v>
      </c>
      <c r="AM440" s="132" t="s">
        <v>7</v>
      </c>
    </row>
    <row r="441" spans="1:39" x14ac:dyDescent="0.2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tr">
        <f>IFERROR(IF(INDEX('[1]PNC 2020'!$A$3:$AA$434,MATCH($A441,'[1]PNC 2020'!$A$7:$A$434,0)+4,MATCH(E$60,'[1]PNC 2020'!$A$3:$AA$3,0))=0,"",INDEX('[1]PNC 2020'!$A$3:$AA$434,MATCH($A441,'[1]PNC 2020'!$A$7:$A$434,0)+4,MATCH(E$60,'[1]PNC 2020'!$A$3:$AA$3,0))),"")</f>
        <v/>
      </c>
      <c r="F441" s="87" t="str">
        <f>IFERROR(IF(INDEX('[1]PNC 2020'!$A$3:$AA$434,MATCH($A441,'[1]PNC 2020'!$A$7:$A$434,0)+4,MATCH(F$60,'[1]PNC 2020'!$A$3:$AA$3,0))=0,"",INDEX('[1]PNC 2020'!$A$3:$AA$434,MATCH($A441,'[1]PNC 2020'!$A$7:$A$434,0)+4,MATCH(F$60,'[1]PNC 2020'!$A$3:$AA$3,0))),"")</f>
        <v/>
      </c>
      <c r="G441" s="87">
        <f t="shared" si="146"/>
        <v>0</v>
      </c>
      <c r="H441" s="87" t="str">
        <f>IFERROR(IF(INDEX('[1]PNC 2020'!$A$3:$AA$434,MATCH($A441,'[1]PNC 2020'!$A$7:$A$434,0)+4,MATCH(H$60,'[1]PNC 2020'!$A$3:$AA$3,0))=0,"",INDEX('[1]PNC 2020'!$A$3:$AA$434,MATCH($A441,'[1]PNC 2020'!$A$7:$A$434,0)+4,MATCH(H$60,'[1]PNC 2020'!$A$3:$AA$3,0))),"")</f>
        <v/>
      </c>
      <c r="I441" s="87" t="str">
        <f>IFERROR(IF(INDEX('[1]PNC 2020'!$A$3:$AA$434,MATCH($A441,'[1]PNC 2020'!$A$7:$A$434,0)+4,MATCH(I$60,'[1]PNC 2020'!$A$3:$AA$3,0))=0,"",INDEX('[1]PNC 2020'!$A$3:$AA$434,MATCH($A441,'[1]PNC 2020'!$A$7:$A$434,0)+4,MATCH(I$60,'[1]PNC 2020'!$A$3:$AA$3,0))),"")</f>
        <v/>
      </c>
      <c r="J441" s="87">
        <f t="shared" si="147"/>
        <v>0</v>
      </c>
      <c r="K441" s="87" t="str">
        <f>IFERROR(IF(INDEX('[1]PNC 2020'!$A$3:$AA$434,MATCH($A441,'[1]PNC 2020'!$A$7:$A$434,0)+4,MATCH(K$60,'[1]PNC 2020'!$A$3:$AA$3,0))=0,"",INDEX('[1]PNC 2020'!$A$3:$AA$434,MATCH($A441,'[1]PNC 2020'!$A$7:$A$434,0)+4,MATCH(K$60,'[1]PNC 2020'!$A$3:$AA$3,0))),"")</f>
        <v/>
      </c>
      <c r="L441" s="87" t="str">
        <f>IFERROR(IF(INDEX('[1]PNC 2020'!$A$3:$AA$434,MATCH($A441,'[1]PNC 2020'!$A$7:$A$434,0)+4,MATCH(L$60,'[1]PNC 2020'!$A$3:$AA$3,0))=0,"",INDEX('[1]PNC 2020'!$A$3:$AA$434,MATCH($A441,'[1]PNC 2020'!$A$7:$A$434,0)+4,MATCH(L$60,'[1]PNC 2020'!$A$3:$AA$3,0))),"")</f>
        <v/>
      </c>
      <c r="M441" s="87">
        <f t="shared" si="148"/>
        <v>0</v>
      </c>
      <c r="N441" s="87" t="str">
        <f>IFERROR(IF(INDEX('[1]PNC 2020'!$A$3:$AA$434,MATCH($A441,'[1]PNC 2020'!$A$7:$A$434,0)+4,MATCH(N$60,'[1]PNC 2020'!$A$3:$AA$3,0))=0,"",INDEX('[1]PNC 2020'!$A$3:$AA$434,MATCH($A441,'[1]PNC 2020'!$A$7:$A$434,0)+4,MATCH(N$60,'[1]PNC 2020'!$A$3:$AA$3,0))),"")</f>
        <v/>
      </c>
      <c r="O441" s="87" t="str">
        <f>IFERROR(IF(INDEX('[1]PNC 2020'!$A$3:$AA$434,MATCH($A441,'[1]PNC 2020'!$A$7:$A$434,0)+4,MATCH(O$60,'[1]PNC 2020'!$A$3:$AA$3,0))=0,"",INDEX('[1]PNC 2020'!$A$3:$AA$434,MATCH($A441,'[1]PNC 2020'!$A$7:$A$434,0)+4,MATCH(O$60,'[1]PNC 2020'!$A$3:$AA$3,0))),"")</f>
        <v/>
      </c>
      <c r="P441" s="87">
        <f t="shared" si="149"/>
        <v>0</v>
      </c>
      <c r="Q441" s="87" t="str">
        <f>IFERROR(IF(INDEX('[1]PNC 2020'!$A$3:$AA$434,MATCH($A441,'[1]PNC 2020'!$A$7:$A$434,0)+4,MATCH(Q$60,'[1]PNC 2020'!$A$3:$AA$3,0))=0,"",INDEX('[1]PNC 2020'!$A$3:$AA$434,MATCH($A441,'[1]PNC 2020'!$A$7:$A$434,0)+4,MATCH(Q$60,'[1]PNC 2020'!$A$3:$AA$3,0))),"")</f>
        <v/>
      </c>
      <c r="R441" s="87" t="str">
        <f>IFERROR(IF(INDEX('[1]PNC 2020'!$A$3:$AA$434,MATCH($A441,'[1]PNC 2020'!$A$7:$A$434,0)+4,MATCH(R$60,'[1]PNC 2020'!$A$3:$AA$3,0))=0,"",INDEX('[1]PNC 2020'!$A$3:$AA$434,MATCH($A441,'[1]PNC 2020'!$A$7:$A$434,0)+4,MATCH(R$60,'[1]PNC 2020'!$A$3:$AA$3,0))),"")</f>
        <v/>
      </c>
      <c r="S441" s="87">
        <f t="shared" si="150"/>
        <v>0</v>
      </c>
      <c r="T441" s="87" t="str">
        <f>IFERROR(IF(INDEX('[1]PNC 2020'!$A$3:$AA$434,MATCH($A441,'[1]PNC 2020'!$A$7:$A$434,0)+4,MATCH(T$60,'[1]PNC 2020'!$A$3:$AA$3,0))=0,"",INDEX('[1]PNC 2020'!$A$3:$AA$434,MATCH($A441,'[1]PNC 2020'!$A$7:$A$434,0)+4,MATCH(T$60,'[1]PNC 2020'!$A$3:$AA$3,0))),"")</f>
        <v/>
      </c>
      <c r="U441" s="87" t="str">
        <f>IFERROR(IF(INDEX('[1]PNC 2020'!$A$3:$AA$434,MATCH($A441,'[1]PNC 2020'!$A$7:$A$434,0)+4,MATCH(U$60,'[1]PNC 2020'!$A$3:$AA$3,0))=0,"",INDEX('[1]PNC 2020'!$A$3:$AA$434,MATCH($A441,'[1]PNC 2020'!$A$7:$A$434,0)+4,MATCH(U$60,'[1]PNC 2020'!$A$3:$AA$3,0))),"")</f>
        <v/>
      </c>
      <c r="V441" s="87">
        <f t="shared" si="151"/>
        <v>0</v>
      </c>
      <c r="W441" s="87" t="str">
        <f>IFERROR(IF(INDEX('[1]PNC 2020'!$A$3:$AA$434,MATCH($A441,'[1]PNC 2020'!$A$7:$A$434,0)+4,MATCH(W$60,'[1]PNC 2020'!$A$3:$AA$3,0))=0,"",INDEX('[1]PNC 2020'!$A$3:$AA$434,MATCH($A441,'[1]PNC 2020'!$A$7:$A$434,0)+4,MATCH(W$60,'[1]PNC 2020'!$A$3:$AA$3,0))),"")</f>
        <v/>
      </c>
      <c r="X441" s="87" t="str">
        <f>IFERROR(IF(INDEX('[1]PNC 2020'!$A$3:$AA$434,MATCH($A441,'[1]PNC 2020'!$A$7:$A$434,0)+4,MATCH(X$60,'[1]PNC 2020'!$A$3:$AA$3,0))=0,"",INDEX('[1]PNC 2020'!$A$3:$AA$434,MATCH($A441,'[1]PNC 2020'!$A$7:$A$434,0)+4,MATCH(X$60,'[1]PNC 2020'!$A$3:$AA$3,0))),"")</f>
        <v/>
      </c>
      <c r="Y441" s="87">
        <f t="shared" si="152"/>
        <v>0</v>
      </c>
      <c r="Z441" s="87" t="str">
        <f>IFERROR(IF(INDEX('[1]PNC 2020'!$A$3:$AA$434,MATCH($A441,'[1]PNC 2020'!$A$7:$A$434,0)+4,MATCH(Z$60,'[1]PNC 2020'!$A$3:$AA$3,0))=0,"",INDEX('[1]PNC 2020'!$A$3:$AA$434,MATCH($A441,'[1]PNC 2020'!$A$7:$A$434,0)+4,MATCH(Z$60,'[1]PNC 2020'!$A$3:$AA$3,0))),"")</f>
        <v/>
      </c>
      <c r="AA441" s="87" t="str">
        <f>IFERROR(IF(INDEX('[1]PNC 2020'!$A$3:$AA$434,MATCH($A441,'[1]PNC 2020'!$A$7:$A$434,0)+4,MATCH(AA$60,'[1]PNC 2020'!$A$3:$AA$3,0))=0,"",INDEX('[1]PNC 2020'!$A$3:$AA$434,MATCH($A441,'[1]PNC 2020'!$A$7:$A$434,0)+4,MATCH(AA$60,'[1]PNC 2020'!$A$3:$AA$3,0))),"")</f>
        <v/>
      </c>
      <c r="AB441" s="87">
        <f t="shared" si="153"/>
        <v>0</v>
      </c>
      <c r="AC441" s="87" t="str">
        <f>IFERROR(IF(INDEX('[1]PNC 2020'!$A$3:$AA$434,MATCH($A441,'[1]PNC 2020'!$A$7:$A$434,0)+4,MATCH(AC$60,'[1]PNC 2020'!$A$3:$AA$3,0))=0,"",INDEX('[1]PNC 2020'!$A$3:$AA$434,MATCH($A441,'[1]PNC 2020'!$A$7:$A$434,0)+4,MATCH(AC$60,'[1]PNC 2020'!$A$3:$AA$3,0))),"")</f>
        <v/>
      </c>
      <c r="AD441" s="87" t="str">
        <f>IFERROR(IF(INDEX('[1]PNC 2020'!$A$3:$AA$434,MATCH($A441,'[1]PNC 2020'!$A$7:$A$434,0)+4,MATCH(AD$60,'[1]PNC 2020'!$A$3:$AA$3,0))=0,"",INDEX('[1]PNC 2020'!$A$3:$AA$434,MATCH($A441,'[1]PNC 2020'!$A$7:$A$434,0)+4,MATCH(AD$60,'[1]PNC 2020'!$A$3:$AA$3,0))),"")</f>
        <v/>
      </c>
      <c r="AE441" s="87">
        <f t="shared" si="154"/>
        <v>0</v>
      </c>
      <c r="AF441" s="87" t="str">
        <f>IFERROR(IF(INDEX('[1]PNC 2020'!$A$3:$AA$434,MATCH($A441,'[1]PNC 2020'!$A$7:$A$434,0)+4,MATCH(AF$60,'[1]PNC 2020'!$A$3:$AA$3,0))=0,"",INDEX('[1]PNC 2020'!$A$3:$AA$434,MATCH($A441,'[1]PNC 2020'!$A$7:$A$434,0)+4,MATCH(AF$60,'[1]PNC 2020'!$A$3:$AA$3,0))),"")</f>
        <v/>
      </c>
      <c r="AG441" s="87" t="str">
        <f>IFERROR(IF(INDEX('[1]PNC 2020'!$A$3:$AA$434,MATCH($A441,'[1]PNC 2020'!$A$7:$A$434,0)+4,MATCH(AG$60,'[1]PNC 2020'!$A$3:$AA$3,0))=0,"",INDEX('[1]PNC 2020'!$A$3:$AA$434,MATCH($A441,'[1]PNC 2020'!$A$7:$A$434,0)+4,MATCH(AG$60,'[1]PNC 2020'!$A$3:$AA$3,0))),"")</f>
        <v/>
      </c>
      <c r="AH441" s="87">
        <f t="shared" si="155"/>
        <v>0</v>
      </c>
      <c r="AI441" s="87" t="str">
        <f>IFERROR(IF(INDEX('[1]PNC 2020'!$A$3:$AA$434,MATCH($A441,'[1]PNC 2020'!$A$7:$A$434,0)+4,MATCH(AI$60,'[1]PNC 2020'!$A$3:$AA$3,0))=0,"",INDEX('[1]PNC 2020'!$A$3:$AA$434,MATCH($A441,'[1]PNC 2020'!$A$7:$A$434,0)+4,MATCH(AI$60,'[1]PNC 2020'!$A$3:$AA$3,0))),"")</f>
        <v/>
      </c>
      <c r="AJ441" s="87" t="str">
        <f>IFERROR(IF(INDEX('[1]PNC 2020'!$A$3:$AA$434,MATCH($A441,'[1]PNC 2020'!$A$7:$A$434,0)+4,MATCH(AJ$60,'[1]PNC 2020'!$A$3:$AA$3,0))=0,"",INDEX('[1]PNC 2020'!$A$3:$AA$434,MATCH($A441,'[1]PNC 2020'!$A$7:$A$434,0)+4,MATCH(AJ$60,'[1]PNC 2020'!$A$3:$AA$3,0))),"")</f>
        <v/>
      </c>
      <c r="AK441" s="87">
        <f t="shared" si="156"/>
        <v>0</v>
      </c>
      <c r="AM441" s="132" t="s">
        <v>7</v>
      </c>
    </row>
    <row r="442" spans="1:39" x14ac:dyDescent="0.2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tr">
        <f>IFERROR(IF(INDEX('[1]PNC 2020'!$A$3:$AA$434,MATCH($A442,'[1]PNC 2020'!$A$7:$A$434,0)+4,MATCH(E$60,'[1]PNC 2020'!$A$3:$AA$3,0))=0,"",INDEX('[1]PNC 2020'!$A$3:$AA$434,MATCH($A442,'[1]PNC 2020'!$A$7:$A$434,0)+4,MATCH(E$60,'[1]PNC 2020'!$A$3:$AA$3,0))),"")</f>
        <v/>
      </c>
      <c r="F442" s="87" t="str">
        <f>IFERROR(IF(INDEX('[1]PNC 2020'!$A$3:$AA$434,MATCH($A442,'[1]PNC 2020'!$A$7:$A$434,0)+4,MATCH(F$60,'[1]PNC 2020'!$A$3:$AA$3,0))=0,"",INDEX('[1]PNC 2020'!$A$3:$AA$434,MATCH($A442,'[1]PNC 2020'!$A$7:$A$434,0)+4,MATCH(F$60,'[1]PNC 2020'!$A$3:$AA$3,0))),"")</f>
        <v/>
      </c>
      <c r="G442" s="87">
        <f t="shared" si="146"/>
        <v>0</v>
      </c>
      <c r="H442" s="87" t="str">
        <f>IFERROR(IF(INDEX('[1]PNC 2020'!$A$3:$AA$434,MATCH($A442,'[1]PNC 2020'!$A$7:$A$434,0)+4,MATCH(H$60,'[1]PNC 2020'!$A$3:$AA$3,0))=0,"",INDEX('[1]PNC 2020'!$A$3:$AA$434,MATCH($A442,'[1]PNC 2020'!$A$7:$A$434,0)+4,MATCH(H$60,'[1]PNC 2020'!$A$3:$AA$3,0))),"")</f>
        <v/>
      </c>
      <c r="I442" s="87" t="str">
        <f>IFERROR(IF(INDEX('[1]PNC 2020'!$A$3:$AA$434,MATCH($A442,'[1]PNC 2020'!$A$7:$A$434,0)+4,MATCH(I$60,'[1]PNC 2020'!$A$3:$AA$3,0))=0,"",INDEX('[1]PNC 2020'!$A$3:$AA$434,MATCH($A442,'[1]PNC 2020'!$A$7:$A$434,0)+4,MATCH(I$60,'[1]PNC 2020'!$A$3:$AA$3,0))),"")</f>
        <v/>
      </c>
      <c r="J442" s="87">
        <f t="shared" si="147"/>
        <v>0</v>
      </c>
      <c r="K442" s="87" t="str">
        <f>IFERROR(IF(INDEX('[1]PNC 2020'!$A$3:$AA$434,MATCH($A442,'[1]PNC 2020'!$A$7:$A$434,0)+4,MATCH(K$60,'[1]PNC 2020'!$A$3:$AA$3,0))=0,"",INDEX('[1]PNC 2020'!$A$3:$AA$434,MATCH($A442,'[1]PNC 2020'!$A$7:$A$434,0)+4,MATCH(K$60,'[1]PNC 2020'!$A$3:$AA$3,0))),"")</f>
        <v/>
      </c>
      <c r="L442" s="87" t="str">
        <f>IFERROR(IF(INDEX('[1]PNC 2020'!$A$3:$AA$434,MATCH($A442,'[1]PNC 2020'!$A$7:$A$434,0)+4,MATCH(L$60,'[1]PNC 2020'!$A$3:$AA$3,0))=0,"",INDEX('[1]PNC 2020'!$A$3:$AA$434,MATCH($A442,'[1]PNC 2020'!$A$7:$A$434,0)+4,MATCH(L$60,'[1]PNC 2020'!$A$3:$AA$3,0))),"")</f>
        <v/>
      </c>
      <c r="M442" s="87">
        <f t="shared" si="148"/>
        <v>0</v>
      </c>
      <c r="N442" s="87" t="str">
        <f>IFERROR(IF(INDEX('[1]PNC 2020'!$A$3:$AA$434,MATCH($A442,'[1]PNC 2020'!$A$7:$A$434,0)+4,MATCH(N$60,'[1]PNC 2020'!$A$3:$AA$3,0))=0,"",INDEX('[1]PNC 2020'!$A$3:$AA$434,MATCH($A442,'[1]PNC 2020'!$A$7:$A$434,0)+4,MATCH(N$60,'[1]PNC 2020'!$A$3:$AA$3,0))),"")</f>
        <v/>
      </c>
      <c r="O442" s="87" t="str">
        <f>IFERROR(IF(INDEX('[1]PNC 2020'!$A$3:$AA$434,MATCH($A442,'[1]PNC 2020'!$A$7:$A$434,0)+4,MATCH(O$60,'[1]PNC 2020'!$A$3:$AA$3,0))=0,"",INDEX('[1]PNC 2020'!$A$3:$AA$434,MATCH($A442,'[1]PNC 2020'!$A$7:$A$434,0)+4,MATCH(O$60,'[1]PNC 2020'!$A$3:$AA$3,0))),"")</f>
        <v/>
      </c>
      <c r="P442" s="87">
        <f t="shared" si="149"/>
        <v>0</v>
      </c>
      <c r="Q442" s="87" t="str">
        <f>IFERROR(IF(INDEX('[1]PNC 2020'!$A$3:$AA$434,MATCH($A442,'[1]PNC 2020'!$A$7:$A$434,0)+4,MATCH(Q$60,'[1]PNC 2020'!$A$3:$AA$3,0))=0,"",INDEX('[1]PNC 2020'!$A$3:$AA$434,MATCH($A442,'[1]PNC 2020'!$A$7:$A$434,0)+4,MATCH(Q$60,'[1]PNC 2020'!$A$3:$AA$3,0))),"")</f>
        <v/>
      </c>
      <c r="R442" s="87" t="str">
        <f>IFERROR(IF(INDEX('[1]PNC 2020'!$A$3:$AA$434,MATCH($A442,'[1]PNC 2020'!$A$7:$A$434,0)+4,MATCH(R$60,'[1]PNC 2020'!$A$3:$AA$3,0))=0,"",INDEX('[1]PNC 2020'!$A$3:$AA$434,MATCH($A442,'[1]PNC 2020'!$A$7:$A$434,0)+4,MATCH(R$60,'[1]PNC 2020'!$A$3:$AA$3,0))),"")</f>
        <v/>
      </c>
      <c r="S442" s="87">
        <f t="shared" si="150"/>
        <v>0</v>
      </c>
      <c r="T442" s="87" t="str">
        <f>IFERROR(IF(INDEX('[1]PNC 2020'!$A$3:$AA$434,MATCH($A442,'[1]PNC 2020'!$A$7:$A$434,0)+4,MATCH(T$60,'[1]PNC 2020'!$A$3:$AA$3,0))=0,"",INDEX('[1]PNC 2020'!$A$3:$AA$434,MATCH($A442,'[1]PNC 2020'!$A$7:$A$434,0)+4,MATCH(T$60,'[1]PNC 2020'!$A$3:$AA$3,0))),"")</f>
        <v/>
      </c>
      <c r="U442" s="87" t="str">
        <f>IFERROR(IF(INDEX('[1]PNC 2020'!$A$3:$AA$434,MATCH($A442,'[1]PNC 2020'!$A$7:$A$434,0)+4,MATCH(U$60,'[1]PNC 2020'!$A$3:$AA$3,0))=0,"",INDEX('[1]PNC 2020'!$A$3:$AA$434,MATCH($A442,'[1]PNC 2020'!$A$7:$A$434,0)+4,MATCH(U$60,'[1]PNC 2020'!$A$3:$AA$3,0))),"")</f>
        <v/>
      </c>
      <c r="V442" s="87">
        <f t="shared" si="151"/>
        <v>0</v>
      </c>
      <c r="W442" s="87" t="str">
        <f>IFERROR(IF(INDEX('[1]PNC 2020'!$A$3:$AA$434,MATCH($A442,'[1]PNC 2020'!$A$7:$A$434,0)+4,MATCH(W$60,'[1]PNC 2020'!$A$3:$AA$3,0))=0,"",INDEX('[1]PNC 2020'!$A$3:$AA$434,MATCH($A442,'[1]PNC 2020'!$A$7:$A$434,0)+4,MATCH(W$60,'[1]PNC 2020'!$A$3:$AA$3,0))),"")</f>
        <v/>
      </c>
      <c r="X442" s="87" t="str">
        <f>IFERROR(IF(INDEX('[1]PNC 2020'!$A$3:$AA$434,MATCH($A442,'[1]PNC 2020'!$A$7:$A$434,0)+4,MATCH(X$60,'[1]PNC 2020'!$A$3:$AA$3,0))=0,"",INDEX('[1]PNC 2020'!$A$3:$AA$434,MATCH($A442,'[1]PNC 2020'!$A$7:$A$434,0)+4,MATCH(X$60,'[1]PNC 2020'!$A$3:$AA$3,0))),"")</f>
        <v/>
      </c>
      <c r="Y442" s="87">
        <f t="shared" si="152"/>
        <v>0</v>
      </c>
      <c r="Z442" s="87" t="str">
        <f>IFERROR(IF(INDEX('[1]PNC 2020'!$A$3:$AA$434,MATCH($A442,'[1]PNC 2020'!$A$7:$A$434,0)+4,MATCH(Z$60,'[1]PNC 2020'!$A$3:$AA$3,0))=0,"",INDEX('[1]PNC 2020'!$A$3:$AA$434,MATCH($A442,'[1]PNC 2020'!$A$7:$A$434,0)+4,MATCH(Z$60,'[1]PNC 2020'!$A$3:$AA$3,0))),"")</f>
        <v/>
      </c>
      <c r="AA442" s="87" t="str">
        <f>IFERROR(IF(INDEX('[1]PNC 2020'!$A$3:$AA$434,MATCH($A442,'[1]PNC 2020'!$A$7:$A$434,0)+4,MATCH(AA$60,'[1]PNC 2020'!$A$3:$AA$3,0))=0,"",INDEX('[1]PNC 2020'!$A$3:$AA$434,MATCH($A442,'[1]PNC 2020'!$A$7:$A$434,0)+4,MATCH(AA$60,'[1]PNC 2020'!$A$3:$AA$3,0))),"")</f>
        <v/>
      </c>
      <c r="AB442" s="87">
        <f t="shared" si="153"/>
        <v>0</v>
      </c>
      <c r="AC442" s="87" t="str">
        <f>IFERROR(IF(INDEX('[1]PNC 2020'!$A$3:$AA$434,MATCH($A442,'[1]PNC 2020'!$A$7:$A$434,0)+4,MATCH(AC$60,'[1]PNC 2020'!$A$3:$AA$3,0))=0,"",INDEX('[1]PNC 2020'!$A$3:$AA$434,MATCH($A442,'[1]PNC 2020'!$A$7:$A$434,0)+4,MATCH(AC$60,'[1]PNC 2020'!$A$3:$AA$3,0))),"")</f>
        <v/>
      </c>
      <c r="AD442" s="87" t="str">
        <f>IFERROR(IF(INDEX('[1]PNC 2020'!$A$3:$AA$434,MATCH($A442,'[1]PNC 2020'!$A$7:$A$434,0)+4,MATCH(AD$60,'[1]PNC 2020'!$A$3:$AA$3,0))=0,"",INDEX('[1]PNC 2020'!$A$3:$AA$434,MATCH($A442,'[1]PNC 2020'!$A$7:$A$434,0)+4,MATCH(AD$60,'[1]PNC 2020'!$A$3:$AA$3,0))),"")</f>
        <v/>
      </c>
      <c r="AE442" s="87">
        <f t="shared" si="154"/>
        <v>0</v>
      </c>
      <c r="AF442" s="87" t="str">
        <f>IFERROR(IF(INDEX('[1]PNC 2020'!$A$3:$AA$434,MATCH($A442,'[1]PNC 2020'!$A$7:$A$434,0)+4,MATCH(AF$60,'[1]PNC 2020'!$A$3:$AA$3,0))=0,"",INDEX('[1]PNC 2020'!$A$3:$AA$434,MATCH($A442,'[1]PNC 2020'!$A$7:$A$434,0)+4,MATCH(AF$60,'[1]PNC 2020'!$A$3:$AA$3,0))),"")</f>
        <v/>
      </c>
      <c r="AG442" s="87" t="str">
        <f>IFERROR(IF(INDEX('[1]PNC 2020'!$A$3:$AA$434,MATCH($A442,'[1]PNC 2020'!$A$7:$A$434,0)+4,MATCH(AG$60,'[1]PNC 2020'!$A$3:$AA$3,0))=0,"",INDEX('[1]PNC 2020'!$A$3:$AA$434,MATCH($A442,'[1]PNC 2020'!$A$7:$A$434,0)+4,MATCH(AG$60,'[1]PNC 2020'!$A$3:$AA$3,0))),"")</f>
        <v/>
      </c>
      <c r="AH442" s="87">
        <f t="shared" si="155"/>
        <v>0</v>
      </c>
      <c r="AI442" s="87" t="str">
        <f>IFERROR(IF(INDEX('[1]PNC 2020'!$A$3:$AA$434,MATCH($A442,'[1]PNC 2020'!$A$7:$A$434,0)+4,MATCH(AI$60,'[1]PNC 2020'!$A$3:$AA$3,0))=0,"",INDEX('[1]PNC 2020'!$A$3:$AA$434,MATCH($A442,'[1]PNC 2020'!$A$7:$A$434,0)+4,MATCH(AI$60,'[1]PNC 2020'!$A$3:$AA$3,0))),"")</f>
        <v/>
      </c>
      <c r="AJ442" s="87" t="str">
        <f>IFERROR(IF(INDEX('[1]PNC 2020'!$A$3:$AA$434,MATCH($A442,'[1]PNC 2020'!$A$7:$A$434,0)+4,MATCH(AJ$60,'[1]PNC 2020'!$A$3:$AA$3,0))=0,"",INDEX('[1]PNC 2020'!$A$3:$AA$434,MATCH($A442,'[1]PNC 2020'!$A$7:$A$434,0)+4,MATCH(AJ$60,'[1]PNC 2020'!$A$3:$AA$3,0))),"")</f>
        <v/>
      </c>
      <c r="AK442" s="87">
        <f t="shared" si="156"/>
        <v>0</v>
      </c>
      <c r="AM442" s="132" t="s">
        <v>7</v>
      </c>
    </row>
    <row r="443" spans="1:39" x14ac:dyDescent="0.2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tr">
        <f>IFERROR(IF(INDEX('[1]PNC 2020'!$A$3:$AA$434,MATCH($A443,'[1]PNC 2020'!$A$7:$A$434,0)+4,MATCH(E$60,'[1]PNC 2020'!$A$3:$AA$3,0))=0,"",INDEX('[1]PNC 2020'!$A$3:$AA$434,MATCH($A443,'[1]PNC 2020'!$A$7:$A$434,0)+4,MATCH(E$60,'[1]PNC 2020'!$A$3:$AA$3,0))),"")</f>
        <v/>
      </c>
      <c r="F443" s="87" t="str">
        <f>IFERROR(IF(INDEX('[1]PNC 2020'!$A$3:$AA$434,MATCH($A443,'[1]PNC 2020'!$A$7:$A$434,0)+4,MATCH(F$60,'[1]PNC 2020'!$A$3:$AA$3,0))=0,"",INDEX('[1]PNC 2020'!$A$3:$AA$434,MATCH($A443,'[1]PNC 2020'!$A$7:$A$434,0)+4,MATCH(F$60,'[1]PNC 2020'!$A$3:$AA$3,0))),"")</f>
        <v/>
      </c>
      <c r="G443" s="87">
        <f t="shared" si="146"/>
        <v>0</v>
      </c>
      <c r="H443" s="87" t="str">
        <f>IFERROR(IF(INDEX('[1]PNC 2020'!$A$3:$AA$434,MATCH($A443,'[1]PNC 2020'!$A$7:$A$434,0)+4,MATCH(H$60,'[1]PNC 2020'!$A$3:$AA$3,0))=0,"",INDEX('[1]PNC 2020'!$A$3:$AA$434,MATCH($A443,'[1]PNC 2020'!$A$7:$A$434,0)+4,MATCH(H$60,'[1]PNC 2020'!$A$3:$AA$3,0))),"")</f>
        <v/>
      </c>
      <c r="I443" s="87" t="str">
        <f>IFERROR(IF(INDEX('[1]PNC 2020'!$A$3:$AA$434,MATCH($A443,'[1]PNC 2020'!$A$7:$A$434,0)+4,MATCH(I$60,'[1]PNC 2020'!$A$3:$AA$3,0))=0,"",INDEX('[1]PNC 2020'!$A$3:$AA$434,MATCH($A443,'[1]PNC 2020'!$A$7:$A$434,0)+4,MATCH(I$60,'[1]PNC 2020'!$A$3:$AA$3,0))),"")</f>
        <v/>
      </c>
      <c r="J443" s="87">
        <f t="shared" si="147"/>
        <v>0</v>
      </c>
      <c r="K443" s="87" t="str">
        <f>IFERROR(IF(INDEX('[1]PNC 2020'!$A$3:$AA$434,MATCH($A443,'[1]PNC 2020'!$A$7:$A$434,0)+4,MATCH(K$60,'[1]PNC 2020'!$A$3:$AA$3,0))=0,"",INDEX('[1]PNC 2020'!$A$3:$AA$434,MATCH($A443,'[1]PNC 2020'!$A$7:$A$434,0)+4,MATCH(K$60,'[1]PNC 2020'!$A$3:$AA$3,0))),"")</f>
        <v/>
      </c>
      <c r="L443" s="87" t="str">
        <f>IFERROR(IF(INDEX('[1]PNC 2020'!$A$3:$AA$434,MATCH($A443,'[1]PNC 2020'!$A$7:$A$434,0)+4,MATCH(L$60,'[1]PNC 2020'!$A$3:$AA$3,0))=0,"",INDEX('[1]PNC 2020'!$A$3:$AA$434,MATCH($A443,'[1]PNC 2020'!$A$7:$A$434,0)+4,MATCH(L$60,'[1]PNC 2020'!$A$3:$AA$3,0))),"")</f>
        <v/>
      </c>
      <c r="M443" s="87">
        <f t="shared" si="148"/>
        <v>0</v>
      </c>
      <c r="N443" s="87" t="str">
        <f>IFERROR(IF(INDEX('[1]PNC 2020'!$A$3:$AA$434,MATCH($A443,'[1]PNC 2020'!$A$7:$A$434,0)+4,MATCH(N$60,'[1]PNC 2020'!$A$3:$AA$3,0))=0,"",INDEX('[1]PNC 2020'!$A$3:$AA$434,MATCH($A443,'[1]PNC 2020'!$A$7:$A$434,0)+4,MATCH(N$60,'[1]PNC 2020'!$A$3:$AA$3,0))),"")</f>
        <v/>
      </c>
      <c r="O443" s="87" t="str">
        <f>IFERROR(IF(INDEX('[1]PNC 2020'!$A$3:$AA$434,MATCH($A443,'[1]PNC 2020'!$A$7:$A$434,0)+4,MATCH(O$60,'[1]PNC 2020'!$A$3:$AA$3,0))=0,"",INDEX('[1]PNC 2020'!$A$3:$AA$434,MATCH($A443,'[1]PNC 2020'!$A$7:$A$434,0)+4,MATCH(O$60,'[1]PNC 2020'!$A$3:$AA$3,0))),"")</f>
        <v/>
      </c>
      <c r="P443" s="87">
        <f t="shared" si="149"/>
        <v>0</v>
      </c>
      <c r="Q443" s="87" t="str">
        <f>IFERROR(IF(INDEX('[1]PNC 2020'!$A$3:$AA$434,MATCH($A443,'[1]PNC 2020'!$A$7:$A$434,0)+4,MATCH(Q$60,'[1]PNC 2020'!$A$3:$AA$3,0))=0,"",INDEX('[1]PNC 2020'!$A$3:$AA$434,MATCH($A443,'[1]PNC 2020'!$A$7:$A$434,0)+4,MATCH(Q$60,'[1]PNC 2020'!$A$3:$AA$3,0))),"")</f>
        <v/>
      </c>
      <c r="R443" s="87" t="str">
        <f>IFERROR(IF(INDEX('[1]PNC 2020'!$A$3:$AA$434,MATCH($A443,'[1]PNC 2020'!$A$7:$A$434,0)+4,MATCH(R$60,'[1]PNC 2020'!$A$3:$AA$3,0))=0,"",INDEX('[1]PNC 2020'!$A$3:$AA$434,MATCH($A443,'[1]PNC 2020'!$A$7:$A$434,0)+4,MATCH(R$60,'[1]PNC 2020'!$A$3:$AA$3,0))),"")</f>
        <v/>
      </c>
      <c r="S443" s="87">
        <f t="shared" si="150"/>
        <v>0</v>
      </c>
      <c r="T443" s="87" t="str">
        <f>IFERROR(IF(INDEX('[1]PNC 2020'!$A$3:$AA$434,MATCH($A443,'[1]PNC 2020'!$A$7:$A$434,0)+4,MATCH(T$60,'[1]PNC 2020'!$A$3:$AA$3,0))=0,"",INDEX('[1]PNC 2020'!$A$3:$AA$434,MATCH($A443,'[1]PNC 2020'!$A$7:$A$434,0)+4,MATCH(T$60,'[1]PNC 2020'!$A$3:$AA$3,0))),"")</f>
        <v/>
      </c>
      <c r="U443" s="87" t="str">
        <f>IFERROR(IF(INDEX('[1]PNC 2020'!$A$3:$AA$434,MATCH($A443,'[1]PNC 2020'!$A$7:$A$434,0)+4,MATCH(U$60,'[1]PNC 2020'!$A$3:$AA$3,0))=0,"",INDEX('[1]PNC 2020'!$A$3:$AA$434,MATCH($A443,'[1]PNC 2020'!$A$7:$A$434,0)+4,MATCH(U$60,'[1]PNC 2020'!$A$3:$AA$3,0))),"")</f>
        <v/>
      </c>
      <c r="V443" s="87">
        <f t="shared" si="151"/>
        <v>0</v>
      </c>
      <c r="W443" s="87" t="str">
        <f>IFERROR(IF(INDEX('[1]PNC 2020'!$A$3:$AA$434,MATCH($A443,'[1]PNC 2020'!$A$7:$A$434,0)+4,MATCH(W$60,'[1]PNC 2020'!$A$3:$AA$3,0))=0,"",INDEX('[1]PNC 2020'!$A$3:$AA$434,MATCH($A443,'[1]PNC 2020'!$A$7:$A$434,0)+4,MATCH(W$60,'[1]PNC 2020'!$A$3:$AA$3,0))),"")</f>
        <v/>
      </c>
      <c r="X443" s="87" t="str">
        <f>IFERROR(IF(INDEX('[1]PNC 2020'!$A$3:$AA$434,MATCH($A443,'[1]PNC 2020'!$A$7:$A$434,0)+4,MATCH(X$60,'[1]PNC 2020'!$A$3:$AA$3,0))=0,"",INDEX('[1]PNC 2020'!$A$3:$AA$434,MATCH($A443,'[1]PNC 2020'!$A$7:$A$434,0)+4,MATCH(X$60,'[1]PNC 2020'!$A$3:$AA$3,0))),"")</f>
        <v/>
      </c>
      <c r="Y443" s="87">
        <f t="shared" si="152"/>
        <v>0</v>
      </c>
      <c r="Z443" s="87" t="str">
        <f>IFERROR(IF(INDEX('[1]PNC 2020'!$A$3:$AA$434,MATCH($A443,'[1]PNC 2020'!$A$7:$A$434,0)+4,MATCH(Z$60,'[1]PNC 2020'!$A$3:$AA$3,0))=0,"",INDEX('[1]PNC 2020'!$A$3:$AA$434,MATCH($A443,'[1]PNC 2020'!$A$7:$A$434,0)+4,MATCH(Z$60,'[1]PNC 2020'!$A$3:$AA$3,0))),"")</f>
        <v/>
      </c>
      <c r="AA443" s="87" t="str">
        <f>IFERROR(IF(INDEX('[1]PNC 2020'!$A$3:$AA$434,MATCH($A443,'[1]PNC 2020'!$A$7:$A$434,0)+4,MATCH(AA$60,'[1]PNC 2020'!$A$3:$AA$3,0))=0,"",INDEX('[1]PNC 2020'!$A$3:$AA$434,MATCH($A443,'[1]PNC 2020'!$A$7:$A$434,0)+4,MATCH(AA$60,'[1]PNC 2020'!$A$3:$AA$3,0))),"")</f>
        <v/>
      </c>
      <c r="AB443" s="87">
        <f t="shared" si="153"/>
        <v>0</v>
      </c>
      <c r="AC443" s="87" t="str">
        <f>IFERROR(IF(INDEX('[1]PNC 2020'!$A$3:$AA$434,MATCH($A443,'[1]PNC 2020'!$A$7:$A$434,0)+4,MATCH(AC$60,'[1]PNC 2020'!$A$3:$AA$3,0))=0,"",INDEX('[1]PNC 2020'!$A$3:$AA$434,MATCH($A443,'[1]PNC 2020'!$A$7:$A$434,0)+4,MATCH(AC$60,'[1]PNC 2020'!$A$3:$AA$3,0))),"")</f>
        <v/>
      </c>
      <c r="AD443" s="87" t="str">
        <f>IFERROR(IF(INDEX('[1]PNC 2020'!$A$3:$AA$434,MATCH($A443,'[1]PNC 2020'!$A$7:$A$434,0)+4,MATCH(AD$60,'[1]PNC 2020'!$A$3:$AA$3,0))=0,"",INDEX('[1]PNC 2020'!$A$3:$AA$434,MATCH($A443,'[1]PNC 2020'!$A$7:$A$434,0)+4,MATCH(AD$60,'[1]PNC 2020'!$A$3:$AA$3,0))),"")</f>
        <v/>
      </c>
      <c r="AE443" s="87">
        <f t="shared" si="154"/>
        <v>0</v>
      </c>
      <c r="AF443" s="87" t="str">
        <f>IFERROR(IF(INDEX('[1]PNC 2020'!$A$3:$AA$434,MATCH($A443,'[1]PNC 2020'!$A$7:$A$434,0)+4,MATCH(AF$60,'[1]PNC 2020'!$A$3:$AA$3,0))=0,"",INDEX('[1]PNC 2020'!$A$3:$AA$434,MATCH($A443,'[1]PNC 2020'!$A$7:$A$434,0)+4,MATCH(AF$60,'[1]PNC 2020'!$A$3:$AA$3,0))),"")</f>
        <v/>
      </c>
      <c r="AG443" s="87" t="str">
        <f>IFERROR(IF(INDEX('[1]PNC 2020'!$A$3:$AA$434,MATCH($A443,'[1]PNC 2020'!$A$7:$A$434,0)+4,MATCH(AG$60,'[1]PNC 2020'!$A$3:$AA$3,0))=0,"",INDEX('[1]PNC 2020'!$A$3:$AA$434,MATCH($A443,'[1]PNC 2020'!$A$7:$A$434,0)+4,MATCH(AG$60,'[1]PNC 2020'!$A$3:$AA$3,0))),"")</f>
        <v/>
      </c>
      <c r="AH443" s="87">
        <f t="shared" si="155"/>
        <v>0</v>
      </c>
      <c r="AI443" s="87" t="str">
        <f>IFERROR(IF(INDEX('[1]PNC 2020'!$A$3:$AA$434,MATCH($A443,'[1]PNC 2020'!$A$7:$A$434,0)+4,MATCH(AI$60,'[1]PNC 2020'!$A$3:$AA$3,0))=0,"",INDEX('[1]PNC 2020'!$A$3:$AA$434,MATCH($A443,'[1]PNC 2020'!$A$7:$A$434,0)+4,MATCH(AI$60,'[1]PNC 2020'!$A$3:$AA$3,0))),"")</f>
        <v/>
      </c>
      <c r="AJ443" s="87" t="str">
        <f>IFERROR(IF(INDEX('[1]PNC 2020'!$A$3:$AA$434,MATCH($A443,'[1]PNC 2020'!$A$7:$A$434,0)+4,MATCH(AJ$60,'[1]PNC 2020'!$A$3:$AA$3,0))=0,"",INDEX('[1]PNC 2020'!$A$3:$AA$434,MATCH($A443,'[1]PNC 2020'!$A$7:$A$434,0)+4,MATCH(AJ$60,'[1]PNC 2020'!$A$3:$AA$3,0))),"")</f>
        <v/>
      </c>
      <c r="AK443" s="87">
        <f t="shared" si="156"/>
        <v>0</v>
      </c>
      <c r="AM443" s="132" t="s">
        <v>7</v>
      </c>
    </row>
    <row r="444" spans="1:39" x14ac:dyDescent="0.2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tr">
        <f>IFERROR(IF(INDEX('[1]PNC 2020'!$A$3:$AA$434,MATCH($A444,'[1]PNC 2020'!$A$7:$A$434,0)+4,MATCH(E$60,'[1]PNC 2020'!$A$3:$AA$3,0))=0,"",INDEX('[1]PNC 2020'!$A$3:$AA$434,MATCH($A444,'[1]PNC 2020'!$A$7:$A$434,0)+4,MATCH(E$60,'[1]PNC 2020'!$A$3:$AA$3,0))),"")</f>
        <v/>
      </c>
      <c r="F444" s="87" t="str">
        <f>IFERROR(IF(INDEX('[1]PNC 2020'!$A$3:$AA$434,MATCH($A444,'[1]PNC 2020'!$A$7:$A$434,0)+4,MATCH(F$60,'[1]PNC 2020'!$A$3:$AA$3,0))=0,"",INDEX('[1]PNC 2020'!$A$3:$AA$434,MATCH($A444,'[1]PNC 2020'!$A$7:$A$434,0)+4,MATCH(F$60,'[1]PNC 2020'!$A$3:$AA$3,0))),"")</f>
        <v/>
      </c>
      <c r="G444" s="87">
        <f t="shared" si="146"/>
        <v>0</v>
      </c>
      <c r="H444" s="87" t="str">
        <f>IFERROR(IF(INDEX('[1]PNC 2020'!$A$3:$AA$434,MATCH($A444,'[1]PNC 2020'!$A$7:$A$434,0)+4,MATCH(H$60,'[1]PNC 2020'!$A$3:$AA$3,0))=0,"",INDEX('[1]PNC 2020'!$A$3:$AA$434,MATCH($A444,'[1]PNC 2020'!$A$7:$A$434,0)+4,MATCH(H$60,'[1]PNC 2020'!$A$3:$AA$3,0))),"")</f>
        <v/>
      </c>
      <c r="I444" s="87" t="str">
        <f>IFERROR(IF(INDEX('[1]PNC 2020'!$A$3:$AA$434,MATCH($A444,'[1]PNC 2020'!$A$7:$A$434,0)+4,MATCH(I$60,'[1]PNC 2020'!$A$3:$AA$3,0))=0,"",INDEX('[1]PNC 2020'!$A$3:$AA$434,MATCH($A444,'[1]PNC 2020'!$A$7:$A$434,0)+4,MATCH(I$60,'[1]PNC 2020'!$A$3:$AA$3,0))),"")</f>
        <v/>
      </c>
      <c r="J444" s="87">
        <f t="shared" si="147"/>
        <v>0</v>
      </c>
      <c r="K444" s="87" t="str">
        <f>IFERROR(IF(INDEX('[1]PNC 2020'!$A$3:$AA$434,MATCH($A444,'[1]PNC 2020'!$A$7:$A$434,0)+4,MATCH(K$60,'[1]PNC 2020'!$A$3:$AA$3,0))=0,"",INDEX('[1]PNC 2020'!$A$3:$AA$434,MATCH($A444,'[1]PNC 2020'!$A$7:$A$434,0)+4,MATCH(K$60,'[1]PNC 2020'!$A$3:$AA$3,0))),"")</f>
        <v/>
      </c>
      <c r="L444" s="87" t="str">
        <f>IFERROR(IF(INDEX('[1]PNC 2020'!$A$3:$AA$434,MATCH($A444,'[1]PNC 2020'!$A$7:$A$434,0)+4,MATCH(L$60,'[1]PNC 2020'!$A$3:$AA$3,0))=0,"",INDEX('[1]PNC 2020'!$A$3:$AA$434,MATCH($A444,'[1]PNC 2020'!$A$7:$A$434,0)+4,MATCH(L$60,'[1]PNC 2020'!$A$3:$AA$3,0))),"")</f>
        <v/>
      </c>
      <c r="M444" s="87">
        <f t="shared" si="148"/>
        <v>0</v>
      </c>
      <c r="N444" s="87" t="str">
        <f>IFERROR(IF(INDEX('[1]PNC 2020'!$A$3:$AA$434,MATCH($A444,'[1]PNC 2020'!$A$7:$A$434,0)+4,MATCH(N$60,'[1]PNC 2020'!$A$3:$AA$3,0))=0,"",INDEX('[1]PNC 2020'!$A$3:$AA$434,MATCH($A444,'[1]PNC 2020'!$A$7:$A$434,0)+4,MATCH(N$60,'[1]PNC 2020'!$A$3:$AA$3,0))),"")</f>
        <v/>
      </c>
      <c r="O444" s="87" t="str">
        <f>IFERROR(IF(INDEX('[1]PNC 2020'!$A$3:$AA$434,MATCH($A444,'[1]PNC 2020'!$A$7:$A$434,0)+4,MATCH(O$60,'[1]PNC 2020'!$A$3:$AA$3,0))=0,"",INDEX('[1]PNC 2020'!$A$3:$AA$434,MATCH($A444,'[1]PNC 2020'!$A$7:$A$434,0)+4,MATCH(O$60,'[1]PNC 2020'!$A$3:$AA$3,0))),"")</f>
        <v/>
      </c>
      <c r="P444" s="87">
        <f t="shared" si="149"/>
        <v>0</v>
      </c>
      <c r="Q444" s="87" t="str">
        <f>IFERROR(IF(INDEX('[1]PNC 2020'!$A$3:$AA$434,MATCH($A444,'[1]PNC 2020'!$A$7:$A$434,0)+4,MATCH(Q$60,'[1]PNC 2020'!$A$3:$AA$3,0))=0,"",INDEX('[1]PNC 2020'!$A$3:$AA$434,MATCH($A444,'[1]PNC 2020'!$A$7:$A$434,0)+4,MATCH(Q$60,'[1]PNC 2020'!$A$3:$AA$3,0))),"")</f>
        <v/>
      </c>
      <c r="R444" s="87" t="str">
        <f>IFERROR(IF(INDEX('[1]PNC 2020'!$A$3:$AA$434,MATCH($A444,'[1]PNC 2020'!$A$7:$A$434,0)+4,MATCH(R$60,'[1]PNC 2020'!$A$3:$AA$3,0))=0,"",INDEX('[1]PNC 2020'!$A$3:$AA$434,MATCH($A444,'[1]PNC 2020'!$A$7:$A$434,0)+4,MATCH(R$60,'[1]PNC 2020'!$A$3:$AA$3,0))),"")</f>
        <v/>
      </c>
      <c r="S444" s="87">
        <f t="shared" si="150"/>
        <v>0</v>
      </c>
      <c r="T444" s="87" t="str">
        <f>IFERROR(IF(INDEX('[1]PNC 2020'!$A$3:$AA$434,MATCH($A444,'[1]PNC 2020'!$A$7:$A$434,0)+4,MATCH(T$60,'[1]PNC 2020'!$A$3:$AA$3,0))=0,"",INDEX('[1]PNC 2020'!$A$3:$AA$434,MATCH($A444,'[1]PNC 2020'!$A$7:$A$434,0)+4,MATCH(T$60,'[1]PNC 2020'!$A$3:$AA$3,0))),"")</f>
        <v/>
      </c>
      <c r="U444" s="87" t="str">
        <f>IFERROR(IF(INDEX('[1]PNC 2020'!$A$3:$AA$434,MATCH($A444,'[1]PNC 2020'!$A$7:$A$434,0)+4,MATCH(U$60,'[1]PNC 2020'!$A$3:$AA$3,0))=0,"",INDEX('[1]PNC 2020'!$A$3:$AA$434,MATCH($A444,'[1]PNC 2020'!$A$7:$A$434,0)+4,MATCH(U$60,'[1]PNC 2020'!$A$3:$AA$3,0))),"")</f>
        <v/>
      </c>
      <c r="V444" s="87">
        <f t="shared" si="151"/>
        <v>0</v>
      </c>
      <c r="W444" s="87" t="str">
        <f>IFERROR(IF(INDEX('[1]PNC 2020'!$A$3:$AA$434,MATCH($A444,'[1]PNC 2020'!$A$7:$A$434,0)+4,MATCH(W$60,'[1]PNC 2020'!$A$3:$AA$3,0))=0,"",INDEX('[1]PNC 2020'!$A$3:$AA$434,MATCH($A444,'[1]PNC 2020'!$A$7:$A$434,0)+4,MATCH(W$60,'[1]PNC 2020'!$A$3:$AA$3,0))),"")</f>
        <v/>
      </c>
      <c r="X444" s="87" t="str">
        <f>IFERROR(IF(INDEX('[1]PNC 2020'!$A$3:$AA$434,MATCH($A444,'[1]PNC 2020'!$A$7:$A$434,0)+4,MATCH(X$60,'[1]PNC 2020'!$A$3:$AA$3,0))=0,"",INDEX('[1]PNC 2020'!$A$3:$AA$434,MATCH($A444,'[1]PNC 2020'!$A$7:$A$434,0)+4,MATCH(X$60,'[1]PNC 2020'!$A$3:$AA$3,0))),"")</f>
        <v/>
      </c>
      <c r="Y444" s="87">
        <f t="shared" si="152"/>
        <v>0</v>
      </c>
      <c r="Z444" s="87" t="str">
        <f>IFERROR(IF(INDEX('[1]PNC 2020'!$A$3:$AA$434,MATCH($A444,'[1]PNC 2020'!$A$7:$A$434,0)+4,MATCH(Z$60,'[1]PNC 2020'!$A$3:$AA$3,0))=0,"",INDEX('[1]PNC 2020'!$A$3:$AA$434,MATCH($A444,'[1]PNC 2020'!$A$7:$A$434,0)+4,MATCH(Z$60,'[1]PNC 2020'!$A$3:$AA$3,0))),"")</f>
        <v/>
      </c>
      <c r="AA444" s="87" t="str">
        <f>IFERROR(IF(INDEX('[1]PNC 2020'!$A$3:$AA$434,MATCH($A444,'[1]PNC 2020'!$A$7:$A$434,0)+4,MATCH(AA$60,'[1]PNC 2020'!$A$3:$AA$3,0))=0,"",INDEX('[1]PNC 2020'!$A$3:$AA$434,MATCH($A444,'[1]PNC 2020'!$A$7:$A$434,0)+4,MATCH(AA$60,'[1]PNC 2020'!$A$3:$AA$3,0))),"")</f>
        <v/>
      </c>
      <c r="AB444" s="87">
        <f t="shared" si="153"/>
        <v>0</v>
      </c>
      <c r="AC444" s="87" t="str">
        <f>IFERROR(IF(INDEX('[1]PNC 2020'!$A$3:$AA$434,MATCH($A444,'[1]PNC 2020'!$A$7:$A$434,0)+4,MATCH(AC$60,'[1]PNC 2020'!$A$3:$AA$3,0))=0,"",INDEX('[1]PNC 2020'!$A$3:$AA$434,MATCH($A444,'[1]PNC 2020'!$A$7:$A$434,0)+4,MATCH(AC$60,'[1]PNC 2020'!$A$3:$AA$3,0))),"")</f>
        <v/>
      </c>
      <c r="AD444" s="87" t="str">
        <f>IFERROR(IF(INDEX('[1]PNC 2020'!$A$3:$AA$434,MATCH($A444,'[1]PNC 2020'!$A$7:$A$434,0)+4,MATCH(AD$60,'[1]PNC 2020'!$A$3:$AA$3,0))=0,"",INDEX('[1]PNC 2020'!$A$3:$AA$434,MATCH($A444,'[1]PNC 2020'!$A$7:$A$434,0)+4,MATCH(AD$60,'[1]PNC 2020'!$A$3:$AA$3,0))),"")</f>
        <v/>
      </c>
      <c r="AE444" s="87">
        <f t="shared" si="154"/>
        <v>0</v>
      </c>
      <c r="AF444" s="87" t="str">
        <f>IFERROR(IF(INDEX('[1]PNC 2020'!$A$3:$AA$434,MATCH($A444,'[1]PNC 2020'!$A$7:$A$434,0)+4,MATCH(AF$60,'[1]PNC 2020'!$A$3:$AA$3,0))=0,"",INDEX('[1]PNC 2020'!$A$3:$AA$434,MATCH($A444,'[1]PNC 2020'!$A$7:$A$434,0)+4,MATCH(AF$60,'[1]PNC 2020'!$A$3:$AA$3,0))),"")</f>
        <v/>
      </c>
      <c r="AG444" s="87" t="str">
        <f>IFERROR(IF(INDEX('[1]PNC 2020'!$A$3:$AA$434,MATCH($A444,'[1]PNC 2020'!$A$7:$A$434,0)+4,MATCH(AG$60,'[1]PNC 2020'!$A$3:$AA$3,0))=0,"",INDEX('[1]PNC 2020'!$A$3:$AA$434,MATCH($A444,'[1]PNC 2020'!$A$7:$A$434,0)+4,MATCH(AG$60,'[1]PNC 2020'!$A$3:$AA$3,0))),"")</f>
        <v/>
      </c>
      <c r="AH444" s="87">
        <f t="shared" si="155"/>
        <v>0</v>
      </c>
      <c r="AI444" s="87" t="str">
        <f>IFERROR(IF(INDEX('[1]PNC 2020'!$A$3:$AA$434,MATCH($A444,'[1]PNC 2020'!$A$7:$A$434,0)+4,MATCH(AI$60,'[1]PNC 2020'!$A$3:$AA$3,0))=0,"",INDEX('[1]PNC 2020'!$A$3:$AA$434,MATCH($A444,'[1]PNC 2020'!$A$7:$A$434,0)+4,MATCH(AI$60,'[1]PNC 2020'!$A$3:$AA$3,0))),"")</f>
        <v/>
      </c>
      <c r="AJ444" s="87" t="str">
        <f>IFERROR(IF(INDEX('[1]PNC 2020'!$A$3:$AA$434,MATCH($A444,'[1]PNC 2020'!$A$7:$A$434,0)+4,MATCH(AJ$60,'[1]PNC 2020'!$A$3:$AA$3,0))=0,"",INDEX('[1]PNC 2020'!$A$3:$AA$434,MATCH($A444,'[1]PNC 2020'!$A$7:$A$434,0)+4,MATCH(AJ$60,'[1]PNC 2020'!$A$3:$AA$3,0))),"")</f>
        <v/>
      </c>
      <c r="AK444" s="87">
        <f t="shared" si="156"/>
        <v>0</v>
      </c>
      <c r="AM444" s="132" t="s">
        <v>7</v>
      </c>
    </row>
    <row r="445" spans="1:39" x14ac:dyDescent="0.2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tr">
        <f>IFERROR(IF(INDEX('[1]PNC 2020'!$A$3:$AA$434,MATCH($A445,'[1]PNC 2020'!$A$7:$A$434,0)+4,MATCH(E$60,'[1]PNC 2020'!$A$3:$AA$3,0))=0,"",INDEX('[1]PNC 2020'!$A$3:$AA$434,MATCH($A445,'[1]PNC 2020'!$A$7:$A$434,0)+4,MATCH(E$60,'[1]PNC 2020'!$A$3:$AA$3,0))),"")</f>
        <v/>
      </c>
      <c r="F445" s="87" t="str">
        <f>IFERROR(IF(INDEX('[1]PNC 2020'!$A$3:$AA$434,MATCH($A445,'[1]PNC 2020'!$A$7:$A$434,0)+4,MATCH(F$60,'[1]PNC 2020'!$A$3:$AA$3,0))=0,"",INDEX('[1]PNC 2020'!$A$3:$AA$434,MATCH($A445,'[1]PNC 2020'!$A$7:$A$434,0)+4,MATCH(F$60,'[1]PNC 2020'!$A$3:$AA$3,0))),"")</f>
        <v/>
      </c>
      <c r="G445" s="87">
        <f t="shared" si="146"/>
        <v>0</v>
      </c>
      <c r="H445" s="87" t="str">
        <f>IFERROR(IF(INDEX('[1]PNC 2020'!$A$3:$AA$434,MATCH($A445,'[1]PNC 2020'!$A$7:$A$434,0)+4,MATCH(H$60,'[1]PNC 2020'!$A$3:$AA$3,0))=0,"",INDEX('[1]PNC 2020'!$A$3:$AA$434,MATCH($A445,'[1]PNC 2020'!$A$7:$A$434,0)+4,MATCH(H$60,'[1]PNC 2020'!$A$3:$AA$3,0))),"")</f>
        <v/>
      </c>
      <c r="I445" s="87" t="str">
        <f>IFERROR(IF(INDEX('[1]PNC 2020'!$A$3:$AA$434,MATCH($A445,'[1]PNC 2020'!$A$7:$A$434,0)+4,MATCH(I$60,'[1]PNC 2020'!$A$3:$AA$3,0))=0,"",INDEX('[1]PNC 2020'!$A$3:$AA$434,MATCH($A445,'[1]PNC 2020'!$A$7:$A$434,0)+4,MATCH(I$60,'[1]PNC 2020'!$A$3:$AA$3,0))),"")</f>
        <v/>
      </c>
      <c r="J445" s="87">
        <f t="shared" si="147"/>
        <v>0</v>
      </c>
      <c r="K445" s="87" t="str">
        <f>IFERROR(IF(INDEX('[1]PNC 2020'!$A$3:$AA$434,MATCH($A445,'[1]PNC 2020'!$A$7:$A$434,0)+4,MATCH(K$60,'[1]PNC 2020'!$A$3:$AA$3,0))=0,"",INDEX('[1]PNC 2020'!$A$3:$AA$434,MATCH($A445,'[1]PNC 2020'!$A$7:$A$434,0)+4,MATCH(K$60,'[1]PNC 2020'!$A$3:$AA$3,0))),"")</f>
        <v/>
      </c>
      <c r="L445" s="87" t="str">
        <f>IFERROR(IF(INDEX('[1]PNC 2020'!$A$3:$AA$434,MATCH($A445,'[1]PNC 2020'!$A$7:$A$434,0)+4,MATCH(L$60,'[1]PNC 2020'!$A$3:$AA$3,0))=0,"",INDEX('[1]PNC 2020'!$A$3:$AA$434,MATCH($A445,'[1]PNC 2020'!$A$7:$A$434,0)+4,MATCH(L$60,'[1]PNC 2020'!$A$3:$AA$3,0))),"")</f>
        <v/>
      </c>
      <c r="M445" s="87">
        <f t="shared" si="148"/>
        <v>0</v>
      </c>
      <c r="N445" s="87" t="str">
        <f>IFERROR(IF(INDEX('[1]PNC 2020'!$A$3:$AA$434,MATCH($A445,'[1]PNC 2020'!$A$7:$A$434,0)+4,MATCH(N$60,'[1]PNC 2020'!$A$3:$AA$3,0))=0,"",INDEX('[1]PNC 2020'!$A$3:$AA$434,MATCH($A445,'[1]PNC 2020'!$A$7:$A$434,0)+4,MATCH(N$60,'[1]PNC 2020'!$A$3:$AA$3,0))),"")</f>
        <v/>
      </c>
      <c r="O445" s="87" t="str">
        <f>IFERROR(IF(INDEX('[1]PNC 2020'!$A$3:$AA$434,MATCH($A445,'[1]PNC 2020'!$A$7:$A$434,0)+4,MATCH(O$60,'[1]PNC 2020'!$A$3:$AA$3,0))=0,"",INDEX('[1]PNC 2020'!$A$3:$AA$434,MATCH($A445,'[1]PNC 2020'!$A$7:$A$434,0)+4,MATCH(O$60,'[1]PNC 2020'!$A$3:$AA$3,0))),"")</f>
        <v/>
      </c>
      <c r="P445" s="87">
        <f t="shared" si="149"/>
        <v>0</v>
      </c>
      <c r="Q445" s="87" t="str">
        <f>IFERROR(IF(INDEX('[1]PNC 2020'!$A$3:$AA$434,MATCH($A445,'[1]PNC 2020'!$A$7:$A$434,0)+4,MATCH(Q$60,'[1]PNC 2020'!$A$3:$AA$3,0))=0,"",INDEX('[1]PNC 2020'!$A$3:$AA$434,MATCH($A445,'[1]PNC 2020'!$A$7:$A$434,0)+4,MATCH(Q$60,'[1]PNC 2020'!$A$3:$AA$3,0))),"")</f>
        <v/>
      </c>
      <c r="R445" s="87" t="str">
        <f>IFERROR(IF(INDEX('[1]PNC 2020'!$A$3:$AA$434,MATCH($A445,'[1]PNC 2020'!$A$7:$A$434,0)+4,MATCH(R$60,'[1]PNC 2020'!$A$3:$AA$3,0))=0,"",INDEX('[1]PNC 2020'!$A$3:$AA$434,MATCH($A445,'[1]PNC 2020'!$A$7:$A$434,0)+4,MATCH(R$60,'[1]PNC 2020'!$A$3:$AA$3,0))),"")</f>
        <v/>
      </c>
      <c r="S445" s="87">
        <f t="shared" si="150"/>
        <v>0</v>
      </c>
      <c r="T445" s="87" t="str">
        <f>IFERROR(IF(INDEX('[1]PNC 2020'!$A$3:$AA$434,MATCH($A445,'[1]PNC 2020'!$A$7:$A$434,0)+4,MATCH(T$60,'[1]PNC 2020'!$A$3:$AA$3,0))=0,"",INDEX('[1]PNC 2020'!$A$3:$AA$434,MATCH($A445,'[1]PNC 2020'!$A$7:$A$434,0)+4,MATCH(T$60,'[1]PNC 2020'!$A$3:$AA$3,0))),"")</f>
        <v/>
      </c>
      <c r="U445" s="87" t="str">
        <f>IFERROR(IF(INDEX('[1]PNC 2020'!$A$3:$AA$434,MATCH($A445,'[1]PNC 2020'!$A$7:$A$434,0)+4,MATCH(U$60,'[1]PNC 2020'!$A$3:$AA$3,0))=0,"",INDEX('[1]PNC 2020'!$A$3:$AA$434,MATCH($A445,'[1]PNC 2020'!$A$7:$A$434,0)+4,MATCH(U$60,'[1]PNC 2020'!$A$3:$AA$3,0))),"")</f>
        <v/>
      </c>
      <c r="V445" s="87">
        <f t="shared" si="151"/>
        <v>0</v>
      </c>
      <c r="W445" s="87" t="str">
        <f>IFERROR(IF(INDEX('[1]PNC 2020'!$A$3:$AA$434,MATCH($A445,'[1]PNC 2020'!$A$7:$A$434,0)+4,MATCH(W$60,'[1]PNC 2020'!$A$3:$AA$3,0))=0,"",INDEX('[1]PNC 2020'!$A$3:$AA$434,MATCH($A445,'[1]PNC 2020'!$A$7:$A$434,0)+4,MATCH(W$60,'[1]PNC 2020'!$A$3:$AA$3,0))),"")</f>
        <v/>
      </c>
      <c r="X445" s="87" t="str">
        <f>IFERROR(IF(INDEX('[1]PNC 2020'!$A$3:$AA$434,MATCH($A445,'[1]PNC 2020'!$A$7:$A$434,0)+4,MATCH(X$60,'[1]PNC 2020'!$A$3:$AA$3,0))=0,"",INDEX('[1]PNC 2020'!$A$3:$AA$434,MATCH($A445,'[1]PNC 2020'!$A$7:$A$434,0)+4,MATCH(X$60,'[1]PNC 2020'!$A$3:$AA$3,0))),"")</f>
        <v/>
      </c>
      <c r="Y445" s="87">
        <f t="shared" si="152"/>
        <v>0</v>
      </c>
      <c r="Z445" s="87" t="str">
        <f>IFERROR(IF(INDEX('[1]PNC 2020'!$A$3:$AA$434,MATCH($A445,'[1]PNC 2020'!$A$7:$A$434,0)+4,MATCH(Z$60,'[1]PNC 2020'!$A$3:$AA$3,0))=0,"",INDEX('[1]PNC 2020'!$A$3:$AA$434,MATCH($A445,'[1]PNC 2020'!$A$7:$A$434,0)+4,MATCH(Z$60,'[1]PNC 2020'!$A$3:$AA$3,0))),"")</f>
        <v/>
      </c>
      <c r="AA445" s="87" t="str">
        <f>IFERROR(IF(INDEX('[1]PNC 2020'!$A$3:$AA$434,MATCH($A445,'[1]PNC 2020'!$A$7:$A$434,0)+4,MATCH(AA$60,'[1]PNC 2020'!$A$3:$AA$3,0))=0,"",INDEX('[1]PNC 2020'!$A$3:$AA$434,MATCH($A445,'[1]PNC 2020'!$A$7:$A$434,0)+4,MATCH(AA$60,'[1]PNC 2020'!$A$3:$AA$3,0))),"")</f>
        <v/>
      </c>
      <c r="AB445" s="87">
        <f t="shared" si="153"/>
        <v>0</v>
      </c>
      <c r="AC445" s="87" t="str">
        <f>IFERROR(IF(INDEX('[1]PNC 2020'!$A$3:$AA$434,MATCH($A445,'[1]PNC 2020'!$A$7:$A$434,0)+4,MATCH(AC$60,'[1]PNC 2020'!$A$3:$AA$3,0))=0,"",INDEX('[1]PNC 2020'!$A$3:$AA$434,MATCH($A445,'[1]PNC 2020'!$A$7:$A$434,0)+4,MATCH(AC$60,'[1]PNC 2020'!$A$3:$AA$3,0))),"")</f>
        <v/>
      </c>
      <c r="AD445" s="87" t="str">
        <f>IFERROR(IF(INDEX('[1]PNC 2020'!$A$3:$AA$434,MATCH($A445,'[1]PNC 2020'!$A$7:$A$434,0)+4,MATCH(AD$60,'[1]PNC 2020'!$A$3:$AA$3,0))=0,"",INDEX('[1]PNC 2020'!$A$3:$AA$434,MATCH($A445,'[1]PNC 2020'!$A$7:$A$434,0)+4,MATCH(AD$60,'[1]PNC 2020'!$A$3:$AA$3,0))),"")</f>
        <v/>
      </c>
      <c r="AE445" s="87">
        <f t="shared" si="154"/>
        <v>0</v>
      </c>
      <c r="AF445" s="87" t="str">
        <f>IFERROR(IF(INDEX('[1]PNC 2020'!$A$3:$AA$434,MATCH($A445,'[1]PNC 2020'!$A$7:$A$434,0)+4,MATCH(AF$60,'[1]PNC 2020'!$A$3:$AA$3,0))=0,"",INDEX('[1]PNC 2020'!$A$3:$AA$434,MATCH($A445,'[1]PNC 2020'!$A$7:$A$434,0)+4,MATCH(AF$60,'[1]PNC 2020'!$A$3:$AA$3,0))),"")</f>
        <v/>
      </c>
      <c r="AG445" s="87" t="str">
        <f>IFERROR(IF(INDEX('[1]PNC 2020'!$A$3:$AA$434,MATCH($A445,'[1]PNC 2020'!$A$7:$A$434,0)+4,MATCH(AG$60,'[1]PNC 2020'!$A$3:$AA$3,0))=0,"",INDEX('[1]PNC 2020'!$A$3:$AA$434,MATCH($A445,'[1]PNC 2020'!$A$7:$A$434,0)+4,MATCH(AG$60,'[1]PNC 2020'!$A$3:$AA$3,0))),"")</f>
        <v/>
      </c>
      <c r="AH445" s="87">
        <f t="shared" si="155"/>
        <v>0</v>
      </c>
      <c r="AI445" s="87" t="str">
        <f>IFERROR(IF(INDEX('[1]PNC 2020'!$A$3:$AA$434,MATCH($A445,'[1]PNC 2020'!$A$7:$A$434,0)+4,MATCH(AI$60,'[1]PNC 2020'!$A$3:$AA$3,0))=0,"",INDEX('[1]PNC 2020'!$A$3:$AA$434,MATCH($A445,'[1]PNC 2020'!$A$7:$A$434,0)+4,MATCH(AI$60,'[1]PNC 2020'!$A$3:$AA$3,0))),"")</f>
        <v/>
      </c>
      <c r="AJ445" s="87" t="str">
        <f>IFERROR(IF(INDEX('[1]PNC 2020'!$A$3:$AA$434,MATCH($A445,'[1]PNC 2020'!$A$7:$A$434,0)+4,MATCH(AJ$60,'[1]PNC 2020'!$A$3:$AA$3,0))=0,"",INDEX('[1]PNC 2020'!$A$3:$AA$434,MATCH($A445,'[1]PNC 2020'!$A$7:$A$434,0)+4,MATCH(AJ$60,'[1]PNC 2020'!$A$3:$AA$3,0))),"")</f>
        <v/>
      </c>
      <c r="AK445" s="87">
        <f t="shared" si="156"/>
        <v>0</v>
      </c>
      <c r="AM445" s="132" t="s">
        <v>7</v>
      </c>
    </row>
    <row r="446" spans="1:39" x14ac:dyDescent="0.2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tr">
        <f>IFERROR(IF(INDEX('[1]PNC 2020'!$A$3:$AA$434,MATCH($A446,'[1]PNC 2020'!$A$7:$A$434,0)+4,MATCH(E$60,'[1]PNC 2020'!$A$3:$AA$3,0))=0,"",INDEX('[1]PNC 2020'!$A$3:$AA$434,MATCH($A446,'[1]PNC 2020'!$A$7:$A$434,0)+4,MATCH(E$60,'[1]PNC 2020'!$A$3:$AA$3,0))),"")</f>
        <v/>
      </c>
      <c r="F446" s="87" t="str">
        <f>IFERROR(IF(INDEX('[1]PNC 2020'!$A$3:$AA$434,MATCH($A446,'[1]PNC 2020'!$A$7:$A$434,0)+4,MATCH(F$60,'[1]PNC 2020'!$A$3:$AA$3,0))=0,"",INDEX('[1]PNC 2020'!$A$3:$AA$434,MATCH($A446,'[1]PNC 2020'!$A$7:$A$434,0)+4,MATCH(F$60,'[1]PNC 2020'!$A$3:$AA$3,0))),"")</f>
        <v/>
      </c>
      <c r="G446" s="87">
        <f t="shared" si="146"/>
        <v>0</v>
      </c>
      <c r="H446" s="87" t="str">
        <f>IFERROR(IF(INDEX('[1]PNC 2020'!$A$3:$AA$434,MATCH($A446,'[1]PNC 2020'!$A$7:$A$434,0)+4,MATCH(H$60,'[1]PNC 2020'!$A$3:$AA$3,0))=0,"",INDEX('[1]PNC 2020'!$A$3:$AA$434,MATCH($A446,'[1]PNC 2020'!$A$7:$A$434,0)+4,MATCH(H$60,'[1]PNC 2020'!$A$3:$AA$3,0))),"")</f>
        <v/>
      </c>
      <c r="I446" s="87" t="str">
        <f>IFERROR(IF(INDEX('[1]PNC 2020'!$A$3:$AA$434,MATCH($A446,'[1]PNC 2020'!$A$7:$A$434,0)+4,MATCH(I$60,'[1]PNC 2020'!$A$3:$AA$3,0))=0,"",INDEX('[1]PNC 2020'!$A$3:$AA$434,MATCH($A446,'[1]PNC 2020'!$A$7:$A$434,0)+4,MATCH(I$60,'[1]PNC 2020'!$A$3:$AA$3,0))),"")</f>
        <v/>
      </c>
      <c r="J446" s="87">
        <f t="shared" si="147"/>
        <v>0</v>
      </c>
      <c r="K446" s="87" t="str">
        <f>IFERROR(IF(INDEX('[1]PNC 2020'!$A$3:$AA$434,MATCH($A446,'[1]PNC 2020'!$A$7:$A$434,0)+4,MATCH(K$60,'[1]PNC 2020'!$A$3:$AA$3,0))=0,"",INDEX('[1]PNC 2020'!$A$3:$AA$434,MATCH($A446,'[1]PNC 2020'!$A$7:$A$434,0)+4,MATCH(K$60,'[1]PNC 2020'!$A$3:$AA$3,0))),"")</f>
        <v/>
      </c>
      <c r="L446" s="87" t="str">
        <f>IFERROR(IF(INDEX('[1]PNC 2020'!$A$3:$AA$434,MATCH($A446,'[1]PNC 2020'!$A$7:$A$434,0)+4,MATCH(L$60,'[1]PNC 2020'!$A$3:$AA$3,0))=0,"",INDEX('[1]PNC 2020'!$A$3:$AA$434,MATCH($A446,'[1]PNC 2020'!$A$7:$A$434,0)+4,MATCH(L$60,'[1]PNC 2020'!$A$3:$AA$3,0))),"")</f>
        <v/>
      </c>
      <c r="M446" s="87">
        <f t="shared" si="148"/>
        <v>0</v>
      </c>
      <c r="N446" s="87" t="str">
        <f>IFERROR(IF(INDEX('[1]PNC 2020'!$A$3:$AA$434,MATCH($A446,'[1]PNC 2020'!$A$7:$A$434,0)+4,MATCH(N$60,'[1]PNC 2020'!$A$3:$AA$3,0))=0,"",INDEX('[1]PNC 2020'!$A$3:$AA$434,MATCH($A446,'[1]PNC 2020'!$A$7:$A$434,0)+4,MATCH(N$60,'[1]PNC 2020'!$A$3:$AA$3,0))),"")</f>
        <v/>
      </c>
      <c r="O446" s="87" t="str">
        <f>IFERROR(IF(INDEX('[1]PNC 2020'!$A$3:$AA$434,MATCH($A446,'[1]PNC 2020'!$A$7:$A$434,0)+4,MATCH(O$60,'[1]PNC 2020'!$A$3:$AA$3,0))=0,"",INDEX('[1]PNC 2020'!$A$3:$AA$434,MATCH($A446,'[1]PNC 2020'!$A$7:$A$434,0)+4,MATCH(O$60,'[1]PNC 2020'!$A$3:$AA$3,0))),"")</f>
        <v/>
      </c>
      <c r="P446" s="87">
        <f t="shared" si="149"/>
        <v>0</v>
      </c>
      <c r="Q446" s="87" t="str">
        <f>IFERROR(IF(INDEX('[1]PNC 2020'!$A$3:$AA$434,MATCH($A446,'[1]PNC 2020'!$A$7:$A$434,0)+4,MATCH(Q$60,'[1]PNC 2020'!$A$3:$AA$3,0))=0,"",INDEX('[1]PNC 2020'!$A$3:$AA$434,MATCH($A446,'[1]PNC 2020'!$A$7:$A$434,0)+4,MATCH(Q$60,'[1]PNC 2020'!$A$3:$AA$3,0))),"")</f>
        <v/>
      </c>
      <c r="R446" s="87" t="str">
        <f>IFERROR(IF(INDEX('[1]PNC 2020'!$A$3:$AA$434,MATCH($A446,'[1]PNC 2020'!$A$7:$A$434,0)+4,MATCH(R$60,'[1]PNC 2020'!$A$3:$AA$3,0))=0,"",INDEX('[1]PNC 2020'!$A$3:$AA$434,MATCH($A446,'[1]PNC 2020'!$A$7:$A$434,0)+4,MATCH(R$60,'[1]PNC 2020'!$A$3:$AA$3,0))),"")</f>
        <v/>
      </c>
      <c r="S446" s="87">
        <f t="shared" si="150"/>
        <v>0</v>
      </c>
      <c r="T446" s="87" t="str">
        <f>IFERROR(IF(INDEX('[1]PNC 2020'!$A$3:$AA$434,MATCH($A446,'[1]PNC 2020'!$A$7:$A$434,0)+4,MATCH(T$60,'[1]PNC 2020'!$A$3:$AA$3,0))=0,"",INDEX('[1]PNC 2020'!$A$3:$AA$434,MATCH($A446,'[1]PNC 2020'!$A$7:$A$434,0)+4,MATCH(T$60,'[1]PNC 2020'!$A$3:$AA$3,0))),"")</f>
        <v/>
      </c>
      <c r="U446" s="87" t="str">
        <f>IFERROR(IF(INDEX('[1]PNC 2020'!$A$3:$AA$434,MATCH($A446,'[1]PNC 2020'!$A$7:$A$434,0)+4,MATCH(U$60,'[1]PNC 2020'!$A$3:$AA$3,0))=0,"",INDEX('[1]PNC 2020'!$A$3:$AA$434,MATCH($A446,'[1]PNC 2020'!$A$7:$A$434,0)+4,MATCH(U$60,'[1]PNC 2020'!$A$3:$AA$3,0))),"")</f>
        <v/>
      </c>
      <c r="V446" s="87">
        <f t="shared" si="151"/>
        <v>0</v>
      </c>
      <c r="W446" s="87" t="str">
        <f>IFERROR(IF(INDEX('[1]PNC 2020'!$A$3:$AA$434,MATCH($A446,'[1]PNC 2020'!$A$7:$A$434,0)+4,MATCH(W$60,'[1]PNC 2020'!$A$3:$AA$3,0))=0,"",INDEX('[1]PNC 2020'!$A$3:$AA$434,MATCH($A446,'[1]PNC 2020'!$A$7:$A$434,0)+4,MATCH(W$60,'[1]PNC 2020'!$A$3:$AA$3,0))),"")</f>
        <v/>
      </c>
      <c r="X446" s="87" t="str">
        <f>IFERROR(IF(INDEX('[1]PNC 2020'!$A$3:$AA$434,MATCH($A446,'[1]PNC 2020'!$A$7:$A$434,0)+4,MATCH(X$60,'[1]PNC 2020'!$A$3:$AA$3,0))=0,"",INDEX('[1]PNC 2020'!$A$3:$AA$434,MATCH($A446,'[1]PNC 2020'!$A$7:$A$434,0)+4,MATCH(X$60,'[1]PNC 2020'!$A$3:$AA$3,0))),"")</f>
        <v/>
      </c>
      <c r="Y446" s="87">
        <f t="shared" si="152"/>
        <v>0</v>
      </c>
      <c r="Z446" s="87" t="str">
        <f>IFERROR(IF(INDEX('[1]PNC 2020'!$A$3:$AA$434,MATCH($A446,'[1]PNC 2020'!$A$7:$A$434,0)+4,MATCH(Z$60,'[1]PNC 2020'!$A$3:$AA$3,0))=0,"",INDEX('[1]PNC 2020'!$A$3:$AA$434,MATCH($A446,'[1]PNC 2020'!$A$7:$A$434,0)+4,MATCH(Z$60,'[1]PNC 2020'!$A$3:$AA$3,0))),"")</f>
        <v/>
      </c>
      <c r="AA446" s="87" t="str">
        <f>IFERROR(IF(INDEX('[1]PNC 2020'!$A$3:$AA$434,MATCH($A446,'[1]PNC 2020'!$A$7:$A$434,0)+4,MATCH(AA$60,'[1]PNC 2020'!$A$3:$AA$3,0))=0,"",INDEX('[1]PNC 2020'!$A$3:$AA$434,MATCH($A446,'[1]PNC 2020'!$A$7:$A$434,0)+4,MATCH(AA$60,'[1]PNC 2020'!$A$3:$AA$3,0))),"")</f>
        <v/>
      </c>
      <c r="AB446" s="87">
        <f t="shared" si="153"/>
        <v>0</v>
      </c>
      <c r="AC446" s="87" t="str">
        <f>IFERROR(IF(INDEX('[1]PNC 2020'!$A$3:$AA$434,MATCH($A446,'[1]PNC 2020'!$A$7:$A$434,0)+4,MATCH(AC$60,'[1]PNC 2020'!$A$3:$AA$3,0))=0,"",INDEX('[1]PNC 2020'!$A$3:$AA$434,MATCH($A446,'[1]PNC 2020'!$A$7:$A$434,0)+4,MATCH(AC$60,'[1]PNC 2020'!$A$3:$AA$3,0))),"")</f>
        <v/>
      </c>
      <c r="AD446" s="87" t="str">
        <f>IFERROR(IF(INDEX('[1]PNC 2020'!$A$3:$AA$434,MATCH($A446,'[1]PNC 2020'!$A$7:$A$434,0)+4,MATCH(AD$60,'[1]PNC 2020'!$A$3:$AA$3,0))=0,"",INDEX('[1]PNC 2020'!$A$3:$AA$434,MATCH($A446,'[1]PNC 2020'!$A$7:$A$434,0)+4,MATCH(AD$60,'[1]PNC 2020'!$A$3:$AA$3,0))),"")</f>
        <v/>
      </c>
      <c r="AE446" s="87">
        <f t="shared" si="154"/>
        <v>0</v>
      </c>
      <c r="AF446" s="87" t="str">
        <f>IFERROR(IF(INDEX('[1]PNC 2020'!$A$3:$AA$434,MATCH($A446,'[1]PNC 2020'!$A$7:$A$434,0)+4,MATCH(AF$60,'[1]PNC 2020'!$A$3:$AA$3,0))=0,"",INDEX('[1]PNC 2020'!$A$3:$AA$434,MATCH($A446,'[1]PNC 2020'!$A$7:$A$434,0)+4,MATCH(AF$60,'[1]PNC 2020'!$A$3:$AA$3,0))),"")</f>
        <v/>
      </c>
      <c r="AG446" s="87" t="str">
        <f>IFERROR(IF(INDEX('[1]PNC 2020'!$A$3:$AA$434,MATCH($A446,'[1]PNC 2020'!$A$7:$A$434,0)+4,MATCH(AG$60,'[1]PNC 2020'!$A$3:$AA$3,0))=0,"",INDEX('[1]PNC 2020'!$A$3:$AA$434,MATCH($A446,'[1]PNC 2020'!$A$7:$A$434,0)+4,MATCH(AG$60,'[1]PNC 2020'!$A$3:$AA$3,0))),"")</f>
        <v/>
      </c>
      <c r="AH446" s="87">
        <f t="shared" si="155"/>
        <v>0</v>
      </c>
      <c r="AI446" s="87" t="str">
        <f>IFERROR(IF(INDEX('[1]PNC 2020'!$A$3:$AA$434,MATCH($A446,'[1]PNC 2020'!$A$7:$A$434,0)+4,MATCH(AI$60,'[1]PNC 2020'!$A$3:$AA$3,0))=0,"",INDEX('[1]PNC 2020'!$A$3:$AA$434,MATCH($A446,'[1]PNC 2020'!$A$7:$A$434,0)+4,MATCH(AI$60,'[1]PNC 2020'!$A$3:$AA$3,0))),"")</f>
        <v/>
      </c>
      <c r="AJ446" s="87" t="str">
        <f>IFERROR(IF(INDEX('[1]PNC 2020'!$A$3:$AA$434,MATCH($A446,'[1]PNC 2020'!$A$7:$A$434,0)+4,MATCH(AJ$60,'[1]PNC 2020'!$A$3:$AA$3,0))=0,"",INDEX('[1]PNC 2020'!$A$3:$AA$434,MATCH($A446,'[1]PNC 2020'!$A$7:$A$434,0)+4,MATCH(AJ$60,'[1]PNC 2020'!$A$3:$AA$3,0))),"")</f>
        <v/>
      </c>
      <c r="AK446" s="87">
        <f t="shared" si="156"/>
        <v>0</v>
      </c>
      <c r="AM446" s="132" t="s">
        <v>7</v>
      </c>
    </row>
    <row r="447" spans="1:39" x14ac:dyDescent="0.2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tr">
        <f>IFERROR(IF(INDEX('[1]PNC 2020'!$A$3:$AA$434,MATCH($A447,'[1]PNC 2020'!$A$7:$A$434,0)+4,MATCH(E$60,'[1]PNC 2020'!$A$3:$AA$3,0))=0,"",INDEX('[1]PNC 2020'!$A$3:$AA$434,MATCH($A447,'[1]PNC 2020'!$A$7:$A$434,0)+4,MATCH(E$60,'[1]PNC 2020'!$A$3:$AA$3,0))),"")</f>
        <v/>
      </c>
      <c r="F447" s="87" t="str">
        <f>IFERROR(IF(INDEX('[1]PNC 2020'!$A$3:$AA$434,MATCH($A447,'[1]PNC 2020'!$A$7:$A$434,0)+4,MATCH(F$60,'[1]PNC 2020'!$A$3:$AA$3,0))=0,"",INDEX('[1]PNC 2020'!$A$3:$AA$434,MATCH($A447,'[1]PNC 2020'!$A$7:$A$434,0)+4,MATCH(F$60,'[1]PNC 2020'!$A$3:$AA$3,0))),"")</f>
        <v/>
      </c>
      <c r="G447" s="87">
        <f t="shared" si="146"/>
        <v>0</v>
      </c>
      <c r="H447" s="87" t="str">
        <f>IFERROR(IF(INDEX('[1]PNC 2020'!$A$3:$AA$434,MATCH($A447,'[1]PNC 2020'!$A$7:$A$434,0)+4,MATCH(H$60,'[1]PNC 2020'!$A$3:$AA$3,0))=0,"",INDEX('[1]PNC 2020'!$A$3:$AA$434,MATCH($A447,'[1]PNC 2020'!$A$7:$A$434,0)+4,MATCH(H$60,'[1]PNC 2020'!$A$3:$AA$3,0))),"")</f>
        <v/>
      </c>
      <c r="I447" s="87" t="str">
        <f>IFERROR(IF(INDEX('[1]PNC 2020'!$A$3:$AA$434,MATCH($A447,'[1]PNC 2020'!$A$7:$A$434,0)+4,MATCH(I$60,'[1]PNC 2020'!$A$3:$AA$3,0))=0,"",INDEX('[1]PNC 2020'!$A$3:$AA$434,MATCH($A447,'[1]PNC 2020'!$A$7:$A$434,0)+4,MATCH(I$60,'[1]PNC 2020'!$A$3:$AA$3,0))),"")</f>
        <v/>
      </c>
      <c r="J447" s="87">
        <f t="shared" si="147"/>
        <v>0</v>
      </c>
      <c r="K447" s="87" t="str">
        <f>IFERROR(IF(INDEX('[1]PNC 2020'!$A$3:$AA$434,MATCH($A447,'[1]PNC 2020'!$A$7:$A$434,0)+4,MATCH(K$60,'[1]PNC 2020'!$A$3:$AA$3,0))=0,"",INDEX('[1]PNC 2020'!$A$3:$AA$434,MATCH($A447,'[1]PNC 2020'!$A$7:$A$434,0)+4,MATCH(K$60,'[1]PNC 2020'!$A$3:$AA$3,0))),"")</f>
        <v/>
      </c>
      <c r="L447" s="87" t="str">
        <f>IFERROR(IF(INDEX('[1]PNC 2020'!$A$3:$AA$434,MATCH($A447,'[1]PNC 2020'!$A$7:$A$434,0)+4,MATCH(L$60,'[1]PNC 2020'!$A$3:$AA$3,0))=0,"",INDEX('[1]PNC 2020'!$A$3:$AA$434,MATCH($A447,'[1]PNC 2020'!$A$7:$A$434,0)+4,MATCH(L$60,'[1]PNC 2020'!$A$3:$AA$3,0))),"")</f>
        <v/>
      </c>
      <c r="M447" s="87">
        <f t="shared" si="148"/>
        <v>0</v>
      </c>
      <c r="N447" s="87" t="str">
        <f>IFERROR(IF(INDEX('[1]PNC 2020'!$A$3:$AA$434,MATCH($A447,'[1]PNC 2020'!$A$7:$A$434,0)+4,MATCH(N$60,'[1]PNC 2020'!$A$3:$AA$3,0))=0,"",INDEX('[1]PNC 2020'!$A$3:$AA$434,MATCH($A447,'[1]PNC 2020'!$A$7:$A$434,0)+4,MATCH(N$60,'[1]PNC 2020'!$A$3:$AA$3,0))),"")</f>
        <v/>
      </c>
      <c r="O447" s="87" t="str">
        <f>IFERROR(IF(INDEX('[1]PNC 2020'!$A$3:$AA$434,MATCH($A447,'[1]PNC 2020'!$A$7:$A$434,0)+4,MATCH(O$60,'[1]PNC 2020'!$A$3:$AA$3,0))=0,"",INDEX('[1]PNC 2020'!$A$3:$AA$434,MATCH($A447,'[1]PNC 2020'!$A$7:$A$434,0)+4,MATCH(O$60,'[1]PNC 2020'!$A$3:$AA$3,0))),"")</f>
        <v/>
      </c>
      <c r="P447" s="87">
        <f t="shared" si="149"/>
        <v>0</v>
      </c>
      <c r="Q447" s="87" t="str">
        <f>IFERROR(IF(INDEX('[1]PNC 2020'!$A$3:$AA$434,MATCH($A447,'[1]PNC 2020'!$A$7:$A$434,0)+4,MATCH(Q$60,'[1]PNC 2020'!$A$3:$AA$3,0))=0,"",INDEX('[1]PNC 2020'!$A$3:$AA$434,MATCH($A447,'[1]PNC 2020'!$A$7:$A$434,0)+4,MATCH(Q$60,'[1]PNC 2020'!$A$3:$AA$3,0))),"")</f>
        <v/>
      </c>
      <c r="R447" s="87" t="str">
        <f>IFERROR(IF(INDEX('[1]PNC 2020'!$A$3:$AA$434,MATCH($A447,'[1]PNC 2020'!$A$7:$A$434,0)+4,MATCH(R$60,'[1]PNC 2020'!$A$3:$AA$3,0))=0,"",INDEX('[1]PNC 2020'!$A$3:$AA$434,MATCH($A447,'[1]PNC 2020'!$A$7:$A$434,0)+4,MATCH(R$60,'[1]PNC 2020'!$A$3:$AA$3,0))),"")</f>
        <v/>
      </c>
      <c r="S447" s="87">
        <f t="shared" si="150"/>
        <v>0</v>
      </c>
      <c r="T447" s="87" t="str">
        <f>IFERROR(IF(INDEX('[1]PNC 2020'!$A$3:$AA$434,MATCH($A447,'[1]PNC 2020'!$A$7:$A$434,0)+4,MATCH(T$60,'[1]PNC 2020'!$A$3:$AA$3,0))=0,"",INDEX('[1]PNC 2020'!$A$3:$AA$434,MATCH($A447,'[1]PNC 2020'!$A$7:$A$434,0)+4,MATCH(T$60,'[1]PNC 2020'!$A$3:$AA$3,0))),"")</f>
        <v/>
      </c>
      <c r="U447" s="87" t="str">
        <f>IFERROR(IF(INDEX('[1]PNC 2020'!$A$3:$AA$434,MATCH($A447,'[1]PNC 2020'!$A$7:$A$434,0)+4,MATCH(U$60,'[1]PNC 2020'!$A$3:$AA$3,0))=0,"",INDEX('[1]PNC 2020'!$A$3:$AA$434,MATCH($A447,'[1]PNC 2020'!$A$7:$A$434,0)+4,MATCH(U$60,'[1]PNC 2020'!$A$3:$AA$3,0))),"")</f>
        <v/>
      </c>
      <c r="V447" s="87">
        <f t="shared" si="151"/>
        <v>0</v>
      </c>
      <c r="W447" s="87" t="str">
        <f>IFERROR(IF(INDEX('[1]PNC 2020'!$A$3:$AA$434,MATCH($A447,'[1]PNC 2020'!$A$7:$A$434,0)+4,MATCH(W$60,'[1]PNC 2020'!$A$3:$AA$3,0))=0,"",INDEX('[1]PNC 2020'!$A$3:$AA$434,MATCH($A447,'[1]PNC 2020'!$A$7:$A$434,0)+4,MATCH(W$60,'[1]PNC 2020'!$A$3:$AA$3,0))),"")</f>
        <v/>
      </c>
      <c r="X447" s="87" t="str">
        <f>IFERROR(IF(INDEX('[1]PNC 2020'!$A$3:$AA$434,MATCH($A447,'[1]PNC 2020'!$A$7:$A$434,0)+4,MATCH(X$60,'[1]PNC 2020'!$A$3:$AA$3,0))=0,"",INDEX('[1]PNC 2020'!$A$3:$AA$434,MATCH($A447,'[1]PNC 2020'!$A$7:$A$434,0)+4,MATCH(X$60,'[1]PNC 2020'!$A$3:$AA$3,0))),"")</f>
        <v/>
      </c>
      <c r="Y447" s="87">
        <f t="shared" si="152"/>
        <v>0</v>
      </c>
      <c r="Z447" s="87" t="str">
        <f>IFERROR(IF(INDEX('[1]PNC 2020'!$A$3:$AA$434,MATCH($A447,'[1]PNC 2020'!$A$7:$A$434,0)+4,MATCH(Z$60,'[1]PNC 2020'!$A$3:$AA$3,0))=0,"",INDEX('[1]PNC 2020'!$A$3:$AA$434,MATCH($A447,'[1]PNC 2020'!$A$7:$A$434,0)+4,MATCH(Z$60,'[1]PNC 2020'!$A$3:$AA$3,0))),"")</f>
        <v/>
      </c>
      <c r="AA447" s="87" t="str">
        <f>IFERROR(IF(INDEX('[1]PNC 2020'!$A$3:$AA$434,MATCH($A447,'[1]PNC 2020'!$A$7:$A$434,0)+4,MATCH(AA$60,'[1]PNC 2020'!$A$3:$AA$3,0))=0,"",INDEX('[1]PNC 2020'!$A$3:$AA$434,MATCH($A447,'[1]PNC 2020'!$A$7:$A$434,0)+4,MATCH(AA$60,'[1]PNC 2020'!$A$3:$AA$3,0))),"")</f>
        <v/>
      </c>
      <c r="AB447" s="87">
        <f t="shared" si="153"/>
        <v>0</v>
      </c>
      <c r="AC447" s="87" t="str">
        <f>IFERROR(IF(INDEX('[1]PNC 2020'!$A$3:$AA$434,MATCH($A447,'[1]PNC 2020'!$A$7:$A$434,0)+4,MATCH(AC$60,'[1]PNC 2020'!$A$3:$AA$3,0))=0,"",INDEX('[1]PNC 2020'!$A$3:$AA$434,MATCH($A447,'[1]PNC 2020'!$A$7:$A$434,0)+4,MATCH(AC$60,'[1]PNC 2020'!$A$3:$AA$3,0))),"")</f>
        <v/>
      </c>
      <c r="AD447" s="87" t="str">
        <f>IFERROR(IF(INDEX('[1]PNC 2020'!$A$3:$AA$434,MATCH($A447,'[1]PNC 2020'!$A$7:$A$434,0)+4,MATCH(AD$60,'[1]PNC 2020'!$A$3:$AA$3,0))=0,"",INDEX('[1]PNC 2020'!$A$3:$AA$434,MATCH($A447,'[1]PNC 2020'!$A$7:$A$434,0)+4,MATCH(AD$60,'[1]PNC 2020'!$A$3:$AA$3,0))),"")</f>
        <v/>
      </c>
      <c r="AE447" s="87">
        <f t="shared" si="154"/>
        <v>0</v>
      </c>
      <c r="AF447" s="87" t="str">
        <f>IFERROR(IF(INDEX('[1]PNC 2020'!$A$3:$AA$434,MATCH($A447,'[1]PNC 2020'!$A$7:$A$434,0)+4,MATCH(AF$60,'[1]PNC 2020'!$A$3:$AA$3,0))=0,"",INDEX('[1]PNC 2020'!$A$3:$AA$434,MATCH($A447,'[1]PNC 2020'!$A$7:$A$434,0)+4,MATCH(AF$60,'[1]PNC 2020'!$A$3:$AA$3,0))),"")</f>
        <v/>
      </c>
      <c r="AG447" s="87" t="str">
        <f>IFERROR(IF(INDEX('[1]PNC 2020'!$A$3:$AA$434,MATCH($A447,'[1]PNC 2020'!$A$7:$A$434,0)+4,MATCH(AG$60,'[1]PNC 2020'!$A$3:$AA$3,0))=0,"",INDEX('[1]PNC 2020'!$A$3:$AA$434,MATCH($A447,'[1]PNC 2020'!$A$7:$A$434,0)+4,MATCH(AG$60,'[1]PNC 2020'!$A$3:$AA$3,0))),"")</f>
        <v/>
      </c>
      <c r="AH447" s="87">
        <f t="shared" si="155"/>
        <v>0</v>
      </c>
      <c r="AI447" s="87" t="str">
        <f>IFERROR(IF(INDEX('[1]PNC 2020'!$A$3:$AA$434,MATCH($A447,'[1]PNC 2020'!$A$7:$A$434,0)+4,MATCH(AI$60,'[1]PNC 2020'!$A$3:$AA$3,0))=0,"",INDEX('[1]PNC 2020'!$A$3:$AA$434,MATCH($A447,'[1]PNC 2020'!$A$7:$A$434,0)+4,MATCH(AI$60,'[1]PNC 2020'!$A$3:$AA$3,0))),"")</f>
        <v/>
      </c>
      <c r="AJ447" s="87" t="str">
        <f>IFERROR(IF(INDEX('[1]PNC 2020'!$A$3:$AA$434,MATCH($A447,'[1]PNC 2020'!$A$7:$A$434,0)+4,MATCH(AJ$60,'[1]PNC 2020'!$A$3:$AA$3,0))=0,"",INDEX('[1]PNC 2020'!$A$3:$AA$434,MATCH($A447,'[1]PNC 2020'!$A$7:$A$434,0)+4,MATCH(AJ$60,'[1]PNC 2020'!$A$3:$AA$3,0))),"")</f>
        <v/>
      </c>
      <c r="AK447" s="87">
        <f t="shared" si="156"/>
        <v>0</v>
      </c>
      <c r="AM447" s="132" t="s">
        <v>7</v>
      </c>
    </row>
    <row r="448" spans="1:39" x14ac:dyDescent="0.2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tr">
        <f>IFERROR(IF(INDEX('[1]PNC 2020'!$A$3:$AA$434,MATCH($A448,'[1]PNC 2020'!$A$7:$A$434,0)+4,MATCH(E$60,'[1]PNC 2020'!$A$3:$AA$3,0))=0,"",INDEX('[1]PNC 2020'!$A$3:$AA$434,MATCH($A448,'[1]PNC 2020'!$A$7:$A$434,0)+4,MATCH(E$60,'[1]PNC 2020'!$A$3:$AA$3,0))),"")</f>
        <v/>
      </c>
      <c r="F448" s="87" t="str">
        <f>IFERROR(IF(INDEX('[1]PNC 2020'!$A$3:$AA$434,MATCH($A448,'[1]PNC 2020'!$A$7:$A$434,0)+4,MATCH(F$60,'[1]PNC 2020'!$A$3:$AA$3,0))=0,"",INDEX('[1]PNC 2020'!$A$3:$AA$434,MATCH($A448,'[1]PNC 2020'!$A$7:$A$434,0)+4,MATCH(F$60,'[1]PNC 2020'!$A$3:$AA$3,0))),"")</f>
        <v/>
      </c>
      <c r="G448" s="87">
        <f t="shared" si="146"/>
        <v>0</v>
      </c>
      <c r="H448" s="87" t="str">
        <f>IFERROR(IF(INDEX('[1]PNC 2020'!$A$3:$AA$434,MATCH($A448,'[1]PNC 2020'!$A$7:$A$434,0)+4,MATCH(H$60,'[1]PNC 2020'!$A$3:$AA$3,0))=0,"",INDEX('[1]PNC 2020'!$A$3:$AA$434,MATCH($A448,'[1]PNC 2020'!$A$7:$A$434,0)+4,MATCH(H$60,'[1]PNC 2020'!$A$3:$AA$3,0))),"")</f>
        <v/>
      </c>
      <c r="I448" s="87" t="str">
        <f>IFERROR(IF(INDEX('[1]PNC 2020'!$A$3:$AA$434,MATCH($A448,'[1]PNC 2020'!$A$7:$A$434,0)+4,MATCH(I$60,'[1]PNC 2020'!$A$3:$AA$3,0))=0,"",INDEX('[1]PNC 2020'!$A$3:$AA$434,MATCH($A448,'[1]PNC 2020'!$A$7:$A$434,0)+4,MATCH(I$60,'[1]PNC 2020'!$A$3:$AA$3,0))),"")</f>
        <v/>
      </c>
      <c r="J448" s="87">
        <f t="shared" si="147"/>
        <v>0</v>
      </c>
      <c r="K448" s="87" t="str">
        <f>IFERROR(IF(INDEX('[1]PNC 2020'!$A$3:$AA$434,MATCH($A448,'[1]PNC 2020'!$A$7:$A$434,0)+4,MATCH(K$60,'[1]PNC 2020'!$A$3:$AA$3,0))=0,"",INDEX('[1]PNC 2020'!$A$3:$AA$434,MATCH($A448,'[1]PNC 2020'!$A$7:$A$434,0)+4,MATCH(K$60,'[1]PNC 2020'!$A$3:$AA$3,0))),"")</f>
        <v/>
      </c>
      <c r="L448" s="87" t="str">
        <f>IFERROR(IF(INDEX('[1]PNC 2020'!$A$3:$AA$434,MATCH($A448,'[1]PNC 2020'!$A$7:$A$434,0)+4,MATCH(L$60,'[1]PNC 2020'!$A$3:$AA$3,0))=0,"",INDEX('[1]PNC 2020'!$A$3:$AA$434,MATCH($A448,'[1]PNC 2020'!$A$7:$A$434,0)+4,MATCH(L$60,'[1]PNC 2020'!$A$3:$AA$3,0))),"")</f>
        <v/>
      </c>
      <c r="M448" s="87">
        <f t="shared" si="148"/>
        <v>0</v>
      </c>
      <c r="N448" s="87" t="str">
        <f>IFERROR(IF(INDEX('[1]PNC 2020'!$A$3:$AA$434,MATCH($A448,'[1]PNC 2020'!$A$7:$A$434,0)+4,MATCH(N$60,'[1]PNC 2020'!$A$3:$AA$3,0))=0,"",INDEX('[1]PNC 2020'!$A$3:$AA$434,MATCH($A448,'[1]PNC 2020'!$A$7:$A$434,0)+4,MATCH(N$60,'[1]PNC 2020'!$A$3:$AA$3,0))),"")</f>
        <v/>
      </c>
      <c r="O448" s="87" t="str">
        <f>IFERROR(IF(INDEX('[1]PNC 2020'!$A$3:$AA$434,MATCH($A448,'[1]PNC 2020'!$A$7:$A$434,0)+4,MATCH(O$60,'[1]PNC 2020'!$A$3:$AA$3,0))=0,"",INDEX('[1]PNC 2020'!$A$3:$AA$434,MATCH($A448,'[1]PNC 2020'!$A$7:$A$434,0)+4,MATCH(O$60,'[1]PNC 2020'!$A$3:$AA$3,0))),"")</f>
        <v/>
      </c>
      <c r="P448" s="87">
        <f t="shared" si="149"/>
        <v>0</v>
      </c>
      <c r="Q448" s="87" t="str">
        <f>IFERROR(IF(INDEX('[1]PNC 2020'!$A$3:$AA$434,MATCH($A448,'[1]PNC 2020'!$A$7:$A$434,0)+4,MATCH(Q$60,'[1]PNC 2020'!$A$3:$AA$3,0))=0,"",INDEX('[1]PNC 2020'!$A$3:$AA$434,MATCH($A448,'[1]PNC 2020'!$A$7:$A$434,0)+4,MATCH(Q$60,'[1]PNC 2020'!$A$3:$AA$3,0))),"")</f>
        <v/>
      </c>
      <c r="R448" s="87" t="str">
        <f>IFERROR(IF(INDEX('[1]PNC 2020'!$A$3:$AA$434,MATCH($A448,'[1]PNC 2020'!$A$7:$A$434,0)+4,MATCH(R$60,'[1]PNC 2020'!$A$3:$AA$3,0))=0,"",INDEX('[1]PNC 2020'!$A$3:$AA$434,MATCH($A448,'[1]PNC 2020'!$A$7:$A$434,0)+4,MATCH(R$60,'[1]PNC 2020'!$A$3:$AA$3,0))),"")</f>
        <v/>
      </c>
      <c r="S448" s="87">
        <f t="shared" si="150"/>
        <v>0</v>
      </c>
      <c r="T448" s="87" t="str">
        <f>IFERROR(IF(INDEX('[1]PNC 2020'!$A$3:$AA$434,MATCH($A448,'[1]PNC 2020'!$A$7:$A$434,0)+4,MATCH(T$60,'[1]PNC 2020'!$A$3:$AA$3,0))=0,"",INDEX('[1]PNC 2020'!$A$3:$AA$434,MATCH($A448,'[1]PNC 2020'!$A$7:$A$434,0)+4,MATCH(T$60,'[1]PNC 2020'!$A$3:$AA$3,0))),"")</f>
        <v/>
      </c>
      <c r="U448" s="87" t="str">
        <f>IFERROR(IF(INDEX('[1]PNC 2020'!$A$3:$AA$434,MATCH($A448,'[1]PNC 2020'!$A$7:$A$434,0)+4,MATCH(U$60,'[1]PNC 2020'!$A$3:$AA$3,0))=0,"",INDEX('[1]PNC 2020'!$A$3:$AA$434,MATCH($A448,'[1]PNC 2020'!$A$7:$A$434,0)+4,MATCH(U$60,'[1]PNC 2020'!$A$3:$AA$3,0))),"")</f>
        <v/>
      </c>
      <c r="V448" s="87">
        <f t="shared" si="151"/>
        <v>0</v>
      </c>
      <c r="W448" s="87" t="str">
        <f>IFERROR(IF(INDEX('[1]PNC 2020'!$A$3:$AA$434,MATCH($A448,'[1]PNC 2020'!$A$7:$A$434,0)+4,MATCH(W$60,'[1]PNC 2020'!$A$3:$AA$3,0))=0,"",INDEX('[1]PNC 2020'!$A$3:$AA$434,MATCH($A448,'[1]PNC 2020'!$A$7:$A$434,0)+4,MATCH(W$60,'[1]PNC 2020'!$A$3:$AA$3,0))),"")</f>
        <v/>
      </c>
      <c r="X448" s="87" t="str">
        <f>IFERROR(IF(INDEX('[1]PNC 2020'!$A$3:$AA$434,MATCH($A448,'[1]PNC 2020'!$A$7:$A$434,0)+4,MATCH(X$60,'[1]PNC 2020'!$A$3:$AA$3,0))=0,"",INDEX('[1]PNC 2020'!$A$3:$AA$434,MATCH($A448,'[1]PNC 2020'!$A$7:$A$434,0)+4,MATCH(X$60,'[1]PNC 2020'!$A$3:$AA$3,0))),"")</f>
        <v/>
      </c>
      <c r="Y448" s="87">
        <f t="shared" si="152"/>
        <v>0</v>
      </c>
      <c r="Z448" s="87" t="str">
        <f>IFERROR(IF(INDEX('[1]PNC 2020'!$A$3:$AA$434,MATCH($A448,'[1]PNC 2020'!$A$7:$A$434,0)+4,MATCH(Z$60,'[1]PNC 2020'!$A$3:$AA$3,0))=0,"",INDEX('[1]PNC 2020'!$A$3:$AA$434,MATCH($A448,'[1]PNC 2020'!$A$7:$A$434,0)+4,MATCH(Z$60,'[1]PNC 2020'!$A$3:$AA$3,0))),"")</f>
        <v/>
      </c>
      <c r="AA448" s="87" t="str">
        <f>IFERROR(IF(INDEX('[1]PNC 2020'!$A$3:$AA$434,MATCH($A448,'[1]PNC 2020'!$A$7:$A$434,0)+4,MATCH(AA$60,'[1]PNC 2020'!$A$3:$AA$3,0))=0,"",INDEX('[1]PNC 2020'!$A$3:$AA$434,MATCH($A448,'[1]PNC 2020'!$A$7:$A$434,0)+4,MATCH(AA$60,'[1]PNC 2020'!$A$3:$AA$3,0))),"")</f>
        <v/>
      </c>
      <c r="AB448" s="87">
        <f t="shared" si="153"/>
        <v>0</v>
      </c>
      <c r="AC448" s="87" t="str">
        <f>IFERROR(IF(INDEX('[1]PNC 2020'!$A$3:$AA$434,MATCH($A448,'[1]PNC 2020'!$A$7:$A$434,0)+4,MATCH(AC$60,'[1]PNC 2020'!$A$3:$AA$3,0))=0,"",INDEX('[1]PNC 2020'!$A$3:$AA$434,MATCH($A448,'[1]PNC 2020'!$A$7:$A$434,0)+4,MATCH(AC$60,'[1]PNC 2020'!$A$3:$AA$3,0))),"")</f>
        <v/>
      </c>
      <c r="AD448" s="87" t="str">
        <f>IFERROR(IF(INDEX('[1]PNC 2020'!$A$3:$AA$434,MATCH($A448,'[1]PNC 2020'!$A$7:$A$434,0)+4,MATCH(AD$60,'[1]PNC 2020'!$A$3:$AA$3,0))=0,"",INDEX('[1]PNC 2020'!$A$3:$AA$434,MATCH($A448,'[1]PNC 2020'!$A$7:$A$434,0)+4,MATCH(AD$60,'[1]PNC 2020'!$A$3:$AA$3,0))),"")</f>
        <v/>
      </c>
      <c r="AE448" s="87">
        <f t="shared" si="154"/>
        <v>0</v>
      </c>
      <c r="AF448" s="87" t="str">
        <f>IFERROR(IF(INDEX('[1]PNC 2020'!$A$3:$AA$434,MATCH($A448,'[1]PNC 2020'!$A$7:$A$434,0)+4,MATCH(AF$60,'[1]PNC 2020'!$A$3:$AA$3,0))=0,"",INDEX('[1]PNC 2020'!$A$3:$AA$434,MATCH($A448,'[1]PNC 2020'!$A$7:$A$434,0)+4,MATCH(AF$60,'[1]PNC 2020'!$A$3:$AA$3,0))),"")</f>
        <v/>
      </c>
      <c r="AG448" s="87" t="str">
        <f>IFERROR(IF(INDEX('[1]PNC 2020'!$A$3:$AA$434,MATCH($A448,'[1]PNC 2020'!$A$7:$A$434,0)+4,MATCH(AG$60,'[1]PNC 2020'!$A$3:$AA$3,0))=0,"",INDEX('[1]PNC 2020'!$A$3:$AA$434,MATCH($A448,'[1]PNC 2020'!$A$7:$A$434,0)+4,MATCH(AG$60,'[1]PNC 2020'!$A$3:$AA$3,0))),"")</f>
        <v/>
      </c>
      <c r="AH448" s="87">
        <f t="shared" si="155"/>
        <v>0</v>
      </c>
      <c r="AI448" s="87" t="str">
        <f>IFERROR(IF(INDEX('[1]PNC 2020'!$A$3:$AA$434,MATCH($A448,'[1]PNC 2020'!$A$7:$A$434,0)+4,MATCH(AI$60,'[1]PNC 2020'!$A$3:$AA$3,0))=0,"",INDEX('[1]PNC 2020'!$A$3:$AA$434,MATCH($A448,'[1]PNC 2020'!$A$7:$A$434,0)+4,MATCH(AI$60,'[1]PNC 2020'!$A$3:$AA$3,0))),"")</f>
        <v/>
      </c>
      <c r="AJ448" s="87" t="str">
        <f>IFERROR(IF(INDEX('[1]PNC 2020'!$A$3:$AA$434,MATCH($A448,'[1]PNC 2020'!$A$7:$A$434,0)+4,MATCH(AJ$60,'[1]PNC 2020'!$A$3:$AA$3,0))=0,"",INDEX('[1]PNC 2020'!$A$3:$AA$434,MATCH($A448,'[1]PNC 2020'!$A$7:$A$434,0)+4,MATCH(AJ$60,'[1]PNC 2020'!$A$3:$AA$3,0))),"")</f>
        <v/>
      </c>
      <c r="AK448" s="87">
        <f t="shared" si="156"/>
        <v>0</v>
      </c>
      <c r="AM448" s="132" t="s">
        <v>7</v>
      </c>
    </row>
    <row r="449" spans="1:39" x14ac:dyDescent="0.2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tr">
        <f>IFERROR(IF(INDEX('[1]PNC 2020'!$A$3:$AA$434,MATCH($A449,'[1]PNC 2020'!$A$7:$A$434,0)+4,MATCH(E$60,'[1]PNC 2020'!$A$3:$AA$3,0))=0,"",INDEX('[1]PNC 2020'!$A$3:$AA$434,MATCH($A449,'[1]PNC 2020'!$A$7:$A$434,0)+4,MATCH(E$60,'[1]PNC 2020'!$A$3:$AA$3,0))),"")</f>
        <v/>
      </c>
      <c r="F449" s="87" t="str">
        <f>IFERROR(IF(INDEX('[1]PNC 2020'!$A$3:$AA$434,MATCH($A449,'[1]PNC 2020'!$A$7:$A$434,0)+4,MATCH(F$60,'[1]PNC 2020'!$A$3:$AA$3,0))=0,"",INDEX('[1]PNC 2020'!$A$3:$AA$434,MATCH($A449,'[1]PNC 2020'!$A$7:$A$434,0)+4,MATCH(F$60,'[1]PNC 2020'!$A$3:$AA$3,0))),"")</f>
        <v/>
      </c>
      <c r="G449" s="87">
        <f t="shared" si="146"/>
        <v>0</v>
      </c>
      <c r="H449" s="87" t="str">
        <f>IFERROR(IF(INDEX('[1]PNC 2020'!$A$3:$AA$434,MATCH($A449,'[1]PNC 2020'!$A$7:$A$434,0)+4,MATCH(H$60,'[1]PNC 2020'!$A$3:$AA$3,0))=0,"",INDEX('[1]PNC 2020'!$A$3:$AA$434,MATCH($A449,'[1]PNC 2020'!$A$7:$A$434,0)+4,MATCH(H$60,'[1]PNC 2020'!$A$3:$AA$3,0))),"")</f>
        <v/>
      </c>
      <c r="I449" s="87" t="str">
        <f>IFERROR(IF(INDEX('[1]PNC 2020'!$A$3:$AA$434,MATCH($A449,'[1]PNC 2020'!$A$7:$A$434,0)+4,MATCH(I$60,'[1]PNC 2020'!$A$3:$AA$3,0))=0,"",INDEX('[1]PNC 2020'!$A$3:$AA$434,MATCH($A449,'[1]PNC 2020'!$A$7:$A$434,0)+4,MATCH(I$60,'[1]PNC 2020'!$A$3:$AA$3,0))),"")</f>
        <v/>
      </c>
      <c r="J449" s="87">
        <f t="shared" si="147"/>
        <v>0</v>
      </c>
      <c r="K449" s="87" t="str">
        <f>IFERROR(IF(INDEX('[1]PNC 2020'!$A$3:$AA$434,MATCH($A449,'[1]PNC 2020'!$A$7:$A$434,0)+4,MATCH(K$60,'[1]PNC 2020'!$A$3:$AA$3,0))=0,"",INDEX('[1]PNC 2020'!$A$3:$AA$434,MATCH($A449,'[1]PNC 2020'!$A$7:$A$434,0)+4,MATCH(K$60,'[1]PNC 2020'!$A$3:$AA$3,0))),"")</f>
        <v/>
      </c>
      <c r="L449" s="87" t="str">
        <f>IFERROR(IF(INDEX('[1]PNC 2020'!$A$3:$AA$434,MATCH($A449,'[1]PNC 2020'!$A$7:$A$434,0)+4,MATCH(L$60,'[1]PNC 2020'!$A$3:$AA$3,0))=0,"",INDEX('[1]PNC 2020'!$A$3:$AA$434,MATCH($A449,'[1]PNC 2020'!$A$7:$A$434,0)+4,MATCH(L$60,'[1]PNC 2020'!$A$3:$AA$3,0))),"")</f>
        <v/>
      </c>
      <c r="M449" s="87">
        <f t="shared" si="148"/>
        <v>0</v>
      </c>
      <c r="N449" s="87" t="str">
        <f>IFERROR(IF(INDEX('[1]PNC 2020'!$A$3:$AA$434,MATCH($A449,'[1]PNC 2020'!$A$7:$A$434,0)+4,MATCH(N$60,'[1]PNC 2020'!$A$3:$AA$3,0))=0,"",INDEX('[1]PNC 2020'!$A$3:$AA$434,MATCH($A449,'[1]PNC 2020'!$A$7:$A$434,0)+4,MATCH(N$60,'[1]PNC 2020'!$A$3:$AA$3,0))),"")</f>
        <v/>
      </c>
      <c r="O449" s="87" t="str">
        <f>IFERROR(IF(INDEX('[1]PNC 2020'!$A$3:$AA$434,MATCH($A449,'[1]PNC 2020'!$A$7:$A$434,0)+4,MATCH(O$60,'[1]PNC 2020'!$A$3:$AA$3,0))=0,"",INDEX('[1]PNC 2020'!$A$3:$AA$434,MATCH($A449,'[1]PNC 2020'!$A$7:$A$434,0)+4,MATCH(O$60,'[1]PNC 2020'!$A$3:$AA$3,0))),"")</f>
        <v/>
      </c>
      <c r="P449" s="87">
        <f t="shared" si="149"/>
        <v>0</v>
      </c>
      <c r="Q449" s="87" t="str">
        <f>IFERROR(IF(INDEX('[1]PNC 2020'!$A$3:$AA$434,MATCH($A449,'[1]PNC 2020'!$A$7:$A$434,0)+4,MATCH(Q$60,'[1]PNC 2020'!$A$3:$AA$3,0))=0,"",INDEX('[1]PNC 2020'!$A$3:$AA$434,MATCH($A449,'[1]PNC 2020'!$A$7:$A$434,0)+4,MATCH(Q$60,'[1]PNC 2020'!$A$3:$AA$3,0))),"")</f>
        <v/>
      </c>
      <c r="R449" s="87" t="str">
        <f>IFERROR(IF(INDEX('[1]PNC 2020'!$A$3:$AA$434,MATCH($A449,'[1]PNC 2020'!$A$7:$A$434,0)+4,MATCH(R$60,'[1]PNC 2020'!$A$3:$AA$3,0))=0,"",INDEX('[1]PNC 2020'!$A$3:$AA$434,MATCH($A449,'[1]PNC 2020'!$A$7:$A$434,0)+4,MATCH(R$60,'[1]PNC 2020'!$A$3:$AA$3,0))),"")</f>
        <v/>
      </c>
      <c r="S449" s="87">
        <f t="shared" si="150"/>
        <v>0</v>
      </c>
      <c r="T449" s="87" t="str">
        <f>IFERROR(IF(INDEX('[1]PNC 2020'!$A$3:$AA$434,MATCH($A449,'[1]PNC 2020'!$A$7:$A$434,0)+4,MATCH(T$60,'[1]PNC 2020'!$A$3:$AA$3,0))=0,"",INDEX('[1]PNC 2020'!$A$3:$AA$434,MATCH($A449,'[1]PNC 2020'!$A$7:$A$434,0)+4,MATCH(T$60,'[1]PNC 2020'!$A$3:$AA$3,0))),"")</f>
        <v/>
      </c>
      <c r="U449" s="87" t="str">
        <f>IFERROR(IF(INDEX('[1]PNC 2020'!$A$3:$AA$434,MATCH($A449,'[1]PNC 2020'!$A$7:$A$434,0)+4,MATCH(U$60,'[1]PNC 2020'!$A$3:$AA$3,0))=0,"",INDEX('[1]PNC 2020'!$A$3:$AA$434,MATCH($A449,'[1]PNC 2020'!$A$7:$A$434,0)+4,MATCH(U$60,'[1]PNC 2020'!$A$3:$AA$3,0))),"")</f>
        <v/>
      </c>
      <c r="V449" s="87">
        <f t="shared" si="151"/>
        <v>0</v>
      </c>
      <c r="W449" s="87" t="str">
        <f>IFERROR(IF(INDEX('[1]PNC 2020'!$A$3:$AA$434,MATCH($A449,'[1]PNC 2020'!$A$7:$A$434,0)+4,MATCH(W$60,'[1]PNC 2020'!$A$3:$AA$3,0))=0,"",INDEX('[1]PNC 2020'!$A$3:$AA$434,MATCH($A449,'[1]PNC 2020'!$A$7:$A$434,0)+4,MATCH(W$60,'[1]PNC 2020'!$A$3:$AA$3,0))),"")</f>
        <v/>
      </c>
      <c r="X449" s="87" t="str">
        <f>IFERROR(IF(INDEX('[1]PNC 2020'!$A$3:$AA$434,MATCH($A449,'[1]PNC 2020'!$A$7:$A$434,0)+4,MATCH(X$60,'[1]PNC 2020'!$A$3:$AA$3,0))=0,"",INDEX('[1]PNC 2020'!$A$3:$AA$434,MATCH($A449,'[1]PNC 2020'!$A$7:$A$434,0)+4,MATCH(X$60,'[1]PNC 2020'!$A$3:$AA$3,0))),"")</f>
        <v/>
      </c>
      <c r="Y449" s="87">
        <f t="shared" si="152"/>
        <v>0</v>
      </c>
      <c r="Z449" s="87" t="str">
        <f>IFERROR(IF(INDEX('[1]PNC 2020'!$A$3:$AA$434,MATCH($A449,'[1]PNC 2020'!$A$7:$A$434,0)+4,MATCH(Z$60,'[1]PNC 2020'!$A$3:$AA$3,0))=0,"",INDEX('[1]PNC 2020'!$A$3:$AA$434,MATCH($A449,'[1]PNC 2020'!$A$7:$A$434,0)+4,MATCH(Z$60,'[1]PNC 2020'!$A$3:$AA$3,0))),"")</f>
        <v/>
      </c>
      <c r="AA449" s="87" t="str">
        <f>IFERROR(IF(INDEX('[1]PNC 2020'!$A$3:$AA$434,MATCH($A449,'[1]PNC 2020'!$A$7:$A$434,0)+4,MATCH(AA$60,'[1]PNC 2020'!$A$3:$AA$3,0))=0,"",INDEX('[1]PNC 2020'!$A$3:$AA$434,MATCH($A449,'[1]PNC 2020'!$A$7:$A$434,0)+4,MATCH(AA$60,'[1]PNC 2020'!$A$3:$AA$3,0))),"")</f>
        <v/>
      </c>
      <c r="AB449" s="87">
        <f t="shared" si="153"/>
        <v>0</v>
      </c>
      <c r="AC449" s="87" t="str">
        <f>IFERROR(IF(INDEX('[1]PNC 2020'!$A$3:$AA$434,MATCH($A449,'[1]PNC 2020'!$A$7:$A$434,0)+4,MATCH(AC$60,'[1]PNC 2020'!$A$3:$AA$3,0))=0,"",INDEX('[1]PNC 2020'!$A$3:$AA$434,MATCH($A449,'[1]PNC 2020'!$A$7:$A$434,0)+4,MATCH(AC$60,'[1]PNC 2020'!$A$3:$AA$3,0))),"")</f>
        <v/>
      </c>
      <c r="AD449" s="87" t="str">
        <f>IFERROR(IF(INDEX('[1]PNC 2020'!$A$3:$AA$434,MATCH($A449,'[1]PNC 2020'!$A$7:$A$434,0)+4,MATCH(AD$60,'[1]PNC 2020'!$A$3:$AA$3,0))=0,"",INDEX('[1]PNC 2020'!$A$3:$AA$434,MATCH($A449,'[1]PNC 2020'!$A$7:$A$434,0)+4,MATCH(AD$60,'[1]PNC 2020'!$A$3:$AA$3,0))),"")</f>
        <v/>
      </c>
      <c r="AE449" s="87">
        <f t="shared" si="154"/>
        <v>0</v>
      </c>
      <c r="AF449" s="87" t="str">
        <f>IFERROR(IF(INDEX('[1]PNC 2020'!$A$3:$AA$434,MATCH($A449,'[1]PNC 2020'!$A$7:$A$434,0)+4,MATCH(AF$60,'[1]PNC 2020'!$A$3:$AA$3,0))=0,"",INDEX('[1]PNC 2020'!$A$3:$AA$434,MATCH($A449,'[1]PNC 2020'!$A$7:$A$434,0)+4,MATCH(AF$60,'[1]PNC 2020'!$A$3:$AA$3,0))),"")</f>
        <v/>
      </c>
      <c r="AG449" s="87" t="str">
        <f>IFERROR(IF(INDEX('[1]PNC 2020'!$A$3:$AA$434,MATCH($A449,'[1]PNC 2020'!$A$7:$A$434,0)+4,MATCH(AG$60,'[1]PNC 2020'!$A$3:$AA$3,0))=0,"",INDEX('[1]PNC 2020'!$A$3:$AA$434,MATCH($A449,'[1]PNC 2020'!$A$7:$A$434,0)+4,MATCH(AG$60,'[1]PNC 2020'!$A$3:$AA$3,0))),"")</f>
        <v/>
      </c>
      <c r="AH449" s="87">
        <f t="shared" si="155"/>
        <v>0</v>
      </c>
      <c r="AI449" s="87" t="str">
        <f>IFERROR(IF(INDEX('[1]PNC 2020'!$A$3:$AA$434,MATCH($A449,'[1]PNC 2020'!$A$7:$A$434,0)+4,MATCH(AI$60,'[1]PNC 2020'!$A$3:$AA$3,0))=0,"",INDEX('[1]PNC 2020'!$A$3:$AA$434,MATCH($A449,'[1]PNC 2020'!$A$7:$A$434,0)+4,MATCH(AI$60,'[1]PNC 2020'!$A$3:$AA$3,0))),"")</f>
        <v/>
      </c>
      <c r="AJ449" s="87" t="str">
        <f>IFERROR(IF(INDEX('[1]PNC 2020'!$A$3:$AA$434,MATCH($A449,'[1]PNC 2020'!$A$7:$A$434,0)+4,MATCH(AJ$60,'[1]PNC 2020'!$A$3:$AA$3,0))=0,"",INDEX('[1]PNC 2020'!$A$3:$AA$434,MATCH($A449,'[1]PNC 2020'!$A$7:$A$434,0)+4,MATCH(AJ$60,'[1]PNC 2020'!$A$3:$AA$3,0))),"")</f>
        <v/>
      </c>
      <c r="AK449" s="87">
        <f t="shared" si="156"/>
        <v>0</v>
      </c>
      <c r="AM449" s="132" t="s">
        <v>7</v>
      </c>
    </row>
    <row r="450" spans="1:39" x14ac:dyDescent="0.2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tr">
        <f>IFERROR(IF(INDEX('[1]PNC 2020'!$A$3:$AA$434,MATCH($A450,'[1]PNC 2020'!$A$7:$A$434,0)+4,MATCH(E$60,'[1]PNC 2020'!$A$3:$AA$3,0))=0,"",INDEX('[1]PNC 2020'!$A$3:$AA$434,MATCH($A450,'[1]PNC 2020'!$A$7:$A$434,0)+4,MATCH(E$60,'[1]PNC 2020'!$A$3:$AA$3,0))),"")</f>
        <v/>
      </c>
      <c r="F450" s="87" t="str">
        <f>IFERROR(IF(INDEX('[1]PNC 2020'!$A$3:$AA$434,MATCH($A450,'[1]PNC 2020'!$A$7:$A$434,0)+4,MATCH(F$60,'[1]PNC 2020'!$A$3:$AA$3,0))=0,"",INDEX('[1]PNC 2020'!$A$3:$AA$434,MATCH($A450,'[1]PNC 2020'!$A$7:$A$434,0)+4,MATCH(F$60,'[1]PNC 2020'!$A$3:$AA$3,0))),"")</f>
        <v/>
      </c>
      <c r="G450" s="87">
        <f t="shared" si="146"/>
        <v>0</v>
      </c>
      <c r="H450" s="87" t="str">
        <f>IFERROR(IF(INDEX('[1]PNC 2020'!$A$3:$AA$434,MATCH($A450,'[1]PNC 2020'!$A$7:$A$434,0)+4,MATCH(H$60,'[1]PNC 2020'!$A$3:$AA$3,0))=0,"",INDEX('[1]PNC 2020'!$A$3:$AA$434,MATCH($A450,'[1]PNC 2020'!$A$7:$A$434,0)+4,MATCH(H$60,'[1]PNC 2020'!$A$3:$AA$3,0))),"")</f>
        <v/>
      </c>
      <c r="I450" s="87" t="str">
        <f>IFERROR(IF(INDEX('[1]PNC 2020'!$A$3:$AA$434,MATCH($A450,'[1]PNC 2020'!$A$7:$A$434,0)+4,MATCH(I$60,'[1]PNC 2020'!$A$3:$AA$3,0))=0,"",INDEX('[1]PNC 2020'!$A$3:$AA$434,MATCH($A450,'[1]PNC 2020'!$A$7:$A$434,0)+4,MATCH(I$60,'[1]PNC 2020'!$A$3:$AA$3,0))),"")</f>
        <v/>
      </c>
      <c r="J450" s="87">
        <f t="shared" si="147"/>
        <v>0</v>
      </c>
      <c r="K450" s="87" t="str">
        <f>IFERROR(IF(INDEX('[1]PNC 2020'!$A$3:$AA$434,MATCH($A450,'[1]PNC 2020'!$A$7:$A$434,0)+4,MATCH(K$60,'[1]PNC 2020'!$A$3:$AA$3,0))=0,"",INDEX('[1]PNC 2020'!$A$3:$AA$434,MATCH($A450,'[1]PNC 2020'!$A$7:$A$434,0)+4,MATCH(K$60,'[1]PNC 2020'!$A$3:$AA$3,0))),"")</f>
        <v/>
      </c>
      <c r="L450" s="87" t="str">
        <f>IFERROR(IF(INDEX('[1]PNC 2020'!$A$3:$AA$434,MATCH($A450,'[1]PNC 2020'!$A$7:$A$434,0)+4,MATCH(L$60,'[1]PNC 2020'!$A$3:$AA$3,0))=0,"",INDEX('[1]PNC 2020'!$A$3:$AA$434,MATCH($A450,'[1]PNC 2020'!$A$7:$A$434,0)+4,MATCH(L$60,'[1]PNC 2020'!$A$3:$AA$3,0))),"")</f>
        <v/>
      </c>
      <c r="M450" s="87">
        <f t="shared" si="148"/>
        <v>0</v>
      </c>
      <c r="N450" s="87" t="str">
        <f>IFERROR(IF(INDEX('[1]PNC 2020'!$A$3:$AA$434,MATCH($A450,'[1]PNC 2020'!$A$7:$A$434,0)+4,MATCH(N$60,'[1]PNC 2020'!$A$3:$AA$3,0))=0,"",INDEX('[1]PNC 2020'!$A$3:$AA$434,MATCH($A450,'[1]PNC 2020'!$A$7:$A$434,0)+4,MATCH(N$60,'[1]PNC 2020'!$A$3:$AA$3,0))),"")</f>
        <v/>
      </c>
      <c r="O450" s="87" t="str">
        <f>IFERROR(IF(INDEX('[1]PNC 2020'!$A$3:$AA$434,MATCH($A450,'[1]PNC 2020'!$A$7:$A$434,0)+4,MATCH(O$60,'[1]PNC 2020'!$A$3:$AA$3,0))=0,"",INDEX('[1]PNC 2020'!$A$3:$AA$434,MATCH($A450,'[1]PNC 2020'!$A$7:$A$434,0)+4,MATCH(O$60,'[1]PNC 2020'!$A$3:$AA$3,0))),"")</f>
        <v/>
      </c>
      <c r="P450" s="87">
        <f t="shared" si="149"/>
        <v>0</v>
      </c>
      <c r="Q450" s="87" t="str">
        <f>IFERROR(IF(INDEX('[1]PNC 2020'!$A$3:$AA$434,MATCH($A450,'[1]PNC 2020'!$A$7:$A$434,0)+4,MATCH(Q$60,'[1]PNC 2020'!$A$3:$AA$3,0))=0,"",INDEX('[1]PNC 2020'!$A$3:$AA$434,MATCH($A450,'[1]PNC 2020'!$A$7:$A$434,0)+4,MATCH(Q$60,'[1]PNC 2020'!$A$3:$AA$3,0))),"")</f>
        <v/>
      </c>
      <c r="R450" s="87" t="str">
        <f>IFERROR(IF(INDEX('[1]PNC 2020'!$A$3:$AA$434,MATCH($A450,'[1]PNC 2020'!$A$7:$A$434,0)+4,MATCH(R$60,'[1]PNC 2020'!$A$3:$AA$3,0))=0,"",INDEX('[1]PNC 2020'!$A$3:$AA$434,MATCH($A450,'[1]PNC 2020'!$A$7:$A$434,0)+4,MATCH(R$60,'[1]PNC 2020'!$A$3:$AA$3,0))),"")</f>
        <v/>
      </c>
      <c r="S450" s="87">
        <f t="shared" si="150"/>
        <v>0</v>
      </c>
      <c r="T450" s="87" t="str">
        <f>IFERROR(IF(INDEX('[1]PNC 2020'!$A$3:$AA$434,MATCH($A450,'[1]PNC 2020'!$A$7:$A$434,0)+4,MATCH(T$60,'[1]PNC 2020'!$A$3:$AA$3,0))=0,"",INDEX('[1]PNC 2020'!$A$3:$AA$434,MATCH($A450,'[1]PNC 2020'!$A$7:$A$434,0)+4,MATCH(T$60,'[1]PNC 2020'!$A$3:$AA$3,0))),"")</f>
        <v/>
      </c>
      <c r="U450" s="87" t="str">
        <f>IFERROR(IF(INDEX('[1]PNC 2020'!$A$3:$AA$434,MATCH($A450,'[1]PNC 2020'!$A$7:$A$434,0)+4,MATCH(U$60,'[1]PNC 2020'!$A$3:$AA$3,0))=0,"",INDEX('[1]PNC 2020'!$A$3:$AA$434,MATCH($A450,'[1]PNC 2020'!$A$7:$A$434,0)+4,MATCH(U$60,'[1]PNC 2020'!$A$3:$AA$3,0))),"")</f>
        <v/>
      </c>
      <c r="V450" s="87">
        <f t="shared" si="151"/>
        <v>0</v>
      </c>
      <c r="W450" s="87" t="str">
        <f>IFERROR(IF(INDEX('[1]PNC 2020'!$A$3:$AA$434,MATCH($A450,'[1]PNC 2020'!$A$7:$A$434,0)+4,MATCH(W$60,'[1]PNC 2020'!$A$3:$AA$3,0))=0,"",INDEX('[1]PNC 2020'!$A$3:$AA$434,MATCH($A450,'[1]PNC 2020'!$A$7:$A$434,0)+4,MATCH(W$60,'[1]PNC 2020'!$A$3:$AA$3,0))),"")</f>
        <v/>
      </c>
      <c r="X450" s="87" t="str">
        <f>IFERROR(IF(INDEX('[1]PNC 2020'!$A$3:$AA$434,MATCH($A450,'[1]PNC 2020'!$A$7:$A$434,0)+4,MATCH(X$60,'[1]PNC 2020'!$A$3:$AA$3,0))=0,"",INDEX('[1]PNC 2020'!$A$3:$AA$434,MATCH($A450,'[1]PNC 2020'!$A$7:$A$434,0)+4,MATCH(X$60,'[1]PNC 2020'!$A$3:$AA$3,0))),"")</f>
        <v/>
      </c>
      <c r="Y450" s="87">
        <f t="shared" si="152"/>
        <v>0</v>
      </c>
      <c r="Z450" s="87" t="str">
        <f>IFERROR(IF(INDEX('[1]PNC 2020'!$A$3:$AA$434,MATCH($A450,'[1]PNC 2020'!$A$7:$A$434,0)+4,MATCH(Z$60,'[1]PNC 2020'!$A$3:$AA$3,0))=0,"",INDEX('[1]PNC 2020'!$A$3:$AA$434,MATCH($A450,'[1]PNC 2020'!$A$7:$A$434,0)+4,MATCH(Z$60,'[1]PNC 2020'!$A$3:$AA$3,0))),"")</f>
        <v/>
      </c>
      <c r="AA450" s="87" t="str">
        <f>IFERROR(IF(INDEX('[1]PNC 2020'!$A$3:$AA$434,MATCH($A450,'[1]PNC 2020'!$A$7:$A$434,0)+4,MATCH(AA$60,'[1]PNC 2020'!$A$3:$AA$3,0))=0,"",INDEX('[1]PNC 2020'!$A$3:$AA$434,MATCH($A450,'[1]PNC 2020'!$A$7:$A$434,0)+4,MATCH(AA$60,'[1]PNC 2020'!$A$3:$AA$3,0))),"")</f>
        <v/>
      </c>
      <c r="AB450" s="87">
        <f t="shared" si="153"/>
        <v>0</v>
      </c>
      <c r="AC450" s="87" t="str">
        <f>IFERROR(IF(INDEX('[1]PNC 2020'!$A$3:$AA$434,MATCH($A450,'[1]PNC 2020'!$A$7:$A$434,0)+4,MATCH(AC$60,'[1]PNC 2020'!$A$3:$AA$3,0))=0,"",INDEX('[1]PNC 2020'!$A$3:$AA$434,MATCH($A450,'[1]PNC 2020'!$A$7:$A$434,0)+4,MATCH(AC$60,'[1]PNC 2020'!$A$3:$AA$3,0))),"")</f>
        <v/>
      </c>
      <c r="AD450" s="87" t="str">
        <f>IFERROR(IF(INDEX('[1]PNC 2020'!$A$3:$AA$434,MATCH($A450,'[1]PNC 2020'!$A$7:$A$434,0)+4,MATCH(AD$60,'[1]PNC 2020'!$A$3:$AA$3,0))=0,"",INDEX('[1]PNC 2020'!$A$3:$AA$434,MATCH($A450,'[1]PNC 2020'!$A$7:$A$434,0)+4,MATCH(AD$60,'[1]PNC 2020'!$A$3:$AA$3,0))),"")</f>
        <v/>
      </c>
      <c r="AE450" s="87">
        <f t="shared" si="154"/>
        <v>0</v>
      </c>
      <c r="AF450" s="87" t="str">
        <f>IFERROR(IF(INDEX('[1]PNC 2020'!$A$3:$AA$434,MATCH($A450,'[1]PNC 2020'!$A$7:$A$434,0)+4,MATCH(AF$60,'[1]PNC 2020'!$A$3:$AA$3,0))=0,"",INDEX('[1]PNC 2020'!$A$3:$AA$434,MATCH($A450,'[1]PNC 2020'!$A$7:$A$434,0)+4,MATCH(AF$60,'[1]PNC 2020'!$A$3:$AA$3,0))),"")</f>
        <v/>
      </c>
      <c r="AG450" s="87" t="str">
        <f>IFERROR(IF(INDEX('[1]PNC 2020'!$A$3:$AA$434,MATCH($A450,'[1]PNC 2020'!$A$7:$A$434,0)+4,MATCH(AG$60,'[1]PNC 2020'!$A$3:$AA$3,0))=0,"",INDEX('[1]PNC 2020'!$A$3:$AA$434,MATCH($A450,'[1]PNC 2020'!$A$7:$A$434,0)+4,MATCH(AG$60,'[1]PNC 2020'!$A$3:$AA$3,0))),"")</f>
        <v/>
      </c>
      <c r="AH450" s="87">
        <f t="shared" si="155"/>
        <v>0</v>
      </c>
      <c r="AI450" s="87" t="str">
        <f>IFERROR(IF(INDEX('[1]PNC 2020'!$A$3:$AA$434,MATCH($A450,'[1]PNC 2020'!$A$7:$A$434,0)+4,MATCH(AI$60,'[1]PNC 2020'!$A$3:$AA$3,0))=0,"",INDEX('[1]PNC 2020'!$A$3:$AA$434,MATCH($A450,'[1]PNC 2020'!$A$7:$A$434,0)+4,MATCH(AI$60,'[1]PNC 2020'!$A$3:$AA$3,0))),"")</f>
        <v/>
      </c>
      <c r="AJ450" s="87" t="str">
        <f>IFERROR(IF(INDEX('[1]PNC 2020'!$A$3:$AA$434,MATCH($A450,'[1]PNC 2020'!$A$7:$A$434,0)+4,MATCH(AJ$60,'[1]PNC 2020'!$A$3:$AA$3,0))=0,"",INDEX('[1]PNC 2020'!$A$3:$AA$434,MATCH($A450,'[1]PNC 2020'!$A$7:$A$434,0)+4,MATCH(AJ$60,'[1]PNC 2020'!$A$3:$AA$3,0))),"")</f>
        <v/>
      </c>
      <c r="AK450" s="87">
        <f t="shared" si="156"/>
        <v>0</v>
      </c>
      <c r="AM450" s="132" t="s">
        <v>7</v>
      </c>
    </row>
    <row r="451" spans="1:39" x14ac:dyDescent="0.2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tr">
        <f>IFERROR(IF(INDEX('[1]PNC 2020'!$A$3:$AA$434,MATCH($A451,'[1]PNC 2020'!$A$7:$A$434,0)+4,MATCH(E$60,'[1]PNC 2020'!$A$3:$AA$3,0))=0,"",INDEX('[1]PNC 2020'!$A$3:$AA$434,MATCH($A451,'[1]PNC 2020'!$A$7:$A$434,0)+4,MATCH(E$60,'[1]PNC 2020'!$A$3:$AA$3,0))),"")</f>
        <v/>
      </c>
      <c r="F451" s="87" t="str">
        <f>IFERROR(IF(INDEX('[1]PNC 2020'!$A$3:$AA$434,MATCH($A451,'[1]PNC 2020'!$A$7:$A$434,0)+4,MATCH(F$60,'[1]PNC 2020'!$A$3:$AA$3,0))=0,"",INDEX('[1]PNC 2020'!$A$3:$AA$434,MATCH($A451,'[1]PNC 2020'!$A$7:$A$434,0)+4,MATCH(F$60,'[1]PNC 2020'!$A$3:$AA$3,0))),"")</f>
        <v/>
      </c>
      <c r="G451" s="87">
        <f t="shared" si="146"/>
        <v>0</v>
      </c>
      <c r="H451" s="87" t="str">
        <f>IFERROR(IF(INDEX('[1]PNC 2020'!$A$3:$AA$434,MATCH($A451,'[1]PNC 2020'!$A$7:$A$434,0)+4,MATCH(H$60,'[1]PNC 2020'!$A$3:$AA$3,0))=0,"",INDEX('[1]PNC 2020'!$A$3:$AA$434,MATCH($A451,'[1]PNC 2020'!$A$7:$A$434,0)+4,MATCH(H$60,'[1]PNC 2020'!$A$3:$AA$3,0))),"")</f>
        <v/>
      </c>
      <c r="I451" s="87" t="str">
        <f>IFERROR(IF(INDEX('[1]PNC 2020'!$A$3:$AA$434,MATCH($A451,'[1]PNC 2020'!$A$7:$A$434,0)+4,MATCH(I$60,'[1]PNC 2020'!$A$3:$AA$3,0))=0,"",INDEX('[1]PNC 2020'!$A$3:$AA$434,MATCH($A451,'[1]PNC 2020'!$A$7:$A$434,0)+4,MATCH(I$60,'[1]PNC 2020'!$A$3:$AA$3,0))),"")</f>
        <v/>
      </c>
      <c r="J451" s="87">
        <f t="shared" si="147"/>
        <v>0</v>
      </c>
      <c r="K451" s="87" t="str">
        <f>IFERROR(IF(INDEX('[1]PNC 2020'!$A$3:$AA$434,MATCH($A451,'[1]PNC 2020'!$A$7:$A$434,0)+4,MATCH(K$60,'[1]PNC 2020'!$A$3:$AA$3,0))=0,"",INDEX('[1]PNC 2020'!$A$3:$AA$434,MATCH($A451,'[1]PNC 2020'!$A$7:$A$434,0)+4,MATCH(K$60,'[1]PNC 2020'!$A$3:$AA$3,0))),"")</f>
        <v/>
      </c>
      <c r="L451" s="87" t="str">
        <f>IFERROR(IF(INDEX('[1]PNC 2020'!$A$3:$AA$434,MATCH($A451,'[1]PNC 2020'!$A$7:$A$434,0)+4,MATCH(L$60,'[1]PNC 2020'!$A$3:$AA$3,0))=0,"",INDEX('[1]PNC 2020'!$A$3:$AA$434,MATCH($A451,'[1]PNC 2020'!$A$7:$A$434,0)+4,MATCH(L$60,'[1]PNC 2020'!$A$3:$AA$3,0))),"")</f>
        <v/>
      </c>
      <c r="M451" s="87">
        <f t="shared" si="148"/>
        <v>0</v>
      </c>
      <c r="N451" s="87" t="str">
        <f>IFERROR(IF(INDEX('[1]PNC 2020'!$A$3:$AA$434,MATCH($A451,'[1]PNC 2020'!$A$7:$A$434,0)+4,MATCH(N$60,'[1]PNC 2020'!$A$3:$AA$3,0))=0,"",INDEX('[1]PNC 2020'!$A$3:$AA$434,MATCH($A451,'[1]PNC 2020'!$A$7:$A$434,0)+4,MATCH(N$60,'[1]PNC 2020'!$A$3:$AA$3,0))),"")</f>
        <v/>
      </c>
      <c r="O451" s="87" t="str">
        <f>IFERROR(IF(INDEX('[1]PNC 2020'!$A$3:$AA$434,MATCH($A451,'[1]PNC 2020'!$A$7:$A$434,0)+4,MATCH(O$60,'[1]PNC 2020'!$A$3:$AA$3,0))=0,"",INDEX('[1]PNC 2020'!$A$3:$AA$434,MATCH($A451,'[1]PNC 2020'!$A$7:$A$434,0)+4,MATCH(O$60,'[1]PNC 2020'!$A$3:$AA$3,0))),"")</f>
        <v/>
      </c>
      <c r="P451" s="87">
        <f t="shared" si="149"/>
        <v>0</v>
      </c>
      <c r="Q451" s="87" t="str">
        <f>IFERROR(IF(INDEX('[1]PNC 2020'!$A$3:$AA$434,MATCH($A451,'[1]PNC 2020'!$A$7:$A$434,0)+4,MATCH(Q$60,'[1]PNC 2020'!$A$3:$AA$3,0))=0,"",INDEX('[1]PNC 2020'!$A$3:$AA$434,MATCH($A451,'[1]PNC 2020'!$A$7:$A$434,0)+4,MATCH(Q$60,'[1]PNC 2020'!$A$3:$AA$3,0))),"")</f>
        <v/>
      </c>
      <c r="R451" s="87" t="str">
        <f>IFERROR(IF(INDEX('[1]PNC 2020'!$A$3:$AA$434,MATCH($A451,'[1]PNC 2020'!$A$7:$A$434,0)+4,MATCH(R$60,'[1]PNC 2020'!$A$3:$AA$3,0))=0,"",INDEX('[1]PNC 2020'!$A$3:$AA$434,MATCH($A451,'[1]PNC 2020'!$A$7:$A$434,0)+4,MATCH(R$60,'[1]PNC 2020'!$A$3:$AA$3,0))),"")</f>
        <v/>
      </c>
      <c r="S451" s="87">
        <f t="shared" si="150"/>
        <v>0</v>
      </c>
      <c r="T451" s="87" t="str">
        <f>IFERROR(IF(INDEX('[1]PNC 2020'!$A$3:$AA$434,MATCH($A451,'[1]PNC 2020'!$A$7:$A$434,0)+4,MATCH(T$60,'[1]PNC 2020'!$A$3:$AA$3,0))=0,"",INDEX('[1]PNC 2020'!$A$3:$AA$434,MATCH($A451,'[1]PNC 2020'!$A$7:$A$434,0)+4,MATCH(T$60,'[1]PNC 2020'!$A$3:$AA$3,0))),"")</f>
        <v/>
      </c>
      <c r="U451" s="87" t="str">
        <f>IFERROR(IF(INDEX('[1]PNC 2020'!$A$3:$AA$434,MATCH($A451,'[1]PNC 2020'!$A$7:$A$434,0)+4,MATCH(U$60,'[1]PNC 2020'!$A$3:$AA$3,0))=0,"",INDEX('[1]PNC 2020'!$A$3:$AA$434,MATCH($A451,'[1]PNC 2020'!$A$7:$A$434,0)+4,MATCH(U$60,'[1]PNC 2020'!$A$3:$AA$3,0))),"")</f>
        <v/>
      </c>
      <c r="V451" s="87">
        <f t="shared" si="151"/>
        <v>0</v>
      </c>
      <c r="W451" s="87" t="str">
        <f>IFERROR(IF(INDEX('[1]PNC 2020'!$A$3:$AA$434,MATCH($A451,'[1]PNC 2020'!$A$7:$A$434,0)+4,MATCH(W$60,'[1]PNC 2020'!$A$3:$AA$3,0))=0,"",INDEX('[1]PNC 2020'!$A$3:$AA$434,MATCH($A451,'[1]PNC 2020'!$A$7:$A$434,0)+4,MATCH(W$60,'[1]PNC 2020'!$A$3:$AA$3,0))),"")</f>
        <v/>
      </c>
      <c r="X451" s="87" t="str">
        <f>IFERROR(IF(INDEX('[1]PNC 2020'!$A$3:$AA$434,MATCH($A451,'[1]PNC 2020'!$A$7:$A$434,0)+4,MATCH(X$60,'[1]PNC 2020'!$A$3:$AA$3,0))=0,"",INDEX('[1]PNC 2020'!$A$3:$AA$434,MATCH($A451,'[1]PNC 2020'!$A$7:$A$434,0)+4,MATCH(X$60,'[1]PNC 2020'!$A$3:$AA$3,0))),"")</f>
        <v/>
      </c>
      <c r="Y451" s="87">
        <f t="shared" si="152"/>
        <v>0</v>
      </c>
      <c r="Z451" s="87" t="str">
        <f>IFERROR(IF(INDEX('[1]PNC 2020'!$A$3:$AA$434,MATCH($A451,'[1]PNC 2020'!$A$7:$A$434,0)+4,MATCH(Z$60,'[1]PNC 2020'!$A$3:$AA$3,0))=0,"",INDEX('[1]PNC 2020'!$A$3:$AA$434,MATCH($A451,'[1]PNC 2020'!$A$7:$A$434,0)+4,MATCH(Z$60,'[1]PNC 2020'!$A$3:$AA$3,0))),"")</f>
        <v/>
      </c>
      <c r="AA451" s="87" t="str">
        <f>IFERROR(IF(INDEX('[1]PNC 2020'!$A$3:$AA$434,MATCH($A451,'[1]PNC 2020'!$A$7:$A$434,0)+4,MATCH(AA$60,'[1]PNC 2020'!$A$3:$AA$3,0))=0,"",INDEX('[1]PNC 2020'!$A$3:$AA$434,MATCH($A451,'[1]PNC 2020'!$A$7:$A$434,0)+4,MATCH(AA$60,'[1]PNC 2020'!$A$3:$AA$3,0))),"")</f>
        <v/>
      </c>
      <c r="AB451" s="87">
        <f t="shared" si="153"/>
        <v>0</v>
      </c>
      <c r="AC451" s="87" t="str">
        <f>IFERROR(IF(INDEX('[1]PNC 2020'!$A$3:$AA$434,MATCH($A451,'[1]PNC 2020'!$A$7:$A$434,0)+4,MATCH(AC$60,'[1]PNC 2020'!$A$3:$AA$3,0))=0,"",INDEX('[1]PNC 2020'!$A$3:$AA$434,MATCH($A451,'[1]PNC 2020'!$A$7:$A$434,0)+4,MATCH(AC$60,'[1]PNC 2020'!$A$3:$AA$3,0))),"")</f>
        <v/>
      </c>
      <c r="AD451" s="87" t="str">
        <f>IFERROR(IF(INDEX('[1]PNC 2020'!$A$3:$AA$434,MATCH($A451,'[1]PNC 2020'!$A$7:$A$434,0)+4,MATCH(AD$60,'[1]PNC 2020'!$A$3:$AA$3,0))=0,"",INDEX('[1]PNC 2020'!$A$3:$AA$434,MATCH($A451,'[1]PNC 2020'!$A$7:$A$434,0)+4,MATCH(AD$60,'[1]PNC 2020'!$A$3:$AA$3,0))),"")</f>
        <v/>
      </c>
      <c r="AE451" s="87">
        <f t="shared" si="154"/>
        <v>0</v>
      </c>
      <c r="AF451" s="87" t="str">
        <f>IFERROR(IF(INDEX('[1]PNC 2020'!$A$3:$AA$434,MATCH($A451,'[1]PNC 2020'!$A$7:$A$434,0)+4,MATCH(AF$60,'[1]PNC 2020'!$A$3:$AA$3,0))=0,"",INDEX('[1]PNC 2020'!$A$3:$AA$434,MATCH($A451,'[1]PNC 2020'!$A$7:$A$434,0)+4,MATCH(AF$60,'[1]PNC 2020'!$A$3:$AA$3,0))),"")</f>
        <v/>
      </c>
      <c r="AG451" s="87" t="str">
        <f>IFERROR(IF(INDEX('[1]PNC 2020'!$A$3:$AA$434,MATCH($A451,'[1]PNC 2020'!$A$7:$A$434,0)+4,MATCH(AG$60,'[1]PNC 2020'!$A$3:$AA$3,0))=0,"",INDEX('[1]PNC 2020'!$A$3:$AA$434,MATCH($A451,'[1]PNC 2020'!$A$7:$A$434,0)+4,MATCH(AG$60,'[1]PNC 2020'!$A$3:$AA$3,0))),"")</f>
        <v/>
      </c>
      <c r="AH451" s="87">
        <f t="shared" si="155"/>
        <v>0</v>
      </c>
      <c r="AI451" s="87" t="str">
        <f>IFERROR(IF(INDEX('[1]PNC 2020'!$A$3:$AA$434,MATCH($A451,'[1]PNC 2020'!$A$7:$A$434,0)+4,MATCH(AI$60,'[1]PNC 2020'!$A$3:$AA$3,0))=0,"",INDEX('[1]PNC 2020'!$A$3:$AA$434,MATCH($A451,'[1]PNC 2020'!$A$7:$A$434,0)+4,MATCH(AI$60,'[1]PNC 2020'!$A$3:$AA$3,0))),"")</f>
        <v/>
      </c>
      <c r="AJ451" s="87" t="str">
        <f>IFERROR(IF(INDEX('[1]PNC 2020'!$A$3:$AA$434,MATCH($A451,'[1]PNC 2020'!$A$7:$A$434,0)+4,MATCH(AJ$60,'[1]PNC 2020'!$A$3:$AA$3,0))=0,"",INDEX('[1]PNC 2020'!$A$3:$AA$434,MATCH($A451,'[1]PNC 2020'!$A$7:$A$434,0)+4,MATCH(AJ$60,'[1]PNC 2020'!$A$3:$AA$3,0))),"")</f>
        <v/>
      </c>
      <c r="AK451" s="87">
        <f t="shared" si="156"/>
        <v>0</v>
      </c>
      <c r="AM451" s="132" t="s">
        <v>7</v>
      </c>
    </row>
    <row r="452" spans="1:39" x14ac:dyDescent="0.2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tr">
        <f>IFERROR(IF(INDEX('[1]PNC 2020'!$A$3:$AA$434,MATCH($A452,'[1]PNC 2020'!$A$7:$A$434,0)+4,MATCH(E$60,'[1]PNC 2020'!$A$3:$AA$3,0))=0,"",INDEX('[1]PNC 2020'!$A$3:$AA$434,MATCH($A452,'[1]PNC 2020'!$A$7:$A$434,0)+4,MATCH(E$60,'[1]PNC 2020'!$A$3:$AA$3,0))),"")</f>
        <v/>
      </c>
      <c r="F452" s="87" t="str">
        <f>IFERROR(IF(INDEX('[1]PNC 2020'!$A$3:$AA$434,MATCH($A452,'[1]PNC 2020'!$A$7:$A$434,0)+4,MATCH(F$60,'[1]PNC 2020'!$A$3:$AA$3,0))=0,"",INDEX('[1]PNC 2020'!$A$3:$AA$434,MATCH($A452,'[1]PNC 2020'!$A$7:$A$434,0)+4,MATCH(F$60,'[1]PNC 2020'!$A$3:$AA$3,0))),"")</f>
        <v/>
      </c>
      <c r="G452" s="87">
        <f t="shared" si="146"/>
        <v>0</v>
      </c>
      <c r="H452" s="87" t="str">
        <f>IFERROR(IF(INDEX('[1]PNC 2020'!$A$3:$AA$434,MATCH($A452,'[1]PNC 2020'!$A$7:$A$434,0)+4,MATCH(H$60,'[1]PNC 2020'!$A$3:$AA$3,0))=0,"",INDEX('[1]PNC 2020'!$A$3:$AA$434,MATCH($A452,'[1]PNC 2020'!$A$7:$A$434,0)+4,MATCH(H$60,'[1]PNC 2020'!$A$3:$AA$3,0))),"")</f>
        <v/>
      </c>
      <c r="I452" s="87" t="str">
        <f>IFERROR(IF(INDEX('[1]PNC 2020'!$A$3:$AA$434,MATCH($A452,'[1]PNC 2020'!$A$7:$A$434,0)+4,MATCH(I$60,'[1]PNC 2020'!$A$3:$AA$3,0))=0,"",INDEX('[1]PNC 2020'!$A$3:$AA$434,MATCH($A452,'[1]PNC 2020'!$A$7:$A$434,0)+4,MATCH(I$60,'[1]PNC 2020'!$A$3:$AA$3,0))),"")</f>
        <v/>
      </c>
      <c r="J452" s="87">
        <f t="shared" si="147"/>
        <v>0</v>
      </c>
      <c r="K452" s="87" t="str">
        <f>IFERROR(IF(INDEX('[1]PNC 2020'!$A$3:$AA$434,MATCH($A452,'[1]PNC 2020'!$A$7:$A$434,0)+4,MATCH(K$60,'[1]PNC 2020'!$A$3:$AA$3,0))=0,"",INDEX('[1]PNC 2020'!$A$3:$AA$434,MATCH($A452,'[1]PNC 2020'!$A$7:$A$434,0)+4,MATCH(K$60,'[1]PNC 2020'!$A$3:$AA$3,0))),"")</f>
        <v/>
      </c>
      <c r="L452" s="87" t="str">
        <f>IFERROR(IF(INDEX('[1]PNC 2020'!$A$3:$AA$434,MATCH($A452,'[1]PNC 2020'!$A$7:$A$434,0)+4,MATCH(L$60,'[1]PNC 2020'!$A$3:$AA$3,0))=0,"",INDEX('[1]PNC 2020'!$A$3:$AA$434,MATCH($A452,'[1]PNC 2020'!$A$7:$A$434,0)+4,MATCH(L$60,'[1]PNC 2020'!$A$3:$AA$3,0))),"")</f>
        <v/>
      </c>
      <c r="M452" s="87">
        <f t="shared" si="148"/>
        <v>0</v>
      </c>
      <c r="N452" s="87" t="str">
        <f>IFERROR(IF(INDEX('[1]PNC 2020'!$A$3:$AA$434,MATCH($A452,'[1]PNC 2020'!$A$7:$A$434,0)+4,MATCH(N$60,'[1]PNC 2020'!$A$3:$AA$3,0))=0,"",INDEX('[1]PNC 2020'!$A$3:$AA$434,MATCH($A452,'[1]PNC 2020'!$A$7:$A$434,0)+4,MATCH(N$60,'[1]PNC 2020'!$A$3:$AA$3,0))),"")</f>
        <v/>
      </c>
      <c r="O452" s="87" t="str">
        <f>IFERROR(IF(INDEX('[1]PNC 2020'!$A$3:$AA$434,MATCH($A452,'[1]PNC 2020'!$A$7:$A$434,0)+4,MATCH(O$60,'[1]PNC 2020'!$A$3:$AA$3,0))=0,"",INDEX('[1]PNC 2020'!$A$3:$AA$434,MATCH($A452,'[1]PNC 2020'!$A$7:$A$434,0)+4,MATCH(O$60,'[1]PNC 2020'!$A$3:$AA$3,0))),"")</f>
        <v/>
      </c>
      <c r="P452" s="87">
        <f t="shared" si="149"/>
        <v>0</v>
      </c>
      <c r="Q452" s="87" t="str">
        <f>IFERROR(IF(INDEX('[1]PNC 2020'!$A$3:$AA$434,MATCH($A452,'[1]PNC 2020'!$A$7:$A$434,0)+4,MATCH(Q$60,'[1]PNC 2020'!$A$3:$AA$3,0))=0,"",INDEX('[1]PNC 2020'!$A$3:$AA$434,MATCH($A452,'[1]PNC 2020'!$A$7:$A$434,0)+4,MATCH(Q$60,'[1]PNC 2020'!$A$3:$AA$3,0))),"")</f>
        <v/>
      </c>
      <c r="R452" s="87" t="str">
        <f>IFERROR(IF(INDEX('[1]PNC 2020'!$A$3:$AA$434,MATCH($A452,'[1]PNC 2020'!$A$7:$A$434,0)+4,MATCH(R$60,'[1]PNC 2020'!$A$3:$AA$3,0))=0,"",INDEX('[1]PNC 2020'!$A$3:$AA$434,MATCH($A452,'[1]PNC 2020'!$A$7:$A$434,0)+4,MATCH(R$60,'[1]PNC 2020'!$A$3:$AA$3,0))),"")</f>
        <v/>
      </c>
      <c r="S452" s="87">
        <f t="shared" si="150"/>
        <v>0</v>
      </c>
      <c r="T452" s="87" t="str">
        <f>IFERROR(IF(INDEX('[1]PNC 2020'!$A$3:$AA$434,MATCH($A452,'[1]PNC 2020'!$A$7:$A$434,0)+4,MATCH(T$60,'[1]PNC 2020'!$A$3:$AA$3,0))=0,"",INDEX('[1]PNC 2020'!$A$3:$AA$434,MATCH($A452,'[1]PNC 2020'!$A$7:$A$434,0)+4,MATCH(T$60,'[1]PNC 2020'!$A$3:$AA$3,0))),"")</f>
        <v/>
      </c>
      <c r="U452" s="87" t="str">
        <f>IFERROR(IF(INDEX('[1]PNC 2020'!$A$3:$AA$434,MATCH($A452,'[1]PNC 2020'!$A$7:$A$434,0)+4,MATCH(U$60,'[1]PNC 2020'!$A$3:$AA$3,0))=0,"",INDEX('[1]PNC 2020'!$A$3:$AA$434,MATCH($A452,'[1]PNC 2020'!$A$7:$A$434,0)+4,MATCH(U$60,'[1]PNC 2020'!$A$3:$AA$3,0))),"")</f>
        <v/>
      </c>
      <c r="V452" s="87">
        <f t="shared" si="151"/>
        <v>0</v>
      </c>
      <c r="W452" s="87" t="str">
        <f>IFERROR(IF(INDEX('[1]PNC 2020'!$A$3:$AA$434,MATCH($A452,'[1]PNC 2020'!$A$7:$A$434,0)+4,MATCH(W$60,'[1]PNC 2020'!$A$3:$AA$3,0))=0,"",INDEX('[1]PNC 2020'!$A$3:$AA$434,MATCH($A452,'[1]PNC 2020'!$A$7:$A$434,0)+4,MATCH(W$60,'[1]PNC 2020'!$A$3:$AA$3,0))),"")</f>
        <v/>
      </c>
      <c r="X452" s="87" t="str">
        <f>IFERROR(IF(INDEX('[1]PNC 2020'!$A$3:$AA$434,MATCH($A452,'[1]PNC 2020'!$A$7:$A$434,0)+4,MATCH(X$60,'[1]PNC 2020'!$A$3:$AA$3,0))=0,"",INDEX('[1]PNC 2020'!$A$3:$AA$434,MATCH($A452,'[1]PNC 2020'!$A$7:$A$434,0)+4,MATCH(X$60,'[1]PNC 2020'!$A$3:$AA$3,0))),"")</f>
        <v/>
      </c>
      <c r="Y452" s="87">
        <f t="shared" si="152"/>
        <v>0</v>
      </c>
      <c r="Z452" s="87" t="str">
        <f>IFERROR(IF(INDEX('[1]PNC 2020'!$A$3:$AA$434,MATCH($A452,'[1]PNC 2020'!$A$7:$A$434,0)+4,MATCH(Z$60,'[1]PNC 2020'!$A$3:$AA$3,0))=0,"",INDEX('[1]PNC 2020'!$A$3:$AA$434,MATCH($A452,'[1]PNC 2020'!$A$7:$A$434,0)+4,MATCH(Z$60,'[1]PNC 2020'!$A$3:$AA$3,0))),"")</f>
        <v/>
      </c>
      <c r="AA452" s="87" t="str">
        <f>IFERROR(IF(INDEX('[1]PNC 2020'!$A$3:$AA$434,MATCH($A452,'[1]PNC 2020'!$A$7:$A$434,0)+4,MATCH(AA$60,'[1]PNC 2020'!$A$3:$AA$3,0))=0,"",INDEX('[1]PNC 2020'!$A$3:$AA$434,MATCH($A452,'[1]PNC 2020'!$A$7:$A$434,0)+4,MATCH(AA$60,'[1]PNC 2020'!$A$3:$AA$3,0))),"")</f>
        <v/>
      </c>
      <c r="AB452" s="87">
        <f t="shared" si="153"/>
        <v>0</v>
      </c>
      <c r="AC452" s="87" t="str">
        <f>IFERROR(IF(INDEX('[1]PNC 2020'!$A$3:$AA$434,MATCH($A452,'[1]PNC 2020'!$A$7:$A$434,0)+4,MATCH(AC$60,'[1]PNC 2020'!$A$3:$AA$3,0))=0,"",INDEX('[1]PNC 2020'!$A$3:$AA$434,MATCH($A452,'[1]PNC 2020'!$A$7:$A$434,0)+4,MATCH(AC$60,'[1]PNC 2020'!$A$3:$AA$3,0))),"")</f>
        <v/>
      </c>
      <c r="AD452" s="87" t="str">
        <f>IFERROR(IF(INDEX('[1]PNC 2020'!$A$3:$AA$434,MATCH($A452,'[1]PNC 2020'!$A$7:$A$434,0)+4,MATCH(AD$60,'[1]PNC 2020'!$A$3:$AA$3,0))=0,"",INDEX('[1]PNC 2020'!$A$3:$AA$434,MATCH($A452,'[1]PNC 2020'!$A$7:$A$434,0)+4,MATCH(AD$60,'[1]PNC 2020'!$A$3:$AA$3,0))),"")</f>
        <v/>
      </c>
      <c r="AE452" s="87">
        <f t="shared" si="154"/>
        <v>0</v>
      </c>
      <c r="AF452" s="87" t="str">
        <f>IFERROR(IF(INDEX('[1]PNC 2020'!$A$3:$AA$434,MATCH($A452,'[1]PNC 2020'!$A$7:$A$434,0)+4,MATCH(AF$60,'[1]PNC 2020'!$A$3:$AA$3,0))=0,"",INDEX('[1]PNC 2020'!$A$3:$AA$434,MATCH($A452,'[1]PNC 2020'!$A$7:$A$434,0)+4,MATCH(AF$60,'[1]PNC 2020'!$A$3:$AA$3,0))),"")</f>
        <v/>
      </c>
      <c r="AG452" s="87" t="str">
        <f>IFERROR(IF(INDEX('[1]PNC 2020'!$A$3:$AA$434,MATCH($A452,'[1]PNC 2020'!$A$7:$A$434,0)+4,MATCH(AG$60,'[1]PNC 2020'!$A$3:$AA$3,0))=0,"",INDEX('[1]PNC 2020'!$A$3:$AA$434,MATCH($A452,'[1]PNC 2020'!$A$7:$A$434,0)+4,MATCH(AG$60,'[1]PNC 2020'!$A$3:$AA$3,0))),"")</f>
        <v/>
      </c>
      <c r="AH452" s="87">
        <f t="shared" si="155"/>
        <v>0</v>
      </c>
      <c r="AI452" s="87" t="str">
        <f>IFERROR(IF(INDEX('[1]PNC 2020'!$A$3:$AA$434,MATCH($A452,'[1]PNC 2020'!$A$7:$A$434,0)+4,MATCH(AI$60,'[1]PNC 2020'!$A$3:$AA$3,0))=0,"",INDEX('[1]PNC 2020'!$A$3:$AA$434,MATCH($A452,'[1]PNC 2020'!$A$7:$A$434,0)+4,MATCH(AI$60,'[1]PNC 2020'!$A$3:$AA$3,0))),"")</f>
        <v/>
      </c>
      <c r="AJ452" s="87" t="str">
        <f>IFERROR(IF(INDEX('[1]PNC 2020'!$A$3:$AA$434,MATCH($A452,'[1]PNC 2020'!$A$7:$A$434,0)+4,MATCH(AJ$60,'[1]PNC 2020'!$A$3:$AA$3,0))=0,"",INDEX('[1]PNC 2020'!$A$3:$AA$434,MATCH($A452,'[1]PNC 2020'!$A$7:$A$434,0)+4,MATCH(AJ$60,'[1]PNC 2020'!$A$3:$AA$3,0))),"")</f>
        <v/>
      </c>
      <c r="AK452" s="87">
        <f t="shared" si="156"/>
        <v>0</v>
      </c>
      <c r="AM452" s="132" t="s">
        <v>7</v>
      </c>
    </row>
    <row r="453" spans="1:39" x14ac:dyDescent="0.2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tr">
        <f>IFERROR(IF(INDEX('[1]PNC 2020'!$A$3:$AA$434,MATCH($A453,'[1]PNC 2020'!$A$7:$A$434,0)+4,MATCH(E$60,'[1]PNC 2020'!$A$3:$AA$3,0))=0,"",INDEX('[1]PNC 2020'!$A$3:$AA$434,MATCH($A453,'[1]PNC 2020'!$A$7:$A$434,0)+4,MATCH(E$60,'[1]PNC 2020'!$A$3:$AA$3,0))),"")</f>
        <v/>
      </c>
      <c r="F453" s="87" t="str">
        <f>IFERROR(IF(INDEX('[1]PNC 2020'!$A$3:$AA$434,MATCH($A453,'[1]PNC 2020'!$A$7:$A$434,0)+4,MATCH(F$60,'[1]PNC 2020'!$A$3:$AA$3,0))=0,"",INDEX('[1]PNC 2020'!$A$3:$AA$434,MATCH($A453,'[1]PNC 2020'!$A$7:$A$434,0)+4,MATCH(F$60,'[1]PNC 2020'!$A$3:$AA$3,0))),"")</f>
        <v/>
      </c>
      <c r="G453" s="87">
        <f t="shared" si="146"/>
        <v>0</v>
      </c>
      <c r="H453" s="87" t="str">
        <f>IFERROR(IF(INDEX('[1]PNC 2020'!$A$3:$AA$434,MATCH($A453,'[1]PNC 2020'!$A$7:$A$434,0)+4,MATCH(H$60,'[1]PNC 2020'!$A$3:$AA$3,0))=0,"",INDEX('[1]PNC 2020'!$A$3:$AA$434,MATCH($A453,'[1]PNC 2020'!$A$7:$A$434,0)+4,MATCH(H$60,'[1]PNC 2020'!$A$3:$AA$3,0))),"")</f>
        <v/>
      </c>
      <c r="I453" s="87" t="str">
        <f>IFERROR(IF(INDEX('[1]PNC 2020'!$A$3:$AA$434,MATCH($A453,'[1]PNC 2020'!$A$7:$A$434,0)+4,MATCH(I$60,'[1]PNC 2020'!$A$3:$AA$3,0))=0,"",INDEX('[1]PNC 2020'!$A$3:$AA$434,MATCH($A453,'[1]PNC 2020'!$A$7:$A$434,0)+4,MATCH(I$60,'[1]PNC 2020'!$A$3:$AA$3,0))),"")</f>
        <v/>
      </c>
      <c r="J453" s="87">
        <f t="shared" si="147"/>
        <v>0</v>
      </c>
      <c r="K453" s="87" t="str">
        <f>IFERROR(IF(INDEX('[1]PNC 2020'!$A$3:$AA$434,MATCH($A453,'[1]PNC 2020'!$A$7:$A$434,0)+4,MATCH(K$60,'[1]PNC 2020'!$A$3:$AA$3,0))=0,"",INDEX('[1]PNC 2020'!$A$3:$AA$434,MATCH($A453,'[1]PNC 2020'!$A$7:$A$434,0)+4,MATCH(K$60,'[1]PNC 2020'!$A$3:$AA$3,0))),"")</f>
        <v/>
      </c>
      <c r="L453" s="87" t="str">
        <f>IFERROR(IF(INDEX('[1]PNC 2020'!$A$3:$AA$434,MATCH($A453,'[1]PNC 2020'!$A$7:$A$434,0)+4,MATCH(L$60,'[1]PNC 2020'!$A$3:$AA$3,0))=0,"",INDEX('[1]PNC 2020'!$A$3:$AA$434,MATCH($A453,'[1]PNC 2020'!$A$7:$A$434,0)+4,MATCH(L$60,'[1]PNC 2020'!$A$3:$AA$3,0))),"")</f>
        <v/>
      </c>
      <c r="M453" s="87">
        <f t="shared" si="148"/>
        <v>0</v>
      </c>
      <c r="N453" s="87" t="str">
        <f>IFERROR(IF(INDEX('[1]PNC 2020'!$A$3:$AA$434,MATCH($A453,'[1]PNC 2020'!$A$7:$A$434,0)+4,MATCH(N$60,'[1]PNC 2020'!$A$3:$AA$3,0))=0,"",INDEX('[1]PNC 2020'!$A$3:$AA$434,MATCH($A453,'[1]PNC 2020'!$A$7:$A$434,0)+4,MATCH(N$60,'[1]PNC 2020'!$A$3:$AA$3,0))),"")</f>
        <v/>
      </c>
      <c r="O453" s="87" t="str">
        <f>IFERROR(IF(INDEX('[1]PNC 2020'!$A$3:$AA$434,MATCH($A453,'[1]PNC 2020'!$A$7:$A$434,0)+4,MATCH(O$60,'[1]PNC 2020'!$A$3:$AA$3,0))=0,"",INDEX('[1]PNC 2020'!$A$3:$AA$434,MATCH($A453,'[1]PNC 2020'!$A$7:$A$434,0)+4,MATCH(O$60,'[1]PNC 2020'!$A$3:$AA$3,0))),"")</f>
        <v/>
      </c>
      <c r="P453" s="87">
        <f t="shared" si="149"/>
        <v>0</v>
      </c>
      <c r="Q453" s="87" t="str">
        <f>IFERROR(IF(INDEX('[1]PNC 2020'!$A$3:$AA$434,MATCH($A453,'[1]PNC 2020'!$A$7:$A$434,0)+4,MATCH(Q$60,'[1]PNC 2020'!$A$3:$AA$3,0))=0,"",INDEX('[1]PNC 2020'!$A$3:$AA$434,MATCH($A453,'[1]PNC 2020'!$A$7:$A$434,0)+4,MATCH(Q$60,'[1]PNC 2020'!$A$3:$AA$3,0))),"")</f>
        <v/>
      </c>
      <c r="R453" s="87" t="str">
        <f>IFERROR(IF(INDEX('[1]PNC 2020'!$A$3:$AA$434,MATCH($A453,'[1]PNC 2020'!$A$7:$A$434,0)+4,MATCH(R$60,'[1]PNC 2020'!$A$3:$AA$3,0))=0,"",INDEX('[1]PNC 2020'!$A$3:$AA$434,MATCH($A453,'[1]PNC 2020'!$A$7:$A$434,0)+4,MATCH(R$60,'[1]PNC 2020'!$A$3:$AA$3,0))),"")</f>
        <v/>
      </c>
      <c r="S453" s="87">
        <f t="shared" si="150"/>
        <v>0</v>
      </c>
      <c r="T453" s="87" t="str">
        <f>IFERROR(IF(INDEX('[1]PNC 2020'!$A$3:$AA$434,MATCH($A453,'[1]PNC 2020'!$A$7:$A$434,0)+4,MATCH(T$60,'[1]PNC 2020'!$A$3:$AA$3,0))=0,"",INDEX('[1]PNC 2020'!$A$3:$AA$434,MATCH($A453,'[1]PNC 2020'!$A$7:$A$434,0)+4,MATCH(T$60,'[1]PNC 2020'!$A$3:$AA$3,0))),"")</f>
        <v/>
      </c>
      <c r="U453" s="87" t="str">
        <f>IFERROR(IF(INDEX('[1]PNC 2020'!$A$3:$AA$434,MATCH($A453,'[1]PNC 2020'!$A$7:$A$434,0)+4,MATCH(U$60,'[1]PNC 2020'!$A$3:$AA$3,0))=0,"",INDEX('[1]PNC 2020'!$A$3:$AA$434,MATCH($A453,'[1]PNC 2020'!$A$7:$A$434,0)+4,MATCH(U$60,'[1]PNC 2020'!$A$3:$AA$3,0))),"")</f>
        <v/>
      </c>
      <c r="V453" s="87">
        <f t="shared" si="151"/>
        <v>0</v>
      </c>
      <c r="W453" s="87" t="str">
        <f>IFERROR(IF(INDEX('[1]PNC 2020'!$A$3:$AA$434,MATCH($A453,'[1]PNC 2020'!$A$7:$A$434,0)+4,MATCH(W$60,'[1]PNC 2020'!$A$3:$AA$3,0))=0,"",INDEX('[1]PNC 2020'!$A$3:$AA$434,MATCH($A453,'[1]PNC 2020'!$A$7:$A$434,0)+4,MATCH(W$60,'[1]PNC 2020'!$A$3:$AA$3,0))),"")</f>
        <v/>
      </c>
      <c r="X453" s="87" t="str">
        <f>IFERROR(IF(INDEX('[1]PNC 2020'!$A$3:$AA$434,MATCH($A453,'[1]PNC 2020'!$A$7:$A$434,0)+4,MATCH(X$60,'[1]PNC 2020'!$A$3:$AA$3,0))=0,"",INDEX('[1]PNC 2020'!$A$3:$AA$434,MATCH($A453,'[1]PNC 2020'!$A$7:$A$434,0)+4,MATCH(X$60,'[1]PNC 2020'!$A$3:$AA$3,0))),"")</f>
        <v/>
      </c>
      <c r="Y453" s="87">
        <f t="shared" si="152"/>
        <v>0</v>
      </c>
      <c r="Z453" s="87" t="str">
        <f>IFERROR(IF(INDEX('[1]PNC 2020'!$A$3:$AA$434,MATCH($A453,'[1]PNC 2020'!$A$7:$A$434,0)+4,MATCH(Z$60,'[1]PNC 2020'!$A$3:$AA$3,0))=0,"",INDEX('[1]PNC 2020'!$A$3:$AA$434,MATCH($A453,'[1]PNC 2020'!$A$7:$A$434,0)+4,MATCH(Z$60,'[1]PNC 2020'!$A$3:$AA$3,0))),"")</f>
        <v/>
      </c>
      <c r="AA453" s="87" t="str">
        <f>IFERROR(IF(INDEX('[1]PNC 2020'!$A$3:$AA$434,MATCH($A453,'[1]PNC 2020'!$A$7:$A$434,0)+4,MATCH(AA$60,'[1]PNC 2020'!$A$3:$AA$3,0))=0,"",INDEX('[1]PNC 2020'!$A$3:$AA$434,MATCH($A453,'[1]PNC 2020'!$A$7:$A$434,0)+4,MATCH(AA$60,'[1]PNC 2020'!$A$3:$AA$3,0))),"")</f>
        <v/>
      </c>
      <c r="AB453" s="87">
        <f t="shared" si="153"/>
        <v>0</v>
      </c>
      <c r="AC453" s="87" t="str">
        <f>IFERROR(IF(INDEX('[1]PNC 2020'!$A$3:$AA$434,MATCH($A453,'[1]PNC 2020'!$A$7:$A$434,0)+4,MATCH(AC$60,'[1]PNC 2020'!$A$3:$AA$3,0))=0,"",INDEX('[1]PNC 2020'!$A$3:$AA$434,MATCH($A453,'[1]PNC 2020'!$A$7:$A$434,0)+4,MATCH(AC$60,'[1]PNC 2020'!$A$3:$AA$3,0))),"")</f>
        <v/>
      </c>
      <c r="AD453" s="87" t="str">
        <f>IFERROR(IF(INDEX('[1]PNC 2020'!$A$3:$AA$434,MATCH($A453,'[1]PNC 2020'!$A$7:$A$434,0)+4,MATCH(AD$60,'[1]PNC 2020'!$A$3:$AA$3,0))=0,"",INDEX('[1]PNC 2020'!$A$3:$AA$434,MATCH($A453,'[1]PNC 2020'!$A$7:$A$434,0)+4,MATCH(AD$60,'[1]PNC 2020'!$A$3:$AA$3,0))),"")</f>
        <v/>
      </c>
      <c r="AE453" s="87">
        <f t="shared" si="154"/>
        <v>0</v>
      </c>
      <c r="AF453" s="87" t="str">
        <f>IFERROR(IF(INDEX('[1]PNC 2020'!$A$3:$AA$434,MATCH($A453,'[1]PNC 2020'!$A$7:$A$434,0)+4,MATCH(AF$60,'[1]PNC 2020'!$A$3:$AA$3,0))=0,"",INDEX('[1]PNC 2020'!$A$3:$AA$434,MATCH($A453,'[1]PNC 2020'!$A$7:$A$434,0)+4,MATCH(AF$60,'[1]PNC 2020'!$A$3:$AA$3,0))),"")</f>
        <v/>
      </c>
      <c r="AG453" s="87" t="str">
        <f>IFERROR(IF(INDEX('[1]PNC 2020'!$A$3:$AA$434,MATCH($A453,'[1]PNC 2020'!$A$7:$A$434,0)+4,MATCH(AG$60,'[1]PNC 2020'!$A$3:$AA$3,0))=0,"",INDEX('[1]PNC 2020'!$A$3:$AA$434,MATCH($A453,'[1]PNC 2020'!$A$7:$A$434,0)+4,MATCH(AG$60,'[1]PNC 2020'!$A$3:$AA$3,0))),"")</f>
        <v/>
      </c>
      <c r="AH453" s="87">
        <f t="shared" si="155"/>
        <v>0</v>
      </c>
      <c r="AI453" s="87" t="str">
        <f>IFERROR(IF(INDEX('[1]PNC 2020'!$A$3:$AA$434,MATCH($A453,'[1]PNC 2020'!$A$7:$A$434,0)+4,MATCH(AI$60,'[1]PNC 2020'!$A$3:$AA$3,0))=0,"",INDEX('[1]PNC 2020'!$A$3:$AA$434,MATCH($A453,'[1]PNC 2020'!$A$7:$A$434,0)+4,MATCH(AI$60,'[1]PNC 2020'!$A$3:$AA$3,0))),"")</f>
        <v/>
      </c>
      <c r="AJ453" s="87" t="str">
        <f>IFERROR(IF(INDEX('[1]PNC 2020'!$A$3:$AA$434,MATCH($A453,'[1]PNC 2020'!$A$7:$A$434,0)+4,MATCH(AJ$60,'[1]PNC 2020'!$A$3:$AA$3,0))=0,"",INDEX('[1]PNC 2020'!$A$3:$AA$434,MATCH($A453,'[1]PNC 2020'!$A$7:$A$434,0)+4,MATCH(AJ$60,'[1]PNC 2020'!$A$3:$AA$3,0))),"")</f>
        <v/>
      </c>
      <c r="AK453" s="87">
        <f t="shared" si="156"/>
        <v>0</v>
      </c>
      <c r="AM453" s="132" t="s">
        <v>7</v>
      </c>
    </row>
    <row r="454" spans="1:39" x14ac:dyDescent="0.2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tr">
        <f>IFERROR(IF(INDEX('[1]PNC 2020'!$A$3:$AA$434,MATCH($A454,'[1]PNC 2020'!$A$7:$A$434,0)+4,MATCH(E$60,'[1]PNC 2020'!$A$3:$AA$3,0))=0,"",INDEX('[1]PNC 2020'!$A$3:$AA$434,MATCH($A454,'[1]PNC 2020'!$A$7:$A$434,0)+4,MATCH(E$60,'[1]PNC 2020'!$A$3:$AA$3,0))),"")</f>
        <v/>
      </c>
      <c r="F454" s="87" t="str">
        <f>IFERROR(IF(INDEX('[1]PNC 2020'!$A$3:$AA$434,MATCH($A454,'[1]PNC 2020'!$A$7:$A$434,0)+4,MATCH(F$60,'[1]PNC 2020'!$A$3:$AA$3,0))=0,"",INDEX('[1]PNC 2020'!$A$3:$AA$434,MATCH($A454,'[1]PNC 2020'!$A$7:$A$434,0)+4,MATCH(F$60,'[1]PNC 2020'!$A$3:$AA$3,0))),"")</f>
        <v/>
      </c>
      <c r="G454" s="87">
        <f t="shared" si="146"/>
        <v>0</v>
      </c>
      <c r="H454" s="87" t="str">
        <f>IFERROR(IF(INDEX('[1]PNC 2020'!$A$3:$AA$434,MATCH($A454,'[1]PNC 2020'!$A$7:$A$434,0)+4,MATCH(H$60,'[1]PNC 2020'!$A$3:$AA$3,0))=0,"",INDEX('[1]PNC 2020'!$A$3:$AA$434,MATCH($A454,'[1]PNC 2020'!$A$7:$A$434,0)+4,MATCH(H$60,'[1]PNC 2020'!$A$3:$AA$3,0))),"")</f>
        <v/>
      </c>
      <c r="I454" s="87" t="str">
        <f>IFERROR(IF(INDEX('[1]PNC 2020'!$A$3:$AA$434,MATCH($A454,'[1]PNC 2020'!$A$7:$A$434,0)+4,MATCH(I$60,'[1]PNC 2020'!$A$3:$AA$3,0))=0,"",INDEX('[1]PNC 2020'!$A$3:$AA$434,MATCH($A454,'[1]PNC 2020'!$A$7:$A$434,0)+4,MATCH(I$60,'[1]PNC 2020'!$A$3:$AA$3,0))),"")</f>
        <v/>
      </c>
      <c r="J454" s="87">
        <f t="shared" si="147"/>
        <v>0</v>
      </c>
      <c r="K454" s="87" t="str">
        <f>IFERROR(IF(INDEX('[1]PNC 2020'!$A$3:$AA$434,MATCH($A454,'[1]PNC 2020'!$A$7:$A$434,0)+4,MATCH(K$60,'[1]PNC 2020'!$A$3:$AA$3,0))=0,"",INDEX('[1]PNC 2020'!$A$3:$AA$434,MATCH($A454,'[1]PNC 2020'!$A$7:$A$434,0)+4,MATCH(K$60,'[1]PNC 2020'!$A$3:$AA$3,0))),"")</f>
        <v/>
      </c>
      <c r="L454" s="87" t="str">
        <f>IFERROR(IF(INDEX('[1]PNC 2020'!$A$3:$AA$434,MATCH($A454,'[1]PNC 2020'!$A$7:$A$434,0)+4,MATCH(L$60,'[1]PNC 2020'!$A$3:$AA$3,0))=0,"",INDEX('[1]PNC 2020'!$A$3:$AA$434,MATCH($A454,'[1]PNC 2020'!$A$7:$A$434,0)+4,MATCH(L$60,'[1]PNC 2020'!$A$3:$AA$3,0))),"")</f>
        <v/>
      </c>
      <c r="M454" s="87">
        <f t="shared" si="148"/>
        <v>0</v>
      </c>
      <c r="N454" s="87" t="str">
        <f>IFERROR(IF(INDEX('[1]PNC 2020'!$A$3:$AA$434,MATCH($A454,'[1]PNC 2020'!$A$7:$A$434,0)+4,MATCH(N$60,'[1]PNC 2020'!$A$3:$AA$3,0))=0,"",INDEX('[1]PNC 2020'!$A$3:$AA$434,MATCH($A454,'[1]PNC 2020'!$A$7:$A$434,0)+4,MATCH(N$60,'[1]PNC 2020'!$A$3:$AA$3,0))),"")</f>
        <v/>
      </c>
      <c r="O454" s="87" t="str">
        <f>IFERROR(IF(INDEX('[1]PNC 2020'!$A$3:$AA$434,MATCH($A454,'[1]PNC 2020'!$A$7:$A$434,0)+4,MATCH(O$60,'[1]PNC 2020'!$A$3:$AA$3,0))=0,"",INDEX('[1]PNC 2020'!$A$3:$AA$434,MATCH($A454,'[1]PNC 2020'!$A$7:$A$434,0)+4,MATCH(O$60,'[1]PNC 2020'!$A$3:$AA$3,0))),"")</f>
        <v/>
      </c>
      <c r="P454" s="87">
        <f t="shared" si="149"/>
        <v>0</v>
      </c>
      <c r="Q454" s="87" t="str">
        <f>IFERROR(IF(INDEX('[1]PNC 2020'!$A$3:$AA$434,MATCH($A454,'[1]PNC 2020'!$A$7:$A$434,0)+4,MATCH(Q$60,'[1]PNC 2020'!$A$3:$AA$3,0))=0,"",INDEX('[1]PNC 2020'!$A$3:$AA$434,MATCH($A454,'[1]PNC 2020'!$A$7:$A$434,0)+4,MATCH(Q$60,'[1]PNC 2020'!$A$3:$AA$3,0))),"")</f>
        <v/>
      </c>
      <c r="R454" s="87" t="str">
        <f>IFERROR(IF(INDEX('[1]PNC 2020'!$A$3:$AA$434,MATCH($A454,'[1]PNC 2020'!$A$7:$A$434,0)+4,MATCH(R$60,'[1]PNC 2020'!$A$3:$AA$3,0))=0,"",INDEX('[1]PNC 2020'!$A$3:$AA$434,MATCH($A454,'[1]PNC 2020'!$A$7:$A$434,0)+4,MATCH(R$60,'[1]PNC 2020'!$A$3:$AA$3,0))),"")</f>
        <v/>
      </c>
      <c r="S454" s="87">
        <f t="shared" si="150"/>
        <v>0</v>
      </c>
      <c r="T454" s="87" t="str">
        <f>IFERROR(IF(INDEX('[1]PNC 2020'!$A$3:$AA$434,MATCH($A454,'[1]PNC 2020'!$A$7:$A$434,0)+4,MATCH(T$60,'[1]PNC 2020'!$A$3:$AA$3,0))=0,"",INDEX('[1]PNC 2020'!$A$3:$AA$434,MATCH($A454,'[1]PNC 2020'!$A$7:$A$434,0)+4,MATCH(T$60,'[1]PNC 2020'!$A$3:$AA$3,0))),"")</f>
        <v/>
      </c>
      <c r="U454" s="87" t="str">
        <f>IFERROR(IF(INDEX('[1]PNC 2020'!$A$3:$AA$434,MATCH($A454,'[1]PNC 2020'!$A$7:$A$434,0)+4,MATCH(U$60,'[1]PNC 2020'!$A$3:$AA$3,0))=0,"",INDEX('[1]PNC 2020'!$A$3:$AA$434,MATCH($A454,'[1]PNC 2020'!$A$7:$A$434,0)+4,MATCH(U$60,'[1]PNC 2020'!$A$3:$AA$3,0))),"")</f>
        <v/>
      </c>
      <c r="V454" s="87">
        <f t="shared" si="151"/>
        <v>0</v>
      </c>
      <c r="W454" s="87" t="str">
        <f>IFERROR(IF(INDEX('[1]PNC 2020'!$A$3:$AA$434,MATCH($A454,'[1]PNC 2020'!$A$7:$A$434,0)+4,MATCH(W$60,'[1]PNC 2020'!$A$3:$AA$3,0))=0,"",INDEX('[1]PNC 2020'!$A$3:$AA$434,MATCH($A454,'[1]PNC 2020'!$A$7:$A$434,0)+4,MATCH(W$60,'[1]PNC 2020'!$A$3:$AA$3,0))),"")</f>
        <v/>
      </c>
      <c r="X454" s="87" t="str">
        <f>IFERROR(IF(INDEX('[1]PNC 2020'!$A$3:$AA$434,MATCH($A454,'[1]PNC 2020'!$A$7:$A$434,0)+4,MATCH(X$60,'[1]PNC 2020'!$A$3:$AA$3,0))=0,"",INDEX('[1]PNC 2020'!$A$3:$AA$434,MATCH($A454,'[1]PNC 2020'!$A$7:$A$434,0)+4,MATCH(X$60,'[1]PNC 2020'!$A$3:$AA$3,0))),"")</f>
        <v/>
      </c>
      <c r="Y454" s="87">
        <f t="shared" si="152"/>
        <v>0</v>
      </c>
      <c r="Z454" s="87" t="str">
        <f>IFERROR(IF(INDEX('[1]PNC 2020'!$A$3:$AA$434,MATCH($A454,'[1]PNC 2020'!$A$7:$A$434,0)+4,MATCH(Z$60,'[1]PNC 2020'!$A$3:$AA$3,0))=0,"",INDEX('[1]PNC 2020'!$A$3:$AA$434,MATCH($A454,'[1]PNC 2020'!$A$7:$A$434,0)+4,MATCH(Z$60,'[1]PNC 2020'!$A$3:$AA$3,0))),"")</f>
        <v/>
      </c>
      <c r="AA454" s="87" t="str">
        <f>IFERROR(IF(INDEX('[1]PNC 2020'!$A$3:$AA$434,MATCH($A454,'[1]PNC 2020'!$A$7:$A$434,0)+4,MATCH(AA$60,'[1]PNC 2020'!$A$3:$AA$3,0))=0,"",INDEX('[1]PNC 2020'!$A$3:$AA$434,MATCH($A454,'[1]PNC 2020'!$A$7:$A$434,0)+4,MATCH(AA$60,'[1]PNC 2020'!$A$3:$AA$3,0))),"")</f>
        <v/>
      </c>
      <c r="AB454" s="87">
        <f t="shared" si="153"/>
        <v>0</v>
      </c>
      <c r="AC454" s="87" t="str">
        <f>IFERROR(IF(INDEX('[1]PNC 2020'!$A$3:$AA$434,MATCH($A454,'[1]PNC 2020'!$A$7:$A$434,0)+4,MATCH(AC$60,'[1]PNC 2020'!$A$3:$AA$3,0))=0,"",INDEX('[1]PNC 2020'!$A$3:$AA$434,MATCH($A454,'[1]PNC 2020'!$A$7:$A$434,0)+4,MATCH(AC$60,'[1]PNC 2020'!$A$3:$AA$3,0))),"")</f>
        <v/>
      </c>
      <c r="AD454" s="87" t="str">
        <f>IFERROR(IF(INDEX('[1]PNC 2020'!$A$3:$AA$434,MATCH($A454,'[1]PNC 2020'!$A$7:$A$434,0)+4,MATCH(AD$60,'[1]PNC 2020'!$A$3:$AA$3,0))=0,"",INDEX('[1]PNC 2020'!$A$3:$AA$434,MATCH($A454,'[1]PNC 2020'!$A$7:$A$434,0)+4,MATCH(AD$60,'[1]PNC 2020'!$A$3:$AA$3,0))),"")</f>
        <v/>
      </c>
      <c r="AE454" s="87">
        <f t="shared" si="154"/>
        <v>0</v>
      </c>
      <c r="AF454" s="87" t="str">
        <f>IFERROR(IF(INDEX('[1]PNC 2020'!$A$3:$AA$434,MATCH($A454,'[1]PNC 2020'!$A$7:$A$434,0)+4,MATCH(AF$60,'[1]PNC 2020'!$A$3:$AA$3,0))=0,"",INDEX('[1]PNC 2020'!$A$3:$AA$434,MATCH($A454,'[1]PNC 2020'!$A$7:$A$434,0)+4,MATCH(AF$60,'[1]PNC 2020'!$A$3:$AA$3,0))),"")</f>
        <v/>
      </c>
      <c r="AG454" s="87" t="str">
        <f>IFERROR(IF(INDEX('[1]PNC 2020'!$A$3:$AA$434,MATCH($A454,'[1]PNC 2020'!$A$7:$A$434,0)+4,MATCH(AG$60,'[1]PNC 2020'!$A$3:$AA$3,0))=0,"",INDEX('[1]PNC 2020'!$A$3:$AA$434,MATCH($A454,'[1]PNC 2020'!$A$7:$A$434,0)+4,MATCH(AG$60,'[1]PNC 2020'!$A$3:$AA$3,0))),"")</f>
        <v/>
      </c>
      <c r="AH454" s="87">
        <f t="shared" si="155"/>
        <v>0</v>
      </c>
      <c r="AI454" s="87" t="str">
        <f>IFERROR(IF(INDEX('[1]PNC 2020'!$A$3:$AA$434,MATCH($A454,'[1]PNC 2020'!$A$7:$A$434,0)+4,MATCH(AI$60,'[1]PNC 2020'!$A$3:$AA$3,0))=0,"",INDEX('[1]PNC 2020'!$A$3:$AA$434,MATCH($A454,'[1]PNC 2020'!$A$7:$A$434,0)+4,MATCH(AI$60,'[1]PNC 2020'!$A$3:$AA$3,0))),"")</f>
        <v/>
      </c>
      <c r="AJ454" s="87" t="str">
        <f>IFERROR(IF(INDEX('[1]PNC 2020'!$A$3:$AA$434,MATCH($A454,'[1]PNC 2020'!$A$7:$A$434,0)+4,MATCH(AJ$60,'[1]PNC 2020'!$A$3:$AA$3,0))=0,"",INDEX('[1]PNC 2020'!$A$3:$AA$434,MATCH($A454,'[1]PNC 2020'!$A$7:$A$434,0)+4,MATCH(AJ$60,'[1]PNC 2020'!$A$3:$AA$3,0))),"")</f>
        <v/>
      </c>
      <c r="AK454" s="87">
        <f t="shared" si="156"/>
        <v>0</v>
      </c>
      <c r="AM454" s="132" t="s">
        <v>7</v>
      </c>
    </row>
    <row r="455" spans="1:39" x14ac:dyDescent="0.2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tr">
        <f>IFERROR(IF(INDEX('[1]PNC 2020'!$A$3:$AA$434,MATCH($A455,'[1]PNC 2020'!$A$7:$A$434,0)+4,MATCH(E$60,'[1]PNC 2020'!$A$3:$AA$3,0))=0,"",INDEX('[1]PNC 2020'!$A$3:$AA$434,MATCH($A455,'[1]PNC 2020'!$A$7:$A$434,0)+4,MATCH(E$60,'[1]PNC 2020'!$A$3:$AA$3,0))),"")</f>
        <v/>
      </c>
      <c r="F455" s="87" t="str">
        <f>IFERROR(IF(INDEX('[1]PNC 2020'!$A$3:$AA$434,MATCH($A455,'[1]PNC 2020'!$A$7:$A$434,0)+4,MATCH(F$60,'[1]PNC 2020'!$A$3:$AA$3,0))=0,"",INDEX('[1]PNC 2020'!$A$3:$AA$434,MATCH($A455,'[1]PNC 2020'!$A$7:$A$434,0)+4,MATCH(F$60,'[1]PNC 2020'!$A$3:$AA$3,0))),"")</f>
        <v/>
      </c>
      <c r="G455" s="87">
        <f t="shared" si="146"/>
        <v>0</v>
      </c>
      <c r="H455" s="87" t="str">
        <f>IFERROR(IF(INDEX('[1]PNC 2020'!$A$3:$AA$434,MATCH($A455,'[1]PNC 2020'!$A$7:$A$434,0)+4,MATCH(H$60,'[1]PNC 2020'!$A$3:$AA$3,0))=0,"",INDEX('[1]PNC 2020'!$A$3:$AA$434,MATCH($A455,'[1]PNC 2020'!$A$7:$A$434,0)+4,MATCH(H$60,'[1]PNC 2020'!$A$3:$AA$3,0))),"")</f>
        <v/>
      </c>
      <c r="I455" s="87" t="str">
        <f>IFERROR(IF(INDEX('[1]PNC 2020'!$A$3:$AA$434,MATCH($A455,'[1]PNC 2020'!$A$7:$A$434,0)+4,MATCH(I$60,'[1]PNC 2020'!$A$3:$AA$3,0))=0,"",INDEX('[1]PNC 2020'!$A$3:$AA$434,MATCH($A455,'[1]PNC 2020'!$A$7:$A$434,0)+4,MATCH(I$60,'[1]PNC 2020'!$A$3:$AA$3,0))),"")</f>
        <v/>
      </c>
      <c r="J455" s="87">
        <f t="shared" si="147"/>
        <v>0</v>
      </c>
      <c r="K455" s="87" t="str">
        <f>IFERROR(IF(INDEX('[1]PNC 2020'!$A$3:$AA$434,MATCH($A455,'[1]PNC 2020'!$A$7:$A$434,0)+4,MATCH(K$60,'[1]PNC 2020'!$A$3:$AA$3,0))=0,"",INDEX('[1]PNC 2020'!$A$3:$AA$434,MATCH($A455,'[1]PNC 2020'!$A$7:$A$434,0)+4,MATCH(K$60,'[1]PNC 2020'!$A$3:$AA$3,0))),"")</f>
        <v/>
      </c>
      <c r="L455" s="87" t="str">
        <f>IFERROR(IF(INDEX('[1]PNC 2020'!$A$3:$AA$434,MATCH($A455,'[1]PNC 2020'!$A$7:$A$434,0)+4,MATCH(L$60,'[1]PNC 2020'!$A$3:$AA$3,0))=0,"",INDEX('[1]PNC 2020'!$A$3:$AA$434,MATCH($A455,'[1]PNC 2020'!$A$7:$A$434,0)+4,MATCH(L$60,'[1]PNC 2020'!$A$3:$AA$3,0))),"")</f>
        <v/>
      </c>
      <c r="M455" s="87">
        <f t="shared" si="148"/>
        <v>0</v>
      </c>
      <c r="N455" s="87" t="str">
        <f>IFERROR(IF(INDEX('[1]PNC 2020'!$A$3:$AA$434,MATCH($A455,'[1]PNC 2020'!$A$7:$A$434,0)+4,MATCH(N$60,'[1]PNC 2020'!$A$3:$AA$3,0))=0,"",INDEX('[1]PNC 2020'!$A$3:$AA$434,MATCH($A455,'[1]PNC 2020'!$A$7:$A$434,0)+4,MATCH(N$60,'[1]PNC 2020'!$A$3:$AA$3,0))),"")</f>
        <v/>
      </c>
      <c r="O455" s="87" t="str">
        <f>IFERROR(IF(INDEX('[1]PNC 2020'!$A$3:$AA$434,MATCH($A455,'[1]PNC 2020'!$A$7:$A$434,0)+4,MATCH(O$60,'[1]PNC 2020'!$A$3:$AA$3,0))=0,"",INDEX('[1]PNC 2020'!$A$3:$AA$434,MATCH($A455,'[1]PNC 2020'!$A$7:$A$434,0)+4,MATCH(O$60,'[1]PNC 2020'!$A$3:$AA$3,0))),"")</f>
        <v/>
      </c>
      <c r="P455" s="87">
        <f t="shared" si="149"/>
        <v>0</v>
      </c>
      <c r="Q455" s="87" t="str">
        <f>IFERROR(IF(INDEX('[1]PNC 2020'!$A$3:$AA$434,MATCH($A455,'[1]PNC 2020'!$A$7:$A$434,0)+4,MATCH(Q$60,'[1]PNC 2020'!$A$3:$AA$3,0))=0,"",INDEX('[1]PNC 2020'!$A$3:$AA$434,MATCH($A455,'[1]PNC 2020'!$A$7:$A$434,0)+4,MATCH(Q$60,'[1]PNC 2020'!$A$3:$AA$3,0))),"")</f>
        <v/>
      </c>
      <c r="R455" s="87" t="str">
        <f>IFERROR(IF(INDEX('[1]PNC 2020'!$A$3:$AA$434,MATCH($A455,'[1]PNC 2020'!$A$7:$A$434,0)+4,MATCH(R$60,'[1]PNC 2020'!$A$3:$AA$3,0))=0,"",INDEX('[1]PNC 2020'!$A$3:$AA$434,MATCH($A455,'[1]PNC 2020'!$A$7:$A$434,0)+4,MATCH(R$60,'[1]PNC 2020'!$A$3:$AA$3,0))),"")</f>
        <v/>
      </c>
      <c r="S455" s="87">
        <f t="shared" si="150"/>
        <v>0</v>
      </c>
      <c r="T455" s="87" t="str">
        <f>IFERROR(IF(INDEX('[1]PNC 2020'!$A$3:$AA$434,MATCH($A455,'[1]PNC 2020'!$A$7:$A$434,0)+4,MATCH(T$60,'[1]PNC 2020'!$A$3:$AA$3,0))=0,"",INDEX('[1]PNC 2020'!$A$3:$AA$434,MATCH($A455,'[1]PNC 2020'!$A$7:$A$434,0)+4,MATCH(T$60,'[1]PNC 2020'!$A$3:$AA$3,0))),"")</f>
        <v/>
      </c>
      <c r="U455" s="87" t="str">
        <f>IFERROR(IF(INDEX('[1]PNC 2020'!$A$3:$AA$434,MATCH($A455,'[1]PNC 2020'!$A$7:$A$434,0)+4,MATCH(U$60,'[1]PNC 2020'!$A$3:$AA$3,0))=0,"",INDEX('[1]PNC 2020'!$A$3:$AA$434,MATCH($A455,'[1]PNC 2020'!$A$7:$A$434,0)+4,MATCH(U$60,'[1]PNC 2020'!$A$3:$AA$3,0))),"")</f>
        <v/>
      </c>
      <c r="V455" s="87">
        <f t="shared" si="151"/>
        <v>0</v>
      </c>
      <c r="W455" s="87" t="str">
        <f>IFERROR(IF(INDEX('[1]PNC 2020'!$A$3:$AA$434,MATCH($A455,'[1]PNC 2020'!$A$7:$A$434,0)+4,MATCH(W$60,'[1]PNC 2020'!$A$3:$AA$3,0))=0,"",INDEX('[1]PNC 2020'!$A$3:$AA$434,MATCH($A455,'[1]PNC 2020'!$A$7:$A$434,0)+4,MATCH(W$60,'[1]PNC 2020'!$A$3:$AA$3,0))),"")</f>
        <v/>
      </c>
      <c r="X455" s="87" t="str">
        <f>IFERROR(IF(INDEX('[1]PNC 2020'!$A$3:$AA$434,MATCH($A455,'[1]PNC 2020'!$A$7:$A$434,0)+4,MATCH(X$60,'[1]PNC 2020'!$A$3:$AA$3,0))=0,"",INDEX('[1]PNC 2020'!$A$3:$AA$434,MATCH($A455,'[1]PNC 2020'!$A$7:$A$434,0)+4,MATCH(X$60,'[1]PNC 2020'!$A$3:$AA$3,0))),"")</f>
        <v/>
      </c>
      <c r="Y455" s="87">
        <f t="shared" si="152"/>
        <v>0</v>
      </c>
      <c r="Z455" s="87" t="str">
        <f>IFERROR(IF(INDEX('[1]PNC 2020'!$A$3:$AA$434,MATCH($A455,'[1]PNC 2020'!$A$7:$A$434,0)+4,MATCH(Z$60,'[1]PNC 2020'!$A$3:$AA$3,0))=0,"",INDEX('[1]PNC 2020'!$A$3:$AA$434,MATCH($A455,'[1]PNC 2020'!$A$7:$A$434,0)+4,MATCH(Z$60,'[1]PNC 2020'!$A$3:$AA$3,0))),"")</f>
        <v/>
      </c>
      <c r="AA455" s="87" t="str">
        <f>IFERROR(IF(INDEX('[1]PNC 2020'!$A$3:$AA$434,MATCH($A455,'[1]PNC 2020'!$A$7:$A$434,0)+4,MATCH(AA$60,'[1]PNC 2020'!$A$3:$AA$3,0))=0,"",INDEX('[1]PNC 2020'!$A$3:$AA$434,MATCH($A455,'[1]PNC 2020'!$A$7:$A$434,0)+4,MATCH(AA$60,'[1]PNC 2020'!$A$3:$AA$3,0))),"")</f>
        <v/>
      </c>
      <c r="AB455" s="87">
        <f t="shared" si="153"/>
        <v>0</v>
      </c>
      <c r="AC455" s="87" t="str">
        <f>IFERROR(IF(INDEX('[1]PNC 2020'!$A$3:$AA$434,MATCH($A455,'[1]PNC 2020'!$A$7:$A$434,0)+4,MATCH(AC$60,'[1]PNC 2020'!$A$3:$AA$3,0))=0,"",INDEX('[1]PNC 2020'!$A$3:$AA$434,MATCH($A455,'[1]PNC 2020'!$A$7:$A$434,0)+4,MATCH(AC$60,'[1]PNC 2020'!$A$3:$AA$3,0))),"")</f>
        <v/>
      </c>
      <c r="AD455" s="87" t="str">
        <f>IFERROR(IF(INDEX('[1]PNC 2020'!$A$3:$AA$434,MATCH($A455,'[1]PNC 2020'!$A$7:$A$434,0)+4,MATCH(AD$60,'[1]PNC 2020'!$A$3:$AA$3,0))=0,"",INDEX('[1]PNC 2020'!$A$3:$AA$434,MATCH($A455,'[1]PNC 2020'!$A$7:$A$434,0)+4,MATCH(AD$60,'[1]PNC 2020'!$A$3:$AA$3,0))),"")</f>
        <v/>
      </c>
      <c r="AE455" s="87">
        <f t="shared" si="154"/>
        <v>0</v>
      </c>
      <c r="AF455" s="87" t="str">
        <f>IFERROR(IF(INDEX('[1]PNC 2020'!$A$3:$AA$434,MATCH($A455,'[1]PNC 2020'!$A$7:$A$434,0)+4,MATCH(AF$60,'[1]PNC 2020'!$A$3:$AA$3,0))=0,"",INDEX('[1]PNC 2020'!$A$3:$AA$434,MATCH($A455,'[1]PNC 2020'!$A$7:$A$434,0)+4,MATCH(AF$60,'[1]PNC 2020'!$A$3:$AA$3,0))),"")</f>
        <v/>
      </c>
      <c r="AG455" s="87" t="str">
        <f>IFERROR(IF(INDEX('[1]PNC 2020'!$A$3:$AA$434,MATCH($A455,'[1]PNC 2020'!$A$7:$A$434,0)+4,MATCH(AG$60,'[1]PNC 2020'!$A$3:$AA$3,0))=0,"",INDEX('[1]PNC 2020'!$A$3:$AA$434,MATCH($A455,'[1]PNC 2020'!$A$7:$A$434,0)+4,MATCH(AG$60,'[1]PNC 2020'!$A$3:$AA$3,0))),"")</f>
        <v/>
      </c>
      <c r="AH455" s="87">
        <f t="shared" si="155"/>
        <v>0</v>
      </c>
      <c r="AI455" s="87" t="str">
        <f>IFERROR(IF(INDEX('[1]PNC 2020'!$A$3:$AA$434,MATCH($A455,'[1]PNC 2020'!$A$7:$A$434,0)+4,MATCH(AI$60,'[1]PNC 2020'!$A$3:$AA$3,0))=0,"",INDEX('[1]PNC 2020'!$A$3:$AA$434,MATCH($A455,'[1]PNC 2020'!$A$7:$A$434,0)+4,MATCH(AI$60,'[1]PNC 2020'!$A$3:$AA$3,0))),"")</f>
        <v/>
      </c>
      <c r="AJ455" s="87" t="str">
        <f>IFERROR(IF(INDEX('[1]PNC 2020'!$A$3:$AA$434,MATCH($A455,'[1]PNC 2020'!$A$7:$A$434,0)+4,MATCH(AJ$60,'[1]PNC 2020'!$A$3:$AA$3,0))=0,"",INDEX('[1]PNC 2020'!$A$3:$AA$434,MATCH($A455,'[1]PNC 2020'!$A$7:$A$434,0)+4,MATCH(AJ$60,'[1]PNC 2020'!$A$3:$AA$3,0))),"")</f>
        <v/>
      </c>
      <c r="AK455" s="87">
        <f t="shared" si="156"/>
        <v>0</v>
      </c>
      <c r="AM455" s="132" t="s">
        <v>7</v>
      </c>
    </row>
    <row r="456" spans="1:39" x14ac:dyDescent="0.2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tr">
        <f>IFERROR(IF(INDEX('[1]PNC 2020'!$A$3:$AA$434,MATCH($A456,'[1]PNC 2020'!$A$7:$A$434,0)+4,MATCH(E$60,'[1]PNC 2020'!$A$3:$AA$3,0))=0,"",INDEX('[1]PNC 2020'!$A$3:$AA$434,MATCH($A456,'[1]PNC 2020'!$A$7:$A$434,0)+4,MATCH(E$60,'[1]PNC 2020'!$A$3:$AA$3,0))),"")</f>
        <v/>
      </c>
      <c r="F456" s="87" t="str">
        <f>IFERROR(IF(INDEX('[1]PNC 2020'!$A$3:$AA$434,MATCH($A456,'[1]PNC 2020'!$A$7:$A$434,0)+4,MATCH(F$60,'[1]PNC 2020'!$A$3:$AA$3,0))=0,"",INDEX('[1]PNC 2020'!$A$3:$AA$434,MATCH($A456,'[1]PNC 2020'!$A$7:$A$434,0)+4,MATCH(F$60,'[1]PNC 2020'!$A$3:$AA$3,0))),"")</f>
        <v/>
      </c>
      <c r="G456" s="87">
        <f t="shared" si="146"/>
        <v>0</v>
      </c>
      <c r="H456" s="87" t="str">
        <f>IFERROR(IF(INDEX('[1]PNC 2020'!$A$3:$AA$434,MATCH($A456,'[1]PNC 2020'!$A$7:$A$434,0)+4,MATCH(H$60,'[1]PNC 2020'!$A$3:$AA$3,0))=0,"",INDEX('[1]PNC 2020'!$A$3:$AA$434,MATCH($A456,'[1]PNC 2020'!$A$7:$A$434,0)+4,MATCH(H$60,'[1]PNC 2020'!$A$3:$AA$3,0))),"")</f>
        <v/>
      </c>
      <c r="I456" s="87" t="str">
        <f>IFERROR(IF(INDEX('[1]PNC 2020'!$A$3:$AA$434,MATCH($A456,'[1]PNC 2020'!$A$7:$A$434,0)+4,MATCH(I$60,'[1]PNC 2020'!$A$3:$AA$3,0))=0,"",INDEX('[1]PNC 2020'!$A$3:$AA$434,MATCH($A456,'[1]PNC 2020'!$A$7:$A$434,0)+4,MATCH(I$60,'[1]PNC 2020'!$A$3:$AA$3,0))),"")</f>
        <v/>
      </c>
      <c r="J456" s="87">
        <f t="shared" si="147"/>
        <v>0</v>
      </c>
      <c r="K456" s="87" t="str">
        <f>IFERROR(IF(INDEX('[1]PNC 2020'!$A$3:$AA$434,MATCH($A456,'[1]PNC 2020'!$A$7:$A$434,0)+4,MATCH(K$60,'[1]PNC 2020'!$A$3:$AA$3,0))=0,"",INDEX('[1]PNC 2020'!$A$3:$AA$434,MATCH($A456,'[1]PNC 2020'!$A$7:$A$434,0)+4,MATCH(K$60,'[1]PNC 2020'!$A$3:$AA$3,0))),"")</f>
        <v/>
      </c>
      <c r="L456" s="87" t="str">
        <f>IFERROR(IF(INDEX('[1]PNC 2020'!$A$3:$AA$434,MATCH($A456,'[1]PNC 2020'!$A$7:$A$434,0)+4,MATCH(L$60,'[1]PNC 2020'!$A$3:$AA$3,0))=0,"",INDEX('[1]PNC 2020'!$A$3:$AA$434,MATCH($A456,'[1]PNC 2020'!$A$7:$A$434,0)+4,MATCH(L$60,'[1]PNC 2020'!$A$3:$AA$3,0))),"")</f>
        <v/>
      </c>
      <c r="M456" s="87">
        <f t="shared" si="148"/>
        <v>0</v>
      </c>
      <c r="N456" s="87" t="str">
        <f>IFERROR(IF(INDEX('[1]PNC 2020'!$A$3:$AA$434,MATCH($A456,'[1]PNC 2020'!$A$7:$A$434,0)+4,MATCH(N$60,'[1]PNC 2020'!$A$3:$AA$3,0))=0,"",INDEX('[1]PNC 2020'!$A$3:$AA$434,MATCH($A456,'[1]PNC 2020'!$A$7:$A$434,0)+4,MATCH(N$60,'[1]PNC 2020'!$A$3:$AA$3,0))),"")</f>
        <v/>
      </c>
      <c r="O456" s="87" t="str">
        <f>IFERROR(IF(INDEX('[1]PNC 2020'!$A$3:$AA$434,MATCH($A456,'[1]PNC 2020'!$A$7:$A$434,0)+4,MATCH(O$60,'[1]PNC 2020'!$A$3:$AA$3,0))=0,"",INDEX('[1]PNC 2020'!$A$3:$AA$434,MATCH($A456,'[1]PNC 2020'!$A$7:$A$434,0)+4,MATCH(O$60,'[1]PNC 2020'!$A$3:$AA$3,0))),"")</f>
        <v/>
      </c>
      <c r="P456" s="87">
        <f t="shared" si="149"/>
        <v>0</v>
      </c>
      <c r="Q456" s="87" t="str">
        <f>IFERROR(IF(INDEX('[1]PNC 2020'!$A$3:$AA$434,MATCH($A456,'[1]PNC 2020'!$A$7:$A$434,0)+4,MATCH(Q$60,'[1]PNC 2020'!$A$3:$AA$3,0))=0,"",INDEX('[1]PNC 2020'!$A$3:$AA$434,MATCH($A456,'[1]PNC 2020'!$A$7:$A$434,0)+4,MATCH(Q$60,'[1]PNC 2020'!$A$3:$AA$3,0))),"")</f>
        <v/>
      </c>
      <c r="R456" s="87" t="str">
        <f>IFERROR(IF(INDEX('[1]PNC 2020'!$A$3:$AA$434,MATCH($A456,'[1]PNC 2020'!$A$7:$A$434,0)+4,MATCH(R$60,'[1]PNC 2020'!$A$3:$AA$3,0))=0,"",INDEX('[1]PNC 2020'!$A$3:$AA$434,MATCH($A456,'[1]PNC 2020'!$A$7:$A$434,0)+4,MATCH(R$60,'[1]PNC 2020'!$A$3:$AA$3,0))),"")</f>
        <v/>
      </c>
      <c r="S456" s="87">
        <f t="shared" si="150"/>
        <v>0</v>
      </c>
      <c r="T456" s="87" t="str">
        <f>IFERROR(IF(INDEX('[1]PNC 2020'!$A$3:$AA$434,MATCH($A456,'[1]PNC 2020'!$A$7:$A$434,0)+4,MATCH(T$60,'[1]PNC 2020'!$A$3:$AA$3,0))=0,"",INDEX('[1]PNC 2020'!$A$3:$AA$434,MATCH($A456,'[1]PNC 2020'!$A$7:$A$434,0)+4,MATCH(T$60,'[1]PNC 2020'!$A$3:$AA$3,0))),"")</f>
        <v/>
      </c>
      <c r="U456" s="87" t="str">
        <f>IFERROR(IF(INDEX('[1]PNC 2020'!$A$3:$AA$434,MATCH($A456,'[1]PNC 2020'!$A$7:$A$434,0)+4,MATCH(U$60,'[1]PNC 2020'!$A$3:$AA$3,0))=0,"",INDEX('[1]PNC 2020'!$A$3:$AA$434,MATCH($A456,'[1]PNC 2020'!$A$7:$A$434,0)+4,MATCH(U$60,'[1]PNC 2020'!$A$3:$AA$3,0))),"")</f>
        <v/>
      </c>
      <c r="V456" s="87">
        <f t="shared" si="151"/>
        <v>0</v>
      </c>
      <c r="W456" s="87" t="str">
        <f>IFERROR(IF(INDEX('[1]PNC 2020'!$A$3:$AA$434,MATCH($A456,'[1]PNC 2020'!$A$7:$A$434,0)+4,MATCH(W$60,'[1]PNC 2020'!$A$3:$AA$3,0))=0,"",INDEX('[1]PNC 2020'!$A$3:$AA$434,MATCH($A456,'[1]PNC 2020'!$A$7:$A$434,0)+4,MATCH(W$60,'[1]PNC 2020'!$A$3:$AA$3,0))),"")</f>
        <v/>
      </c>
      <c r="X456" s="87" t="str">
        <f>IFERROR(IF(INDEX('[1]PNC 2020'!$A$3:$AA$434,MATCH($A456,'[1]PNC 2020'!$A$7:$A$434,0)+4,MATCH(X$60,'[1]PNC 2020'!$A$3:$AA$3,0))=0,"",INDEX('[1]PNC 2020'!$A$3:$AA$434,MATCH($A456,'[1]PNC 2020'!$A$7:$A$434,0)+4,MATCH(X$60,'[1]PNC 2020'!$A$3:$AA$3,0))),"")</f>
        <v/>
      </c>
      <c r="Y456" s="87">
        <f t="shared" si="152"/>
        <v>0</v>
      </c>
      <c r="Z456" s="87" t="str">
        <f>IFERROR(IF(INDEX('[1]PNC 2020'!$A$3:$AA$434,MATCH($A456,'[1]PNC 2020'!$A$7:$A$434,0)+4,MATCH(Z$60,'[1]PNC 2020'!$A$3:$AA$3,0))=0,"",INDEX('[1]PNC 2020'!$A$3:$AA$434,MATCH($A456,'[1]PNC 2020'!$A$7:$A$434,0)+4,MATCH(Z$60,'[1]PNC 2020'!$A$3:$AA$3,0))),"")</f>
        <v/>
      </c>
      <c r="AA456" s="87" t="str">
        <f>IFERROR(IF(INDEX('[1]PNC 2020'!$A$3:$AA$434,MATCH($A456,'[1]PNC 2020'!$A$7:$A$434,0)+4,MATCH(AA$60,'[1]PNC 2020'!$A$3:$AA$3,0))=0,"",INDEX('[1]PNC 2020'!$A$3:$AA$434,MATCH($A456,'[1]PNC 2020'!$A$7:$A$434,0)+4,MATCH(AA$60,'[1]PNC 2020'!$A$3:$AA$3,0))),"")</f>
        <v/>
      </c>
      <c r="AB456" s="87">
        <f t="shared" si="153"/>
        <v>0</v>
      </c>
      <c r="AC456" s="87" t="str">
        <f>IFERROR(IF(INDEX('[1]PNC 2020'!$A$3:$AA$434,MATCH($A456,'[1]PNC 2020'!$A$7:$A$434,0)+4,MATCH(AC$60,'[1]PNC 2020'!$A$3:$AA$3,0))=0,"",INDEX('[1]PNC 2020'!$A$3:$AA$434,MATCH($A456,'[1]PNC 2020'!$A$7:$A$434,0)+4,MATCH(AC$60,'[1]PNC 2020'!$A$3:$AA$3,0))),"")</f>
        <v/>
      </c>
      <c r="AD456" s="87" t="str">
        <f>IFERROR(IF(INDEX('[1]PNC 2020'!$A$3:$AA$434,MATCH($A456,'[1]PNC 2020'!$A$7:$A$434,0)+4,MATCH(AD$60,'[1]PNC 2020'!$A$3:$AA$3,0))=0,"",INDEX('[1]PNC 2020'!$A$3:$AA$434,MATCH($A456,'[1]PNC 2020'!$A$7:$A$434,0)+4,MATCH(AD$60,'[1]PNC 2020'!$A$3:$AA$3,0))),"")</f>
        <v/>
      </c>
      <c r="AE456" s="87">
        <f t="shared" si="154"/>
        <v>0</v>
      </c>
      <c r="AF456" s="87" t="str">
        <f>IFERROR(IF(INDEX('[1]PNC 2020'!$A$3:$AA$434,MATCH($A456,'[1]PNC 2020'!$A$7:$A$434,0)+4,MATCH(AF$60,'[1]PNC 2020'!$A$3:$AA$3,0))=0,"",INDEX('[1]PNC 2020'!$A$3:$AA$434,MATCH($A456,'[1]PNC 2020'!$A$7:$A$434,0)+4,MATCH(AF$60,'[1]PNC 2020'!$A$3:$AA$3,0))),"")</f>
        <v/>
      </c>
      <c r="AG456" s="87" t="str">
        <f>IFERROR(IF(INDEX('[1]PNC 2020'!$A$3:$AA$434,MATCH($A456,'[1]PNC 2020'!$A$7:$A$434,0)+4,MATCH(AG$60,'[1]PNC 2020'!$A$3:$AA$3,0))=0,"",INDEX('[1]PNC 2020'!$A$3:$AA$434,MATCH($A456,'[1]PNC 2020'!$A$7:$A$434,0)+4,MATCH(AG$60,'[1]PNC 2020'!$A$3:$AA$3,0))),"")</f>
        <v/>
      </c>
      <c r="AH456" s="87">
        <f t="shared" si="155"/>
        <v>0</v>
      </c>
      <c r="AI456" s="87" t="str">
        <f>IFERROR(IF(INDEX('[1]PNC 2020'!$A$3:$AA$434,MATCH($A456,'[1]PNC 2020'!$A$7:$A$434,0)+4,MATCH(AI$60,'[1]PNC 2020'!$A$3:$AA$3,0))=0,"",INDEX('[1]PNC 2020'!$A$3:$AA$434,MATCH($A456,'[1]PNC 2020'!$A$7:$A$434,0)+4,MATCH(AI$60,'[1]PNC 2020'!$A$3:$AA$3,0))),"")</f>
        <v/>
      </c>
      <c r="AJ456" s="87" t="str">
        <f>IFERROR(IF(INDEX('[1]PNC 2020'!$A$3:$AA$434,MATCH($A456,'[1]PNC 2020'!$A$7:$A$434,0)+4,MATCH(AJ$60,'[1]PNC 2020'!$A$3:$AA$3,0))=0,"",INDEX('[1]PNC 2020'!$A$3:$AA$434,MATCH($A456,'[1]PNC 2020'!$A$7:$A$434,0)+4,MATCH(AJ$60,'[1]PNC 2020'!$A$3:$AA$3,0))),"")</f>
        <v/>
      </c>
      <c r="AK456" s="87">
        <f t="shared" si="156"/>
        <v>0</v>
      </c>
      <c r="AM456" s="132" t="s">
        <v>7</v>
      </c>
    </row>
    <row r="457" spans="1:39" x14ac:dyDescent="0.2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tr">
        <f>IFERROR(IF(INDEX('[1]PNC 2020'!$A$3:$AA$434,MATCH($A457,'[1]PNC 2020'!$A$7:$A$434,0)+4,MATCH(E$60,'[1]PNC 2020'!$A$3:$AA$3,0))=0,"",INDEX('[1]PNC 2020'!$A$3:$AA$434,MATCH($A457,'[1]PNC 2020'!$A$7:$A$434,0)+4,MATCH(E$60,'[1]PNC 2020'!$A$3:$AA$3,0))),"")</f>
        <v/>
      </c>
      <c r="F457" s="87" t="str">
        <f>IFERROR(IF(INDEX('[1]PNC 2020'!$A$3:$AA$434,MATCH($A457,'[1]PNC 2020'!$A$7:$A$434,0)+4,MATCH(F$60,'[1]PNC 2020'!$A$3:$AA$3,0))=0,"",INDEX('[1]PNC 2020'!$A$3:$AA$434,MATCH($A457,'[1]PNC 2020'!$A$7:$A$434,0)+4,MATCH(F$60,'[1]PNC 2020'!$A$3:$AA$3,0))),"")</f>
        <v/>
      </c>
      <c r="G457" s="87">
        <f t="shared" si="146"/>
        <v>0</v>
      </c>
      <c r="H457" s="87" t="str">
        <f>IFERROR(IF(INDEX('[1]PNC 2020'!$A$3:$AA$434,MATCH($A457,'[1]PNC 2020'!$A$7:$A$434,0)+4,MATCH(H$60,'[1]PNC 2020'!$A$3:$AA$3,0))=0,"",INDEX('[1]PNC 2020'!$A$3:$AA$434,MATCH($A457,'[1]PNC 2020'!$A$7:$A$434,0)+4,MATCH(H$60,'[1]PNC 2020'!$A$3:$AA$3,0))),"")</f>
        <v/>
      </c>
      <c r="I457" s="87" t="str">
        <f>IFERROR(IF(INDEX('[1]PNC 2020'!$A$3:$AA$434,MATCH($A457,'[1]PNC 2020'!$A$7:$A$434,0)+4,MATCH(I$60,'[1]PNC 2020'!$A$3:$AA$3,0))=0,"",INDEX('[1]PNC 2020'!$A$3:$AA$434,MATCH($A457,'[1]PNC 2020'!$A$7:$A$434,0)+4,MATCH(I$60,'[1]PNC 2020'!$A$3:$AA$3,0))),"")</f>
        <v/>
      </c>
      <c r="J457" s="87">
        <f t="shared" si="147"/>
        <v>0</v>
      </c>
      <c r="K457" s="87" t="str">
        <f>IFERROR(IF(INDEX('[1]PNC 2020'!$A$3:$AA$434,MATCH($A457,'[1]PNC 2020'!$A$7:$A$434,0)+4,MATCH(K$60,'[1]PNC 2020'!$A$3:$AA$3,0))=0,"",INDEX('[1]PNC 2020'!$A$3:$AA$434,MATCH($A457,'[1]PNC 2020'!$A$7:$A$434,0)+4,MATCH(K$60,'[1]PNC 2020'!$A$3:$AA$3,0))),"")</f>
        <v/>
      </c>
      <c r="L457" s="87" t="str">
        <f>IFERROR(IF(INDEX('[1]PNC 2020'!$A$3:$AA$434,MATCH($A457,'[1]PNC 2020'!$A$7:$A$434,0)+4,MATCH(L$60,'[1]PNC 2020'!$A$3:$AA$3,0))=0,"",INDEX('[1]PNC 2020'!$A$3:$AA$434,MATCH($A457,'[1]PNC 2020'!$A$7:$A$434,0)+4,MATCH(L$60,'[1]PNC 2020'!$A$3:$AA$3,0))),"")</f>
        <v/>
      </c>
      <c r="M457" s="87">
        <f t="shared" si="148"/>
        <v>0</v>
      </c>
      <c r="N457" s="87" t="str">
        <f>IFERROR(IF(INDEX('[1]PNC 2020'!$A$3:$AA$434,MATCH($A457,'[1]PNC 2020'!$A$7:$A$434,0)+4,MATCH(N$60,'[1]PNC 2020'!$A$3:$AA$3,0))=0,"",INDEX('[1]PNC 2020'!$A$3:$AA$434,MATCH($A457,'[1]PNC 2020'!$A$7:$A$434,0)+4,MATCH(N$60,'[1]PNC 2020'!$A$3:$AA$3,0))),"")</f>
        <v/>
      </c>
      <c r="O457" s="87" t="str">
        <f>IFERROR(IF(INDEX('[1]PNC 2020'!$A$3:$AA$434,MATCH($A457,'[1]PNC 2020'!$A$7:$A$434,0)+4,MATCH(O$60,'[1]PNC 2020'!$A$3:$AA$3,0))=0,"",INDEX('[1]PNC 2020'!$A$3:$AA$434,MATCH($A457,'[1]PNC 2020'!$A$7:$A$434,0)+4,MATCH(O$60,'[1]PNC 2020'!$A$3:$AA$3,0))),"")</f>
        <v/>
      </c>
      <c r="P457" s="87">
        <f t="shared" si="149"/>
        <v>0</v>
      </c>
      <c r="Q457" s="87" t="str">
        <f>IFERROR(IF(INDEX('[1]PNC 2020'!$A$3:$AA$434,MATCH($A457,'[1]PNC 2020'!$A$7:$A$434,0)+4,MATCH(Q$60,'[1]PNC 2020'!$A$3:$AA$3,0))=0,"",INDEX('[1]PNC 2020'!$A$3:$AA$434,MATCH($A457,'[1]PNC 2020'!$A$7:$A$434,0)+4,MATCH(Q$60,'[1]PNC 2020'!$A$3:$AA$3,0))),"")</f>
        <v/>
      </c>
      <c r="R457" s="87" t="str">
        <f>IFERROR(IF(INDEX('[1]PNC 2020'!$A$3:$AA$434,MATCH($A457,'[1]PNC 2020'!$A$7:$A$434,0)+4,MATCH(R$60,'[1]PNC 2020'!$A$3:$AA$3,0))=0,"",INDEX('[1]PNC 2020'!$A$3:$AA$434,MATCH($A457,'[1]PNC 2020'!$A$7:$A$434,0)+4,MATCH(R$60,'[1]PNC 2020'!$A$3:$AA$3,0))),"")</f>
        <v/>
      </c>
      <c r="S457" s="87">
        <f t="shared" si="150"/>
        <v>0</v>
      </c>
      <c r="T457" s="87" t="str">
        <f>IFERROR(IF(INDEX('[1]PNC 2020'!$A$3:$AA$434,MATCH($A457,'[1]PNC 2020'!$A$7:$A$434,0)+4,MATCH(T$60,'[1]PNC 2020'!$A$3:$AA$3,0))=0,"",INDEX('[1]PNC 2020'!$A$3:$AA$434,MATCH($A457,'[1]PNC 2020'!$A$7:$A$434,0)+4,MATCH(T$60,'[1]PNC 2020'!$A$3:$AA$3,0))),"")</f>
        <v/>
      </c>
      <c r="U457" s="87" t="str">
        <f>IFERROR(IF(INDEX('[1]PNC 2020'!$A$3:$AA$434,MATCH($A457,'[1]PNC 2020'!$A$7:$A$434,0)+4,MATCH(U$60,'[1]PNC 2020'!$A$3:$AA$3,0))=0,"",INDEX('[1]PNC 2020'!$A$3:$AA$434,MATCH($A457,'[1]PNC 2020'!$A$7:$A$434,0)+4,MATCH(U$60,'[1]PNC 2020'!$A$3:$AA$3,0))),"")</f>
        <v/>
      </c>
      <c r="V457" s="87">
        <f t="shared" si="151"/>
        <v>0</v>
      </c>
      <c r="W457" s="87" t="str">
        <f>IFERROR(IF(INDEX('[1]PNC 2020'!$A$3:$AA$434,MATCH($A457,'[1]PNC 2020'!$A$7:$A$434,0)+4,MATCH(W$60,'[1]PNC 2020'!$A$3:$AA$3,0))=0,"",INDEX('[1]PNC 2020'!$A$3:$AA$434,MATCH($A457,'[1]PNC 2020'!$A$7:$A$434,0)+4,MATCH(W$60,'[1]PNC 2020'!$A$3:$AA$3,0))),"")</f>
        <v/>
      </c>
      <c r="X457" s="87" t="str">
        <f>IFERROR(IF(INDEX('[1]PNC 2020'!$A$3:$AA$434,MATCH($A457,'[1]PNC 2020'!$A$7:$A$434,0)+4,MATCH(X$60,'[1]PNC 2020'!$A$3:$AA$3,0))=0,"",INDEX('[1]PNC 2020'!$A$3:$AA$434,MATCH($A457,'[1]PNC 2020'!$A$7:$A$434,0)+4,MATCH(X$60,'[1]PNC 2020'!$A$3:$AA$3,0))),"")</f>
        <v/>
      </c>
      <c r="Y457" s="87">
        <f t="shared" si="152"/>
        <v>0</v>
      </c>
      <c r="Z457" s="87" t="str">
        <f>IFERROR(IF(INDEX('[1]PNC 2020'!$A$3:$AA$434,MATCH($A457,'[1]PNC 2020'!$A$7:$A$434,0)+4,MATCH(Z$60,'[1]PNC 2020'!$A$3:$AA$3,0))=0,"",INDEX('[1]PNC 2020'!$A$3:$AA$434,MATCH($A457,'[1]PNC 2020'!$A$7:$A$434,0)+4,MATCH(Z$60,'[1]PNC 2020'!$A$3:$AA$3,0))),"")</f>
        <v/>
      </c>
      <c r="AA457" s="87" t="str">
        <f>IFERROR(IF(INDEX('[1]PNC 2020'!$A$3:$AA$434,MATCH($A457,'[1]PNC 2020'!$A$7:$A$434,0)+4,MATCH(AA$60,'[1]PNC 2020'!$A$3:$AA$3,0))=0,"",INDEX('[1]PNC 2020'!$A$3:$AA$434,MATCH($A457,'[1]PNC 2020'!$A$7:$A$434,0)+4,MATCH(AA$60,'[1]PNC 2020'!$A$3:$AA$3,0))),"")</f>
        <v/>
      </c>
      <c r="AB457" s="87">
        <f t="shared" si="153"/>
        <v>0</v>
      </c>
      <c r="AC457" s="87" t="str">
        <f>IFERROR(IF(INDEX('[1]PNC 2020'!$A$3:$AA$434,MATCH($A457,'[1]PNC 2020'!$A$7:$A$434,0)+4,MATCH(AC$60,'[1]PNC 2020'!$A$3:$AA$3,0))=0,"",INDEX('[1]PNC 2020'!$A$3:$AA$434,MATCH($A457,'[1]PNC 2020'!$A$7:$A$434,0)+4,MATCH(AC$60,'[1]PNC 2020'!$A$3:$AA$3,0))),"")</f>
        <v/>
      </c>
      <c r="AD457" s="87" t="str">
        <f>IFERROR(IF(INDEX('[1]PNC 2020'!$A$3:$AA$434,MATCH($A457,'[1]PNC 2020'!$A$7:$A$434,0)+4,MATCH(AD$60,'[1]PNC 2020'!$A$3:$AA$3,0))=0,"",INDEX('[1]PNC 2020'!$A$3:$AA$434,MATCH($A457,'[1]PNC 2020'!$A$7:$A$434,0)+4,MATCH(AD$60,'[1]PNC 2020'!$A$3:$AA$3,0))),"")</f>
        <v/>
      </c>
      <c r="AE457" s="87">
        <f t="shared" si="154"/>
        <v>0</v>
      </c>
      <c r="AF457" s="87" t="str">
        <f>IFERROR(IF(INDEX('[1]PNC 2020'!$A$3:$AA$434,MATCH($A457,'[1]PNC 2020'!$A$7:$A$434,0)+4,MATCH(AF$60,'[1]PNC 2020'!$A$3:$AA$3,0))=0,"",INDEX('[1]PNC 2020'!$A$3:$AA$434,MATCH($A457,'[1]PNC 2020'!$A$7:$A$434,0)+4,MATCH(AF$60,'[1]PNC 2020'!$A$3:$AA$3,0))),"")</f>
        <v/>
      </c>
      <c r="AG457" s="87" t="str">
        <f>IFERROR(IF(INDEX('[1]PNC 2020'!$A$3:$AA$434,MATCH($A457,'[1]PNC 2020'!$A$7:$A$434,0)+4,MATCH(AG$60,'[1]PNC 2020'!$A$3:$AA$3,0))=0,"",INDEX('[1]PNC 2020'!$A$3:$AA$434,MATCH($A457,'[1]PNC 2020'!$A$7:$A$434,0)+4,MATCH(AG$60,'[1]PNC 2020'!$A$3:$AA$3,0))),"")</f>
        <v/>
      </c>
      <c r="AH457" s="87">
        <f t="shared" si="155"/>
        <v>0</v>
      </c>
      <c r="AI457" s="87" t="str">
        <f>IFERROR(IF(INDEX('[1]PNC 2020'!$A$3:$AA$434,MATCH($A457,'[1]PNC 2020'!$A$7:$A$434,0)+4,MATCH(AI$60,'[1]PNC 2020'!$A$3:$AA$3,0))=0,"",INDEX('[1]PNC 2020'!$A$3:$AA$434,MATCH($A457,'[1]PNC 2020'!$A$7:$A$434,0)+4,MATCH(AI$60,'[1]PNC 2020'!$A$3:$AA$3,0))),"")</f>
        <v/>
      </c>
      <c r="AJ457" s="87" t="str">
        <f>IFERROR(IF(INDEX('[1]PNC 2020'!$A$3:$AA$434,MATCH($A457,'[1]PNC 2020'!$A$7:$A$434,0)+4,MATCH(AJ$60,'[1]PNC 2020'!$A$3:$AA$3,0))=0,"",INDEX('[1]PNC 2020'!$A$3:$AA$434,MATCH($A457,'[1]PNC 2020'!$A$7:$A$434,0)+4,MATCH(AJ$60,'[1]PNC 2020'!$A$3:$AA$3,0))),"")</f>
        <v/>
      </c>
      <c r="AK457" s="87">
        <f t="shared" si="156"/>
        <v>0</v>
      </c>
      <c r="AM457" s="132" t="s">
        <v>7</v>
      </c>
    </row>
    <row r="458" spans="1:39" x14ac:dyDescent="0.2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tr">
        <f>IFERROR(IF(INDEX('[1]PNC 2020'!$A$3:$AA$434,MATCH($A458,'[1]PNC 2020'!$A$7:$A$434,0)+4,MATCH(E$60,'[1]PNC 2020'!$A$3:$AA$3,0))=0,"",INDEX('[1]PNC 2020'!$A$3:$AA$434,MATCH($A458,'[1]PNC 2020'!$A$7:$A$434,0)+4,MATCH(E$60,'[1]PNC 2020'!$A$3:$AA$3,0))),"")</f>
        <v/>
      </c>
      <c r="F458" s="87" t="str">
        <f>IFERROR(IF(INDEX('[1]PNC 2020'!$A$3:$AA$434,MATCH($A458,'[1]PNC 2020'!$A$7:$A$434,0)+4,MATCH(F$60,'[1]PNC 2020'!$A$3:$AA$3,0))=0,"",INDEX('[1]PNC 2020'!$A$3:$AA$434,MATCH($A458,'[1]PNC 2020'!$A$7:$A$434,0)+4,MATCH(F$60,'[1]PNC 2020'!$A$3:$AA$3,0))),"")</f>
        <v/>
      </c>
      <c r="G458" s="87">
        <f t="shared" si="146"/>
        <v>0</v>
      </c>
      <c r="H458" s="87" t="str">
        <f>IFERROR(IF(INDEX('[1]PNC 2020'!$A$3:$AA$434,MATCH($A458,'[1]PNC 2020'!$A$7:$A$434,0)+4,MATCH(H$60,'[1]PNC 2020'!$A$3:$AA$3,0))=0,"",INDEX('[1]PNC 2020'!$A$3:$AA$434,MATCH($A458,'[1]PNC 2020'!$A$7:$A$434,0)+4,MATCH(H$60,'[1]PNC 2020'!$A$3:$AA$3,0))),"")</f>
        <v/>
      </c>
      <c r="I458" s="87" t="str">
        <f>IFERROR(IF(INDEX('[1]PNC 2020'!$A$3:$AA$434,MATCH($A458,'[1]PNC 2020'!$A$7:$A$434,0)+4,MATCH(I$60,'[1]PNC 2020'!$A$3:$AA$3,0))=0,"",INDEX('[1]PNC 2020'!$A$3:$AA$434,MATCH($A458,'[1]PNC 2020'!$A$7:$A$434,0)+4,MATCH(I$60,'[1]PNC 2020'!$A$3:$AA$3,0))),"")</f>
        <v/>
      </c>
      <c r="J458" s="87">
        <f t="shared" si="147"/>
        <v>0</v>
      </c>
      <c r="K458" s="87" t="str">
        <f>IFERROR(IF(INDEX('[1]PNC 2020'!$A$3:$AA$434,MATCH($A458,'[1]PNC 2020'!$A$7:$A$434,0)+4,MATCH(K$60,'[1]PNC 2020'!$A$3:$AA$3,0))=0,"",INDEX('[1]PNC 2020'!$A$3:$AA$434,MATCH($A458,'[1]PNC 2020'!$A$7:$A$434,0)+4,MATCH(K$60,'[1]PNC 2020'!$A$3:$AA$3,0))),"")</f>
        <v/>
      </c>
      <c r="L458" s="87" t="str">
        <f>IFERROR(IF(INDEX('[1]PNC 2020'!$A$3:$AA$434,MATCH($A458,'[1]PNC 2020'!$A$7:$A$434,0)+4,MATCH(L$60,'[1]PNC 2020'!$A$3:$AA$3,0))=0,"",INDEX('[1]PNC 2020'!$A$3:$AA$434,MATCH($A458,'[1]PNC 2020'!$A$7:$A$434,0)+4,MATCH(L$60,'[1]PNC 2020'!$A$3:$AA$3,0))),"")</f>
        <v/>
      </c>
      <c r="M458" s="87">
        <f t="shared" si="148"/>
        <v>0</v>
      </c>
      <c r="N458" s="87" t="str">
        <f>IFERROR(IF(INDEX('[1]PNC 2020'!$A$3:$AA$434,MATCH($A458,'[1]PNC 2020'!$A$7:$A$434,0)+4,MATCH(N$60,'[1]PNC 2020'!$A$3:$AA$3,0))=0,"",INDEX('[1]PNC 2020'!$A$3:$AA$434,MATCH($A458,'[1]PNC 2020'!$A$7:$A$434,0)+4,MATCH(N$60,'[1]PNC 2020'!$A$3:$AA$3,0))),"")</f>
        <v/>
      </c>
      <c r="O458" s="87" t="str">
        <f>IFERROR(IF(INDEX('[1]PNC 2020'!$A$3:$AA$434,MATCH($A458,'[1]PNC 2020'!$A$7:$A$434,0)+4,MATCH(O$60,'[1]PNC 2020'!$A$3:$AA$3,0))=0,"",INDEX('[1]PNC 2020'!$A$3:$AA$434,MATCH($A458,'[1]PNC 2020'!$A$7:$A$434,0)+4,MATCH(O$60,'[1]PNC 2020'!$A$3:$AA$3,0))),"")</f>
        <v/>
      </c>
      <c r="P458" s="87">
        <f t="shared" si="149"/>
        <v>0</v>
      </c>
      <c r="Q458" s="87" t="str">
        <f>IFERROR(IF(INDEX('[1]PNC 2020'!$A$3:$AA$434,MATCH($A458,'[1]PNC 2020'!$A$7:$A$434,0)+4,MATCH(Q$60,'[1]PNC 2020'!$A$3:$AA$3,0))=0,"",INDEX('[1]PNC 2020'!$A$3:$AA$434,MATCH($A458,'[1]PNC 2020'!$A$7:$A$434,0)+4,MATCH(Q$60,'[1]PNC 2020'!$A$3:$AA$3,0))),"")</f>
        <v/>
      </c>
      <c r="R458" s="87" t="str">
        <f>IFERROR(IF(INDEX('[1]PNC 2020'!$A$3:$AA$434,MATCH($A458,'[1]PNC 2020'!$A$7:$A$434,0)+4,MATCH(R$60,'[1]PNC 2020'!$A$3:$AA$3,0))=0,"",INDEX('[1]PNC 2020'!$A$3:$AA$434,MATCH($A458,'[1]PNC 2020'!$A$7:$A$434,0)+4,MATCH(R$60,'[1]PNC 2020'!$A$3:$AA$3,0))),"")</f>
        <v/>
      </c>
      <c r="S458" s="87">
        <f t="shared" si="150"/>
        <v>0</v>
      </c>
      <c r="T458" s="87" t="str">
        <f>IFERROR(IF(INDEX('[1]PNC 2020'!$A$3:$AA$434,MATCH($A458,'[1]PNC 2020'!$A$7:$A$434,0)+4,MATCH(T$60,'[1]PNC 2020'!$A$3:$AA$3,0))=0,"",INDEX('[1]PNC 2020'!$A$3:$AA$434,MATCH($A458,'[1]PNC 2020'!$A$7:$A$434,0)+4,MATCH(T$60,'[1]PNC 2020'!$A$3:$AA$3,0))),"")</f>
        <v/>
      </c>
      <c r="U458" s="87" t="str">
        <f>IFERROR(IF(INDEX('[1]PNC 2020'!$A$3:$AA$434,MATCH($A458,'[1]PNC 2020'!$A$7:$A$434,0)+4,MATCH(U$60,'[1]PNC 2020'!$A$3:$AA$3,0))=0,"",INDEX('[1]PNC 2020'!$A$3:$AA$434,MATCH($A458,'[1]PNC 2020'!$A$7:$A$434,0)+4,MATCH(U$60,'[1]PNC 2020'!$A$3:$AA$3,0))),"")</f>
        <v/>
      </c>
      <c r="V458" s="87">
        <f t="shared" si="151"/>
        <v>0</v>
      </c>
      <c r="W458" s="87" t="str">
        <f>IFERROR(IF(INDEX('[1]PNC 2020'!$A$3:$AA$434,MATCH($A458,'[1]PNC 2020'!$A$7:$A$434,0)+4,MATCH(W$60,'[1]PNC 2020'!$A$3:$AA$3,0))=0,"",INDEX('[1]PNC 2020'!$A$3:$AA$434,MATCH($A458,'[1]PNC 2020'!$A$7:$A$434,0)+4,MATCH(W$60,'[1]PNC 2020'!$A$3:$AA$3,0))),"")</f>
        <v/>
      </c>
      <c r="X458" s="87" t="str">
        <f>IFERROR(IF(INDEX('[1]PNC 2020'!$A$3:$AA$434,MATCH($A458,'[1]PNC 2020'!$A$7:$A$434,0)+4,MATCH(X$60,'[1]PNC 2020'!$A$3:$AA$3,0))=0,"",INDEX('[1]PNC 2020'!$A$3:$AA$434,MATCH($A458,'[1]PNC 2020'!$A$7:$A$434,0)+4,MATCH(X$60,'[1]PNC 2020'!$A$3:$AA$3,0))),"")</f>
        <v/>
      </c>
      <c r="Y458" s="87">
        <f t="shared" si="152"/>
        <v>0</v>
      </c>
      <c r="Z458" s="87" t="str">
        <f>IFERROR(IF(INDEX('[1]PNC 2020'!$A$3:$AA$434,MATCH($A458,'[1]PNC 2020'!$A$7:$A$434,0)+4,MATCH(Z$60,'[1]PNC 2020'!$A$3:$AA$3,0))=0,"",INDEX('[1]PNC 2020'!$A$3:$AA$434,MATCH($A458,'[1]PNC 2020'!$A$7:$A$434,0)+4,MATCH(Z$60,'[1]PNC 2020'!$A$3:$AA$3,0))),"")</f>
        <v/>
      </c>
      <c r="AA458" s="87" t="str">
        <f>IFERROR(IF(INDEX('[1]PNC 2020'!$A$3:$AA$434,MATCH($A458,'[1]PNC 2020'!$A$7:$A$434,0)+4,MATCH(AA$60,'[1]PNC 2020'!$A$3:$AA$3,0))=0,"",INDEX('[1]PNC 2020'!$A$3:$AA$434,MATCH($A458,'[1]PNC 2020'!$A$7:$A$434,0)+4,MATCH(AA$60,'[1]PNC 2020'!$A$3:$AA$3,0))),"")</f>
        <v/>
      </c>
      <c r="AB458" s="87">
        <f t="shared" si="153"/>
        <v>0</v>
      </c>
      <c r="AC458" s="87" t="str">
        <f>IFERROR(IF(INDEX('[1]PNC 2020'!$A$3:$AA$434,MATCH($A458,'[1]PNC 2020'!$A$7:$A$434,0)+4,MATCH(AC$60,'[1]PNC 2020'!$A$3:$AA$3,0))=0,"",INDEX('[1]PNC 2020'!$A$3:$AA$434,MATCH($A458,'[1]PNC 2020'!$A$7:$A$434,0)+4,MATCH(AC$60,'[1]PNC 2020'!$A$3:$AA$3,0))),"")</f>
        <v/>
      </c>
      <c r="AD458" s="87" t="str">
        <f>IFERROR(IF(INDEX('[1]PNC 2020'!$A$3:$AA$434,MATCH($A458,'[1]PNC 2020'!$A$7:$A$434,0)+4,MATCH(AD$60,'[1]PNC 2020'!$A$3:$AA$3,0))=0,"",INDEX('[1]PNC 2020'!$A$3:$AA$434,MATCH($A458,'[1]PNC 2020'!$A$7:$A$434,0)+4,MATCH(AD$60,'[1]PNC 2020'!$A$3:$AA$3,0))),"")</f>
        <v/>
      </c>
      <c r="AE458" s="87">
        <f t="shared" si="154"/>
        <v>0</v>
      </c>
      <c r="AF458" s="87" t="str">
        <f>IFERROR(IF(INDEX('[1]PNC 2020'!$A$3:$AA$434,MATCH($A458,'[1]PNC 2020'!$A$7:$A$434,0)+4,MATCH(AF$60,'[1]PNC 2020'!$A$3:$AA$3,0))=0,"",INDEX('[1]PNC 2020'!$A$3:$AA$434,MATCH($A458,'[1]PNC 2020'!$A$7:$A$434,0)+4,MATCH(AF$60,'[1]PNC 2020'!$A$3:$AA$3,0))),"")</f>
        <v/>
      </c>
      <c r="AG458" s="87" t="str">
        <f>IFERROR(IF(INDEX('[1]PNC 2020'!$A$3:$AA$434,MATCH($A458,'[1]PNC 2020'!$A$7:$A$434,0)+4,MATCH(AG$60,'[1]PNC 2020'!$A$3:$AA$3,0))=0,"",INDEX('[1]PNC 2020'!$A$3:$AA$434,MATCH($A458,'[1]PNC 2020'!$A$7:$A$434,0)+4,MATCH(AG$60,'[1]PNC 2020'!$A$3:$AA$3,0))),"")</f>
        <v/>
      </c>
      <c r="AH458" s="87">
        <f t="shared" si="155"/>
        <v>0</v>
      </c>
      <c r="AI458" s="87" t="str">
        <f>IFERROR(IF(INDEX('[1]PNC 2020'!$A$3:$AA$434,MATCH($A458,'[1]PNC 2020'!$A$7:$A$434,0)+4,MATCH(AI$60,'[1]PNC 2020'!$A$3:$AA$3,0))=0,"",INDEX('[1]PNC 2020'!$A$3:$AA$434,MATCH($A458,'[1]PNC 2020'!$A$7:$A$434,0)+4,MATCH(AI$60,'[1]PNC 2020'!$A$3:$AA$3,0))),"")</f>
        <v/>
      </c>
      <c r="AJ458" s="87" t="str">
        <f>IFERROR(IF(INDEX('[1]PNC 2020'!$A$3:$AA$434,MATCH($A458,'[1]PNC 2020'!$A$7:$A$434,0)+4,MATCH(AJ$60,'[1]PNC 2020'!$A$3:$AA$3,0))=0,"",INDEX('[1]PNC 2020'!$A$3:$AA$434,MATCH($A458,'[1]PNC 2020'!$A$7:$A$434,0)+4,MATCH(AJ$60,'[1]PNC 2020'!$A$3:$AA$3,0))),"")</f>
        <v/>
      </c>
      <c r="AK458" s="87">
        <f t="shared" si="156"/>
        <v>0</v>
      </c>
      <c r="AM458" s="132" t="s">
        <v>7</v>
      </c>
    </row>
    <row r="459" spans="1:39" x14ac:dyDescent="0.2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tr">
        <f>IFERROR(IF(INDEX('[1]PNC 2020'!$A$3:$AA$434,MATCH($A459,'[1]PNC 2020'!$A$7:$A$434,0)+4,MATCH(E$60,'[1]PNC 2020'!$A$3:$AA$3,0))=0,"",INDEX('[1]PNC 2020'!$A$3:$AA$434,MATCH($A459,'[1]PNC 2020'!$A$7:$A$434,0)+4,MATCH(E$60,'[1]PNC 2020'!$A$3:$AA$3,0))),"")</f>
        <v/>
      </c>
      <c r="F459" s="87" t="str">
        <f>IFERROR(IF(INDEX('[1]PNC 2020'!$A$3:$AA$434,MATCH($A459,'[1]PNC 2020'!$A$7:$A$434,0)+4,MATCH(F$60,'[1]PNC 2020'!$A$3:$AA$3,0))=0,"",INDEX('[1]PNC 2020'!$A$3:$AA$434,MATCH($A459,'[1]PNC 2020'!$A$7:$A$434,0)+4,MATCH(F$60,'[1]PNC 2020'!$A$3:$AA$3,0))),"")</f>
        <v/>
      </c>
      <c r="G459" s="87">
        <f t="shared" si="146"/>
        <v>0</v>
      </c>
      <c r="H459" s="87" t="str">
        <f>IFERROR(IF(INDEX('[1]PNC 2020'!$A$3:$AA$434,MATCH($A459,'[1]PNC 2020'!$A$7:$A$434,0)+4,MATCH(H$60,'[1]PNC 2020'!$A$3:$AA$3,0))=0,"",INDEX('[1]PNC 2020'!$A$3:$AA$434,MATCH($A459,'[1]PNC 2020'!$A$7:$A$434,0)+4,MATCH(H$60,'[1]PNC 2020'!$A$3:$AA$3,0))),"")</f>
        <v/>
      </c>
      <c r="I459" s="87" t="str">
        <f>IFERROR(IF(INDEX('[1]PNC 2020'!$A$3:$AA$434,MATCH($A459,'[1]PNC 2020'!$A$7:$A$434,0)+4,MATCH(I$60,'[1]PNC 2020'!$A$3:$AA$3,0))=0,"",INDEX('[1]PNC 2020'!$A$3:$AA$434,MATCH($A459,'[1]PNC 2020'!$A$7:$A$434,0)+4,MATCH(I$60,'[1]PNC 2020'!$A$3:$AA$3,0))),"")</f>
        <v/>
      </c>
      <c r="J459" s="87">
        <f t="shared" si="147"/>
        <v>0</v>
      </c>
      <c r="K459" s="87" t="str">
        <f>IFERROR(IF(INDEX('[1]PNC 2020'!$A$3:$AA$434,MATCH($A459,'[1]PNC 2020'!$A$7:$A$434,0)+4,MATCH(K$60,'[1]PNC 2020'!$A$3:$AA$3,0))=0,"",INDEX('[1]PNC 2020'!$A$3:$AA$434,MATCH($A459,'[1]PNC 2020'!$A$7:$A$434,0)+4,MATCH(K$60,'[1]PNC 2020'!$A$3:$AA$3,0))),"")</f>
        <v/>
      </c>
      <c r="L459" s="87" t="str">
        <f>IFERROR(IF(INDEX('[1]PNC 2020'!$A$3:$AA$434,MATCH($A459,'[1]PNC 2020'!$A$7:$A$434,0)+4,MATCH(L$60,'[1]PNC 2020'!$A$3:$AA$3,0))=0,"",INDEX('[1]PNC 2020'!$A$3:$AA$434,MATCH($A459,'[1]PNC 2020'!$A$7:$A$434,0)+4,MATCH(L$60,'[1]PNC 2020'!$A$3:$AA$3,0))),"")</f>
        <v/>
      </c>
      <c r="M459" s="87">
        <f t="shared" si="148"/>
        <v>0</v>
      </c>
      <c r="N459" s="87" t="str">
        <f>IFERROR(IF(INDEX('[1]PNC 2020'!$A$3:$AA$434,MATCH($A459,'[1]PNC 2020'!$A$7:$A$434,0)+4,MATCH(N$60,'[1]PNC 2020'!$A$3:$AA$3,0))=0,"",INDEX('[1]PNC 2020'!$A$3:$AA$434,MATCH($A459,'[1]PNC 2020'!$A$7:$A$434,0)+4,MATCH(N$60,'[1]PNC 2020'!$A$3:$AA$3,0))),"")</f>
        <v/>
      </c>
      <c r="O459" s="87" t="str">
        <f>IFERROR(IF(INDEX('[1]PNC 2020'!$A$3:$AA$434,MATCH($A459,'[1]PNC 2020'!$A$7:$A$434,0)+4,MATCH(O$60,'[1]PNC 2020'!$A$3:$AA$3,0))=0,"",INDEX('[1]PNC 2020'!$A$3:$AA$434,MATCH($A459,'[1]PNC 2020'!$A$7:$A$434,0)+4,MATCH(O$60,'[1]PNC 2020'!$A$3:$AA$3,0))),"")</f>
        <v/>
      </c>
      <c r="P459" s="87">
        <f t="shared" si="149"/>
        <v>0</v>
      </c>
      <c r="Q459" s="87" t="str">
        <f>IFERROR(IF(INDEX('[1]PNC 2020'!$A$3:$AA$434,MATCH($A459,'[1]PNC 2020'!$A$7:$A$434,0)+4,MATCH(Q$60,'[1]PNC 2020'!$A$3:$AA$3,0))=0,"",INDEX('[1]PNC 2020'!$A$3:$AA$434,MATCH($A459,'[1]PNC 2020'!$A$7:$A$434,0)+4,MATCH(Q$60,'[1]PNC 2020'!$A$3:$AA$3,0))),"")</f>
        <v/>
      </c>
      <c r="R459" s="87" t="str">
        <f>IFERROR(IF(INDEX('[1]PNC 2020'!$A$3:$AA$434,MATCH($A459,'[1]PNC 2020'!$A$7:$A$434,0)+4,MATCH(R$60,'[1]PNC 2020'!$A$3:$AA$3,0))=0,"",INDEX('[1]PNC 2020'!$A$3:$AA$434,MATCH($A459,'[1]PNC 2020'!$A$7:$A$434,0)+4,MATCH(R$60,'[1]PNC 2020'!$A$3:$AA$3,0))),"")</f>
        <v/>
      </c>
      <c r="S459" s="87">
        <f t="shared" si="150"/>
        <v>0</v>
      </c>
      <c r="T459" s="87" t="str">
        <f>IFERROR(IF(INDEX('[1]PNC 2020'!$A$3:$AA$434,MATCH($A459,'[1]PNC 2020'!$A$7:$A$434,0)+4,MATCH(T$60,'[1]PNC 2020'!$A$3:$AA$3,0))=0,"",INDEX('[1]PNC 2020'!$A$3:$AA$434,MATCH($A459,'[1]PNC 2020'!$A$7:$A$434,0)+4,MATCH(T$60,'[1]PNC 2020'!$A$3:$AA$3,0))),"")</f>
        <v/>
      </c>
      <c r="U459" s="87" t="str">
        <f>IFERROR(IF(INDEX('[1]PNC 2020'!$A$3:$AA$434,MATCH($A459,'[1]PNC 2020'!$A$7:$A$434,0)+4,MATCH(U$60,'[1]PNC 2020'!$A$3:$AA$3,0))=0,"",INDEX('[1]PNC 2020'!$A$3:$AA$434,MATCH($A459,'[1]PNC 2020'!$A$7:$A$434,0)+4,MATCH(U$60,'[1]PNC 2020'!$A$3:$AA$3,0))),"")</f>
        <v/>
      </c>
      <c r="V459" s="87">
        <f t="shared" si="151"/>
        <v>0</v>
      </c>
      <c r="W459" s="87" t="str">
        <f>IFERROR(IF(INDEX('[1]PNC 2020'!$A$3:$AA$434,MATCH($A459,'[1]PNC 2020'!$A$7:$A$434,0)+4,MATCH(W$60,'[1]PNC 2020'!$A$3:$AA$3,0))=0,"",INDEX('[1]PNC 2020'!$A$3:$AA$434,MATCH($A459,'[1]PNC 2020'!$A$7:$A$434,0)+4,MATCH(W$60,'[1]PNC 2020'!$A$3:$AA$3,0))),"")</f>
        <v/>
      </c>
      <c r="X459" s="87" t="str">
        <f>IFERROR(IF(INDEX('[1]PNC 2020'!$A$3:$AA$434,MATCH($A459,'[1]PNC 2020'!$A$7:$A$434,0)+4,MATCH(X$60,'[1]PNC 2020'!$A$3:$AA$3,0))=0,"",INDEX('[1]PNC 2020'!$A$3:$AA$434,MATCH($A459,'[1]PNC 2020'!$A$7:$A$434,0)+4,MATCH(X$60,'[1]PNC 2020'!$A$3:$AA$3,0))),"")</f>
        <v/>
      </c>
      <c r="Y459" s="87">
        <f t="shared" si="152"/>
        <v>0</v>
      </c>
      <c r="Z459" s="87" t="str">
        <f>IFERROR(IF(INDEX('[1]PNC 2020'!$A$3:$AA$434,MATCH($A459,'[1]PNC 2020'!$A$7:$A$434,0)+4,MATCH(Z$60,'[1]PNC 2020'!$A$3:$AA$3,0))=0,"",INDEX('[1]PNC 2020'!$A$3:$AA$434,MATCH($A459,'[1]PNC 2020'!$A$7:$A$434,0)+4,MATCH(Z$60,'[1]PNC 2020'!$A$3:$AA$3,0))),"")</f>
        <v/>
      </c>
      <c r="AA459" s="87" t="str">
        <f>IFERROR(IF(INDEX('[1]PNC 2020'!$A$3:$AA$434,MATCH($A459,'[1]PNC 2020'!$A$7:$A$434,0)+4,MATCH(AA$60,'[1]PNC 2020'!$A$3:$AA$3,0))=0,"",INDEX('[1]PNC 2020'!$A$3:$AA$434,MATCH($A459,'[1]PNC 2020'!$A$7:$A$434,0)+4,MATCH(AA$60,'[1]PNC 2020'!$A$3:$AA$3,0))),"")</f>
        <v/>
      </c>
      <c r="AB459" s="87">
        <f t="shared" si="153"/>
        <v>0</v>
      </c>
      <c r="AC459" s="87" t="str">
        <f>IFERROR(IF(INDEX('[1]PNC 2020'!$A$3:$AA$434,MATCH($A459,'[1]PNC 2020'!$A$7:$A$434,0)+4,MATCH(AC$60,'[1]PNC 2020'!$A$3:$AA$3,0))=0,"",INDEX('[1]PNC 2020'!$A$3:$AA$434,MATCH($A459,'[1]PNC 2020'!$A$7:$A$434,0)+4,MATCH(AC$60,'[1]PNC 2020'!$A$3:$AA$3,0))),"")</f>
        <v/>
      </c>
      <c r="AD459" s="87" t="str">
        <f>IFERROR(IF(INDEX('[1]PNC 2020'!$A$3:$AA$434,MATCH($A459,'[1]PNC 2020'!$A$7:$A$434,0)+4,MATCH(AD$60,'[1]PNC 2020'!$A$3:$AA$3,0))=0,"",INDEX('[1]PNC 2020'!$A$3:$AA$434,MATCH($A459,'[1]PNC 2020'!$A$7:$A$434,0)+4,MATCH(AD$60,'[1]PNC 2020'!$A$3:$AA$3,0))),"")</f>
        <v/>
      </c>
      <c r="AE459" s="87">
        <f t="shared" si="154"/>
        <v>0</v>
      </c>
      <c r="AF459" s="87" t="str">
        <f>IFERROR(IF(INDEX('[1]PNC 2020'!$A$3:$AA$434,MATCH($A459,'[1]PNC 2020'!$A$7:$A$434,0)+4,MATCH(AF$60,'[1]PNC 2020'!$A$3:$AA$3,0))=0,"",INDEX('[1]PNC 2020'!$A$3:$AA$434,MATCH($A459,'[1]PNC 2020'!$A$7:$A$434,0)+4,MATCH(AF$60,'[1]PNC 2020'!$A$3:$AA$3,0))),"")</f>
        <v/>
      </c>
      <c r="AG459" s="87" t="str">
        <f>IFERROR(IF(INDEX('[1]PNC 2020'!$A$3:$AA$434,MATCH($A459,'[1]PNC 2020'!$A$7:$A$434,0)+4,MATCH(AG$60,'[1]PNC 2020'!$A$3:$AA$3,0))=0,"",INDEX('[1]PNC 2020'!$A$3:$AA$434,MATCH($A459,'[1]PNC 2020'!$A$7:$A$434,0)+4,MATCH(AG$60,'[1]PNC 2020'!$A$3:$AA$3,0))),"")</f>
        <v/>
      </c>
      <c r="AH459" s="87">
        <f t="shared" si="155"/>
        <v>0</v>
      </c>
      <c r="AI459" s="87" t="str">
        <f>IFERROR(IF(INDEX('[1]PNC 2020'!$A$3:$AA$434,MATCH($A459,'[1]PNC 2020'!$A$7:$A$434,0)+4,MATCH(AI$60,'[1]PNC 2020'!$A$3:$AA$3,0))=0,"",INDEX('[1]PNC 2020'!$A$3:$AA$434,MATCH($A459,'[1]PNC 2020'!$A$7:$A$434,0)+4,MATCH(AI$60,'[1]PNC 2020'!$A$3:$AA$3,0))),"")</f>
        <v/>
      </c>
      <c r="AJ459" s="87" t="str">
        <f>IFERROR(IF(INDEX('[1]PNC 2020'!$A$3:$AA$434,MATCH($A459,'[1]PNC 2020'!$A$7:$A$434,0)+4,MATCH(AJ$60,'[1]PNC 2020'!$A$3:$AA$3,0))=0,"",INDEX('[1]PNC 2020'!$A$3:$AA$434,MATCH($A459,'[1]PNC 2020'!$A$7:$A$434,0)+4,MATCH(AJ$60,'[1]PNC 2020'!$A$3:$AA$3,0))),"")</f>
        <v/>
      </c>
      <c r="AK459" s="87">
        <f t="shared" si="156"/>
        <v>0</v>
      </c>
      <c r="AM459" s="132" t="s">
        <v>7</v>
      </c>
    </row>
    <row r="460" spans="1:39" x14ac:dyDescent="0.2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tr">
        <f>IFERROR(IF(INDEX('[1]PNC 2020'!$A$3:$AA$434,MATCH($A460,'[1]PNC 2020'!$A$7:$A$434,0)+4,MATCH(E$60,'[1]PNC 2020'!$A$3:$AA$3,0))=0,"",INDEX('[1]PNC 2020'!$A$3:$AA$434,MATCH($A460,'[1]PNC 2020'!$A$7:$A$434,0)+4,MATCH(E$60,'[1]PNC 2020'!$A$3:$AA$3,0))),"")</f>
        <v/>
      </c>
      <c r="F460" s="87" t="str">
        <f>IFERROR(IF(INDEX('[1]PNC 2020'!$A$3:$AA$434,MATCH($A460,'[1]PNC 2020'!$A$7:$A$434,0)+4,MATCH(F$60,'[1]PNC 2020'!$A$3:$AA$3,0))=0,"",INDEX('[1]PNC 2020'!$A$3:$AA$434,MATCH($A460,'[1]PNC 2020'!$A$7:$A$434,0)+4,MATCH(F$60,'[1]PNC 2020'!$A$3:$AA$3,0))),"")</f>
        <v/>
      </c>
      <c r="G460" s="87">
        <f t="shared" si="146"/>
        <v>0</v>
      </c>
      <c r="H460" s="87" t="str">
        <f>IFERROR(IF(INDEX('[1]PNC 2020'!$A$3:$AA$434,MATCH($A460,'[1]PNC 2020'!$A$7:$A$434,0)+4,MATCH(H$60,'[1]PNC 2020'!$A$3:$AA$3,0))=0,"",INDEX('[1]PNC 2020'!$A$3:$AA$434,MATCH($A460,'[1]PNC 2020'!$A$7:$A$434,0)+4,MATCH(H$60,'[1]PNC 2020'!$A$3:$AA$3,0))),"")</f>
        <v/>
      </c>
      <c r="I460" s="87" t="str">
        <f>IFERROR(IF(INDEX('[1]PNC 2020'!$A$3:$AA$434,MATCH($A460,'[1]PNC 2020'!$A$7:$A$434,0)+4,MATCH(I$60,'[1]PNC 2020'!$A$3:$AA$3,0))=0,"",INDEX('[1]PNC 2020'!$A$3:$AA$434,MATCH($A460,'[1]PNC 2020'!$A$7:$A$434,0)+4,MATCH(I$60,'[1]PNC 2020'!$A$3:$AA$3,0))),"")</f>
        <v/>
      </c>
      <c r="J460" s="87">
        <f t="shared" si="147"/>
        <v>0</v>
      </c>
      <c r="K460" s="87" t="str">
        <f>IFERROR(IF(INDEX('[1]PNC 2020'!$A$3:$AA$434,MATCH($A460,'[1]PNC 2020'!$A$7:$A$434,0)+4,MATCH(K$60,'[1]PNC 2020'!$A$3:$AA$3,0))=0,"",INDEX('[1]PNC 2020'!$A$3:$AA$434,MATCH($A460,'[1]PNC 2020'!$A$7:$A$434,0)+4,MATCH(K$60,'[1]PNC 2020'!$A$3:$AA$3,0))),"")</f>
        <v/>
      </c>
      <c r="L460" s="87" t="str">
        <f>IFERROR(IF(INDEX('[1]PNC 2020'!$A$3:$AA$434,MATCH($A460,'[1]PNC 2020'!$A$7:$A$434,0)+4,MATCH(L$60,'[1]PNC 2020'!$A$3:$AA$3,0))=0,"",INDEX('[1]PNC 2020'!$A$3:$AA$434,MATCH($A460,'[1]PNC 2020'!$A$7:$A$434,0)+4,MATCH(L$60,'[1]PNC 2020'!$A$3:$AA$3,0))),"")</f>
        <v/>
      </c>
      <c r="M460" s="87">
        <f t="shared" si="148"/>
        <v>0</v>
      </c>
      <c r="N460" s="87" t="str">
        <f>IFERROR(IF(INDEX('[1]PNC 2020'!$A$3:$AA$434,MATCH($A460,'[1]PNC 2020'!$A$7:$A$434,0)+4,MATCH(N$60,'[1]PNC 2020'!$A$3:$AA$3,0))=0,"",INDEX('[1]PNC 2020'!$A$3:$AA$434,MATCH($A460,'[1]PNC 2020'!$A$7:$A$434,0)+4,MATCH(N$60,'[1]PNC 2020'!$A$3:$AA$3,0))),"")</f>
        <v/>
      </c>
      <c r="O460" s="87" t="str">
        <f>IFERROR(IF(INDEX('[1]PNC 2020'!$A$3:$AA$434,MATCH($A460,'[1]PNC 2020'!$A$7:$A$434,0)+4,MATCH(O$60,'[1]PNC 2020'!$A$3:$AA$3,0))=0,"",INDEX('[1]PNC 2020'!$A$3:$AA$434,MATCH($A460,'[1]PNC 2020'!$A$7:$A$434,0)+4,MATCH(O$60,'[1]PNC 2020'!$A$3:$AA$3,0))),"")</f>
        <v/>
      </c>
      <c r="P460" s="87">
        <f t="shared" si="149"/>
        <v>0</v>
      </c>
      <c r="Q460" s="87" t="str">
        <f>IFERROR(IF(INDEX('[1]PNC 2020'!$A$3:$AA$434,MATCH($A460,'[1]PNC 2020'!$A$7:$A$434,0)+4,MATCH(Q$60,'[1]PNC 2020'!$A$3:$AA$3,0))=0,"",INDEX('[1]PNC 2020'!$A$3:$AA$434,MATCH($A460,'[1]PNC 2020'!$A$7:$A$434,0)+4,MATCH(Q$60,'[1]PNC 2020'!$A$3:$AA$3,0))),"")</f>
        <v/>
      </c>
      <c r="R460" s="87" t="str">
        <f>IFERROR(IF(INDEX('[1]PNC 2020'!$A$3:$AA$434,MATCH($A460,'[1]PNC 2020'!$A$7:$A$434,0)+4,MATCH(R$60,'[1]PNC 2020'!$A$3:$AA$3,0))=0,"",INDEX('[1]PNC 2020'!$A$3:$AA$434,MATCH($A460,'[1]PNC 2020'!$A$7:$A$434,0)+4,MATCH(R$60,'[1]PNC 2020'!$A$3:$AA$3,0))),"")</f>
        <v/>
      </c>
      <c r="S460" s="87">
        <f t="shared" si="150"/>
        <v>0</v>
      </c>
      <c r="T460" s="87" t="str">
        <f>IFERROR(IF(INDEX('[1]PNC 2020'!$A$3:$AA$434,MATCH($A460,'[1]PNC 2020'!$A$7:$A$434,0)+4,MATCH(T$60,'[1]PNC 2020'!$A$3:$AA$3,0))=0,"",INDEX('[1]PNC 2020'!$A$3:$AA$434,MATCH($A460,'[1]PNC 2020'!$A$7:$A$434,0)+4,MATCH(T$60,'[1]PNC 2020'!$A$3:$AA$3,0))),"")</f>
        <v/>
      </c>
      <c r="U460" s="87" t="str">
        <f>IFERROR(IF(INDEX('[1]PNC 2020'!$A$3:$AA$434,MATCH($A460,'[1]PNC 2020'!$A$7:$A$434,0)+4,MATCH(U$60,'[1]PNC 2020'!$A$3:$AA$3,0))=0,"",INDEX('[1]PNC 2020'!$A$3:$AA$434,MATCH($A460,'[1]PNC 2020'!$A$7:$A$434,0)+4,MATCH(U$60,'[1]PNC 2020'!$A$3:$AA$3,0))),"")</f>
        <v/>
      </c>
      <c r="V460" s="87">
        <f t="shared" si="151"/>
        <v>0</v>
      </c>
      <c r="W460" s="87" t="str">
        <f>IFERROR(IF(INDEX('[1]PNC 2020'!$A$3:$AA$434,MATCH($A460,'[1]PNC 2020'!$A$7:$A$434,0)+4,MATCH(W$60,'[1]PNC 2020'!$A$3:$AA$3,0))=0,"",INDEX('[1]PNC 2020'!$A$3:$AA$434,MATCH($A460,'[1]PNC 2020'!$A$7:$A$434,0)+4,MATCH(W$60,'[1]PNC 2020'!$A$3:$AA$3,0))),"")</f>
        <v/>
      </c>
      <c r="X460" s="87" t="str">
        <f>IFERROR(IF(INDEX('[1]PNC 2020'!$A$3:$AA$434,MATCH($A460,'[1]PNC 2020'!$A$7:$A$434,0)+4,MATCH(X$60,'[1]PNC 2020'!$A$3:$AA$3,0))=0,"",INDEX('[1]PNC 2020'!$A$3:$AA$434,MATCH($A460,'[1]PNC 2020'!$A$7:$A$434,0)+4,MATCH(X$60,'[1]PNC 2020'!$A$3:$AA$3,0))),"")</f>
        <v/>
      </c>
      <c r="Y460" s="87">
        <f t="shared" si="152"/>
        <v>0</v>
      </c>
      <c r="Z460" s="87" t="str">
        <f>IFERROR(IF(INDEX('[1]PNC 2020'!$A$3:$AA$434,MATCH($A460,'[1]PNC 2020'!$A$7:$A$434,0)+4,MATCH(Z$60,'[1]PNC 2020'!$A$3:$AA$3,0))=0,"",INDEX('[1]PNC 2020'!$A$3:$AA$434,MATCH($A460,'[1]PNC 2020'!$A$7:$A$434,0)+4,MATCH(Z$60,'[1]PNC 2020'!$A$3:$AA$3,0))),"")</f>
        <v/>
      </c>
      <c r="AA460" s="87" t="str">
        <f>IFERROR(IF(INDEX('[1]PNC 2020'!$A$3:$AA$434,MATCH($A460,'[1]PNC 2020'!$A$7:$A$434,0)+4,MATCH(AA$60,'[1]PNC 2020'!$A$3:$AA$3,0))=0,"",INDEX('[1]PNC 2020'!$A$3:$AA$434,MATCH($A460,'[1]PNC 2020'!$A$7:$A$434,0)+4,MATCH(AA$60,'[1]PNC 2020'!$A$3:$AA$3,0))),"")</f>
        <v/>
      </c>
      <c r="AB460" s="87">
        <f t="shared" si="153"/>
        <v>0</v>
      </c>
      <c r="AC460" s="87" t="str">
        <f>IFERROR(IF(INDEX('[1]PNC 2020'!$A$3:$AA$434,MATCH($A460,'[1]PNC 2020'!$A$7:$A$434,0)+4,MATCH(AC$60,'[1]PNC 2020'!$A$3:$AA$3,0))=0,"",INDEX('[1]PNC 2020'!$A$3:$AA$434,MATCH($A460,'[1]PNC 2020'!$A$7:$A$434,0)+4,MATCH(AC$60,'[1]PNC 2020'!$A$3:$AA$3,0))),"")</f>
        <v/>
      </c>
      <c r="AD460" s="87" t="str">
        <f>IFERROR(IF(INDEX('[1]PNC 2020'!$A$3:$AA$434,MATCH($A460,'[1]PNC 2020'!$A$7:$A$434,0)+4,MATCH(AD$60,'[1]PNC 2020'!$A$3:$AA$3,0))=0,"",INDEX('[1]PNC 2020'!$A$3:$AA$434,MATCH($A460,'[1]PNC 2020'!$A$7:$A$434,0)+4,MATCH(AD$60,'[1]PNC 2020'!$A$3:$AA$3,0))),"")</f>
        <v/>
      </c>
      <c r="AE460" s="87">
        <f t="shared" si="154"/>
        <v>0</v>
      </c>
      <c r="AF460" s="87" t="str">
        <f>IFERROR(IF(INDEX('[1]PNC 2020'!$A$3:$AA$434,MATCH($A460,'[1]PNC 2020'!$A$7:$A$434,0)+4,MATCH(AF$60,'[1]PNC 2020'!$A$3:$AA$3,0))=0,"",INDEX('[1]PNC 2020'!$A$3:$AA$434,MATCH($A460,'[1]PNC 2020'!$A$7:$A$434,0)+4,MATCH(AF$60,'[1]PNC 2020'!$A$3:$AA$3,0))),"")</f>
        <v/>
      </c>
      <c r="AG460" s="87" t="str">
        <f>IFERROR(IF(INDEX('[1]PNC 2020'!$A$3:$AA$434,MATCH($A460,'[1]PNC 2020'!$A$7:$A$434,0)+4,MATCH(AG$60,'[1]PNC 2020'!$A$3:$AA$3,0))=0,"",INDEX('[1]PNC 2020'!$A$3:$AA$434,MATCH($A460,'[1]PNC 2020'!$A$7:$A$434,0)+4,MATCH(AG$60,'[1]PNC 2020'!$A$3:$AA$3,0))),"")</f>
        <v/>
      </c>
      <c r="AH460" s="87">
        <f t="shared" si="155"/>
        <v>0</v>
      </c>
      <c r="AI460" s="87" t="str">
        <f>IFERROR(IF(INDEX('[1]PNC 2020'!$A$3:$AA$434,MATCH($A460,'[1]PNC 2020'!$A$7:$A$434,0)+4,MATCH(AI$60,'[1]PNC 2020'!$A$3:$AA$3,0))=0,"",INDEX('[1]PNC 2020'!$A$3:$AA$434,MATCH($A460,'[1]PNC 2020'!$A$7:$A$434,0)+4,MATCH(AI$60,'[1]PNC 2020'!$A$3:$AA$3,0))),"")</f>
        <v/>
      </c>
      <c r="AJ460" s="87" t="str">
        <f>IFERROR(IF(INDEX('[1]PNC 2020'!$A$3:$AA$434,MATCH($A460,'[1]PNC 2020'!$A$7:$A$434,0)+4,MATCH(AJ$60,'[1]PNC 2020'!$A$3:$AA$3,0))=0,"",INDEX('[1]PNC 2020'!$A$3:$AA$434,MATCH($A460,'[1]PNC 2020'!$A$7:$A$434,0)+4,MATCH(AJ$60,'[1]PNC 2020'!$A$3:$AA$3,0))),"")</f>
        <v/>
      </c>
      <c r="AK460" s="87">
        <f t="shared" si="156"/>
        <v>0</v>
      </c>
      <c r="AM460" s="132" t="s">
        <v>7</v>
      </c>
    </row>
    <row r="461" spans="1:39" x14ac:dyDescent="0.2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tr">
        <f>IFERROR(IF(INDEX('[1]PNC 2020'!$A$3:$AA$434,MATCH($A461,'[1]PNC 2020'!$A$7:$A$434,0)+4,MATCH(E$60,'[1]PNC 2020'!$A$3:$AA$3,0))=0,"",INDEX('[1]PNC 2020'!$A$3:$AA$434,MATCH($A461,'[1]PNC 2020'!$A$7:$A$434,0)+4,MATCH(E$60,'[1]PNC 2020'!$A$3:$AA$3,0))),"")</f>
        <v/>
      </c>
      <c r="F461" s="87" t="str">
        <f>IFERROR(IF(INDEX('[1]PNC 2020'!$A$3:$AA$434,MATCH($A461,'[1]PNC 2020'!$A$7:$A$434,0)+4,MATCH(F$60,'[1]PNC 2020'!$A$3:$AA$3,0))=0,"",INDEX('[1]PNC 2020'!$A$3:$AA$434,MATCH($A461,'[1]PNC 2020'!$A$7:$A$434,0)+4,MATCH(F$60,'[1]PNC 2020'!$A$3:$AA$3,0))),"")</f>
        <v/>
      </c>
      <c r="G461" s="87">
        <f t="shared" si="146"/>
        <v>0</v>
      </c>
      <c r="H461" s="87" t="str">
        <f>IFERROR(IF(INDEX('[1]PNC 2020'!$A$3:$AA$434,MATCH($A461,'[1]PNC 2020'!$A$7:$A$434,0)+4,MATCH(H$60,'[1]PNC 2020'!$A$3:$AA$3,0))=0,"",INDEX('[1]PNC 2020'!$A$3:$AA$434,MATCH($A461,'[1]PNC 2020'!$A$7:$A$434,0)+4,MATCH(H$60,'[1]PNC 2020'!$A$3:$AA$3,0))),"")</f>
        <v/>
      </c>
      <c r="I461" s="87" t="str">
        <f>IFERROR(IF(INDEX('[1]PNC 2020'!$A$3:$AA$434,MATCH($A461,'[1]PNC 2020'!$A$7:$A$434,0)+4,MATCH(I$60,'[1]PNC 2020'!$A$3:$AA$3,0))=0,"",INDEX('[1]PNC 2020'!$A$3:$AA$434,MATCH($A461,'[1]PNC 2020'!$A$7:$A$434,0)+4,MATCH(I$60,'[1]PNC 2020'!$A$3:$AA$3,0))),"")</f>
        <v/>
      </c>
      <c r="J461" s="87">
        <f t="shared" si="147"/>
        <v>0</v>
      </c>
      <c r="K461" s="87" t="str">
        <f>IFERROR(IF(INDEX('[1]PNC 2020'!$A$3:$AA$434,MATCH($A461,'[1]PNC 2020'!$A$7:$A$434,0)+4,MATCH(K$60,'[1]PNC 2020'!$A$3:$AA$3,0))=0,"",INDEX('[1]PNC 2020'!$A$3:$AA$434,MATCH($A461,'[1]PNC 2020'!$A$7:$A$434,0)+4,MATCH(K$60,'[1]PNC 2020'!$A$3:$AA$3,0))),"")</f>
        <v/>
      </c>
      <c r="L461" s="87" t="str">
        <f>IFERROR(IF(INDEX('[1]PNC 2020'!$A$3:$AA$434,MATCH($A461,'[1]PNC 2020'!$A$7:$A$434,0)+4,MATCH(L$60,'[1]PNC 2020'!$A$3:$AA$3,0))=0,"",INDEX('[1]PNC 2020'!$A$3:$AA$434,MATCH($A461,'[1]PNC 2020'!$A$7:$A$434,0)+4,MATCH(L$60,'[1]PNC 2020'!$A$3:$AA$3,0))),"")</f>
        <v/>
      </c>
      <c r="M461" s="87">
        <f t="shared" si="148"/>
        <v>0</v>
      </c>
      <c r="N461" s="87" t="str">
        <f>IFERROR(IF(INDEX('[1]PNC 2020'!$A$3:$AA$434,MATCH($A461,'[1]PNC 2020'!$A$7:$A$434,0)+4,MATCH(N$60,'[1]PNC 2020'!$A$3:$AA$3,0))=0,"",INDEX('[1]PNC 2020'!$A$3:$AA$434,MATCH($A461,'[1]PNC 2020'!$A$7:$A$434,0)+4,MATCH(N$60,'[1]PNC 2020'!$A$3:$AA$3,0))),"")</f>
        <v/>
      </c>
      <c r="O461" s="87" t="str">
        <f>IFERROR(IF(INDEX('[1]PNC 2020'!$A$3:$AA$434,MATCH($A461,'[1]PNC 2020'!$A$7:$A$434,0)+4,MATCH(O$60,'[1]PNC 2020'!$A$3:$AA$3,0))=0,"",INDEX('[1]PNC 2020'!$A$3:$AA$434,MATCH($A461,'[1]PNC 2020'!$A$7:$A$434,0)+4,MATCH(O$60,'[1]PNC 2020'!$A$3:$AA$3,0))),"")</f>
        <v/>
      </c>
      <c r="P461" s="87">
        <f t="shared" si="149"/>
        <v>0</v>
      </c>
      <c r="Q461" s="87" t="str">
        <f>IFERROR(IF(INDEX('[1]PNC 2020'!$A$3:$AA$434,MATCH($A461,'[1]PNC 2020'!$A$7:$A$434,0)+4,MATCH(Q$60,'[1]PNC 2020'!$A$3:$AA$3,0))=0,"",INDEX('[1]PNC 2020'!$A$3:$AA$434,MATCH($A461,'[1]PNC 2020'!$A$7:$A$434,0)+4,MATCH(Q$60,'[1]PNC 2020'!$A$3:$AA$3,0))),"")</f>
        <v/>
      </c>
      <c r="R461" s="87" t="str">
        <f>IFERROR(IF(INDEX('[1]PNC 2020'!$A$3:$AA$434,MATCH($A461,'[1]PNC 2020'!$A$7:$A$434,0)+4,MATCH(R$60,'[1]PNC 2020'!$A$3:$AA$3,0))=0,"",INDEX('[1]PNC 2020'!$A$3:$AA$434,MATCH($A461,'[1]PNC 2020'!$A$7:$A$434,0)+4,MATCH(R$60,'[1]PNC 2020'!$A$3:$AA$3,0))),"")</f>
        <v/>
      </c>
      <c r="S461" s="87">
        <f t="shared" si="150"/>
        <v>0</v>
      </c>
      <c r="T461" s="87" t="str">
        <f>IFERROR(IF(INDEX('[1]PNC 2020'!$A$3:$AA$434,MATCH($A461,'[1]PNC 2020'!$A$7:$A$434,0)+4,MATCH(T$60,'[1]PNC 2020'!$A$3:$AA$3,0))=0,"",INDEX('[1]PNC 2020'!$A$3:$AA$434,MATCH($A461,'[1]PNC 2020'!$A$7:$A$434,0)+4,MATCH(T$60,'[1]PNC 2020'!$A$3:$AA$3,0))),"")</f>
        <v/>
      </c>
      <c r="U461" s="87" t="str">
        <f>IFERROR(IF(INDEX('[1]PNC 2020'!$A$3:$AA$434,MATCH($A461,'[1]PNC 2020'!$A$7:$A$434,0)+4,MATCH(U$60,'[1]PNC 2020'!$A$3:$AA$3,0))=0,"",INDEX('[1]PNC 2020'!$A$3:$AA$434,MATCH($A461,'[1]PNC 2020'!$A$7:$A$434,0)+4,MATCH(U$60,'[1]PNC 2020'!$A$3:$AA$3,0))),"")</f>
        <v/>
      </c>
      <c r="V461" s="87">
        <f t="shared" si="151"/>
        <v>0</v>
      </c>
      <c r="W461" s="87" t="str">
        <f>IFERROR(IF(INDEX('[1]PNC 2020'!$A$3:$AA$434,MATCH($A461,'[1]PNC 2020'!$A$7:$A$434,0)+4,MATCH(W$60,'[1]PNC 2020'!$A$3:$AA$3,0))=0,"",INDEX('[1]PNC 2020'!$A$3:$AA$434,MATCH($A461,'[1]PNC 2020'!$A$7:$A$434,0)+4,MATCH(W$60,'[1]PNC 2020'!$A$3:$AA$3,0))),"")</f>
        <v/>
      </c>
      <c r="X461" s="87" t="str">
        <f>IFERROR(IF(INDEX('[1]PNC 2020'!$A$3:$AA$434,MATCH($A461,'[1]PNC 2020'!$A$7:$A$434,0)+4,MATCH(X$60,'[1]PNC 2020'!$A$3:$AA$3,0))=0,"",INDEX('[1]PNC 2020'!$A$3:$AA$434,MATCH($A461,'[1]PNC 2020'!$A$7:$A$434,0)+4,MATCH(X$60,'[1]PNC 2020'!$A$3:$AA$3,0))),"")</f>
        <v/>
      </c>
      <c r="Y461" s="87">
        <f t="shared" si="152"/>
        <v>0</v>
      </c>
      <c r="Z461" s="87" t="str">
        <f>IFERROR(IF(INDEX('[1]PNC 2020'!$A$3:$AA$434,MATCH($A461,'[1]PNC 2020'!$A$7:$A$434,0)+4,MATCH(Z$60,'[1]PNC 2020'!$A$3:$AA$3,0))=0,"",INDEX('[1]PNC 2020'!$A$3:$AA$434,MATCH($A461,'[1]PNC 2020'!$A$7:$A$434,0)+4,MATCH(Z$60,'[1]PNC 2020'!$A$3:$AA$3,0))),"")</f>
        <v/>
      </c>
      <c r="AA461" s="87" t="str">
        <f>IFERROR(IF(INDEX('[1]PNC 2020'!$A$3:$AA$434,MATCH($A461,'[1]PNC 2020'!$A$7:$A$434,0)+4,MATCH(AA$60,'[1]PNC 2020'!$A$3:$AA$3,0))=0,"",INDEX('[1]PNC 2020'!$A$3:$AA$434,MATCH($A461,'[1]PNC 2020'!$A$7:$A$434,0)+4,MATCH(AA$60,'[1]PNC 2020'!$A$3:$AA$3,0))),"")</f>
        <v/>
      </c>
      <c r="AB461" s="87">
        <f t="shared" si="153"/>
        <v>0</v>
      </c>
      <c r="AC461" s="87" t="str">
        <f>IFERROR(IF(INDEX('[1]PNC 2020'!$A$3:$AA$434,MATCH($A461,'[1]PNC 2020'!$A$7:$A$434,0)+4,MATCH(AC$60,'[1]PNC 2020'!$A$3:$AA$3,0))=0,"",INDEX('[1]PNC 2020'!$A$3:$AA$434,MATCH($A461,'[1]PNC 2020'!$A$7:$A$434,0)+4,MATCH(AC$60,'[1]PNC 2020'!$A$3:$AA$3,0))),"")</f>
        <v/>
      </c>
      <c r="AD461" s="87" t="str">
        <f>IFERROR(IF(INDEX('[1]PNC 2020'!$A$3:$AA$434,MATCH($A461,'[1]PNC 2020'!$A$7:$A$434,0)+4,MATCH(AD$60,'[1]PNC 2020'!$A$3:$AA$3,0))=0,"",INDEX('[1]PNC 2020'!$A$3:$AA$434,MATCH($A461,'[1]PNC 2020'!$A$7:$A$434,0)+4,MATCH(AD$60,'[1]PNC 2020'!$A$3:$AA$3,0))),"")</f>
        <v/>
      </c>
      <c r="AE461" s="87">
        <f t="shared" si="154"/>
        <v>0</v>
      </c>
      <c r="AF461" s="87" t="str">
        <f>IFERROR(IF(INDEX('[1]PNC 2020'!$A$3:$AA$434,MATCH($A461,'[1]PNC 2020'!$A$7:$A$434,0)+4,MATCH(AF$60,'[1]PNC 2020'!$A$3:$AA$3,0))=0,"",INDEX('[1]PNC 2020'!$A$3:$AA$434,MATCH($A461,'[1]PNC 2020'!$A$7:$A$434,0)+4,MATCH(AF$60,'[1]PNC 2020'!$A$3:$AA$3,0))),"")</f>
        <v/>
      </c>
      <c r="AG461" s="87" t="str">
        <f>IFERROR(IF(INDEX('[1]PNC 2020'!$A$3:$AA$434,MATCH($A461,'[1]PNC 2020'!$A$7:$A$434,0)+4,MATCH(AG$60,'[1]PNC 2020'!$A$3:$AA$3,0))=0,"",INDEX('[1]PNC 2020'!$A$3:$AA$434,MATCH($A461,'[1]PNC 2020'!$A$7:$A$434,0)+4,MATCH(AG$60,'[1]PNC 2020'!$A$3:$AA$3,0))),"")</f>
        <v/>
      </c>
      <c r="AH461" s="87">
        <f t="shared" si="155"/>
        <v>0</v>
      </c>
      <c r="AI461" s="87" t="str">
        <f>IFERROR(IF(INDEX('[1]PNC 2020'!$A$3:$AA$434,MATCH($A461,'[1]PNC 2020'!$A$7:$A$434,0)+4,MATCH(AI$60,'[1]PNC 2020'!$A$3:$AA$3,0))=0,"",INDEX('[1]PNC 2020'!$A$3:$AA$434,MATCH($A461,'[1]PNC 2020'!$A$7:$A$434,0)+4,MATCH(AI$60,'[1]PNC 2020'!$A$3:$AA$3,0))),"")</f>
        <v/>
      </c>
      <c r="AJ461" s="87" t="str">
        <f>IFERROR(IF(INDEX('[1]PNC 2020'!$A$3:$AA$434,MATCH($A461,'[1]PNC 2020'!$A$7:$A$434,0)+4,MATCH(AJ$60,'[1]PNC 2020'!$A$3:$AA$3,0))=0,"",INDEX('[1]PNC 2020'!$A$3:$AA$434,MATCH($A461,'[1]PNC 2020'!$A$7:$A$434,0)+4,MATCH(AJ$60,'[1]PNC 2020'!$A$3:$AA$3,0))),"")</f>
        <v/>
      </c>
      <c r="AK461" s="87">
        <f t="shared" si="156"/>
        <v>0</v>
      </c>
      <c r="AM461" s="132" t="s">
        <v>7</v>
      </c>
    </row>
    <row r="462" spans="1:39" x14ac:dyDescent="0.2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tr">
        <f>IFERROR(IF(INDEX('[1]PNC 2020'!$A$3:$AA$434,MATCH($A462,'[1]PNC 2020'!$A$7:$A$434,0)+4,MATCH(E$60,'[1]PNC 2020'!$A$3:$AA$3,0))=0,"",INDEX('[1]PNC 2020'!$A$3:$AA$434,MATCH($A462,'[1]PNC 2020'!$A$7:$A$434,0)+4,MATCH(E$60,'[1]PNC 2020'!$A$3:$AA$3,0))),"")</f>
        <v/>
      </c>
      <c r="F462" s="87" t="str">
        <f>IFERROR(IF(INDEX('[1]PNC 2020'!$A$3:$AA$434,MATCH($A462,'[1]PNC 2020'!$A$7:$A$434,0)+4,MATCH(F$60,'[1]PNC 2020'!$A$3:$AA$3,0))=0,"",INDEX('[1]PNC 2020'!$A$3:$AA$434,MATCH($A462,'[1]PNC 2020'!$A$7:$A$434,0)+4,MATCH(F$60,'[1]PNC 2020'!$A$3:$AA$3,0))),"")</f>
        <v/>
      </c>
      <c r="G462" s="87">
        <f t="shared" si="146"/>
        <v>0</v>
      </c>
      <c r="H462" s="87" t="str">
        <f>IFERROR(IF(INDEX('[1]PNC 2020'!$A$3:$AA$434,MATCH($A462,'[1]PNC 2020'!$A$7:$A$434,0)+4,MATCH(H$60,'[1]PNC 2020'!$A$3:$AA$3,0))=0,"",INDEX('[1]PNC 2020'!$A$3:$AA$434,MATCH($A462,'[1]PNC 2020'!$A$7:$A$434,0)+4,MATCH(H$60,'[1]PNC 2020'!$A$3:$AA$3,0))),"")</f>
        <v/>
      </c>
      <c r="I462" s="87" t="str">
        <f>IFERROR(IF(INDEX('[1]PNC 2020'!$A$3:$AA$434,MATCH($A462,'[1]PNC 2020'!$A$7:$A$434,0)+4,MATCH(I$60,'[1]PNC 2020'!$A$3:$AA$3,0))=0,"",INDEX('[1]PNC 2020'!$A$3:$AA$434,MATCH($A462,'[1]PNC 2020'!$A$7:$A$434,0)+4,MATCH(I$60,'[1]PNC 2020'!$A$3:$AA$3,0))),"")</f>
        <v/>
      </c>
      <c r="J462" s="87">
        <f t="shared" si="147"/>
        <v>0</v>
      </c>
      <c r="K462" s="87" t="str">
        <f>IFERROR(IF(INDEX('[1]PNC 2020'!$A$3:$AA$434,MATCH($A462,'[1]PNC 2020'!$A$7:$A$434,0)+4,MATCH(K$60,'[1]PNC 2020'!$A$3:$AA$3,0))=0,"",INDEX('[1]PNC 2020'!$A$3:$AA$434,MATCH($A462,'[1]PNC 2020'!$A$7:$A$434,0)+4,MATCH(K$60,'[1]PNC 2020'!$A$3:$AA$3,0))),"")</f>
        <v/>
      </c>
      <c r="L462" s="87" t="str">
        <f>IFERROR(IF(INDEX('[1]PNC 2020'!$A$3:$AA$434,MATCH($A462,'[1]PNC 2020'!$A$7:$A$434,0)+4,MATCH(L$60,'[1]PNC 2020'!$A$3:$AA$3,0))=0,"",INDEX('[1]PNC 2020'!$A$3:$AA$434,MATCH($A462,'[1]PNC 2020'!$A$7:$A$434,0)+4,MATCH(L$60,'[1]PNC 2020'!$A$3:$AA$3,0))),"")</f>
        <v/>
      </c>
      <c r="M462" s="87">
        <f t="shared" si="148"/>
        <v>0</v>
      </c>
      <c r="N462" s="87" t="str">
        <f>IFERROR(IF(INDEX('[1]PNC 2020'!$A$3:$AA$434,MATCH($A462,'[1]PNC 2020'!$A$7:$A$434,0)+4,MATCH(N$60,'[1]PNC 2020'!$A$3:$AA$3,0))=0,"",INDEX('[1]PNC 2020'!$A$3:$AA$434,MATCH($A462,'[1]PNC 2020'!$A$7:$A$434,0)+4,MATCH(N$60,'[1]PNC 2020'!$A$3:$AA$3,0))),"")</f>
        <v/>
      </c>
      <c r="O462" s="87" t="str">
        <f>IFERROR(IF(INDEX('[1]PNC 2020'!$A$3:$AA$434,MATCH($A462,'[1]PNC 2020'!$A$7:$A$434,0)+4,MATCH(O$60,'[1]PNC 2020'!$A$3:$AA$3,0))=0,"",INDEX('[1]PNC 2020'!$A$3:$AA$434,MATCH($A462,'[1]PNC 2020'!$A$7:$A$434,0)+4,MATCH(O$60,'[1]PNC 2020'!$A$3:$AA$3,0))),"")</f>
        <v/>
      </c>
      <c r="P462" s="87">
        <f t="shared" si="149"/>
        <v>0</v>
      </c>
      <c r="Q462" s="87" t="str">
        <f>IFERROR(IF(INDEX('[1]PNC 2020'!$A$3:$AA$434,MATCH($A462,'[1]PNC 2020'!$A$7:$A$434,0)+4,MATCH(Q$60,'[1]PNC 2020'!$A$3:$AA$3,0))=0,"",INDEX('[1]PNC 2020'!$A$3:$AA$434,MATCH($A462,'[1]PNC 2020'!$A$7:$A$434,0)+4,MATCH(Q$60,'[1]PNC 2020'!$A$3:$AA$3,0))),"")</f>
        <v/>
      </c>
      <c r="R462" s="87" t="str">
        <f>IFERROR(IF(INDEX('[1]PNC 2020'!$A$3:$AA$434,MATCH($A462,'[1]PNC 2020'!$A$7:$A$434,0)+4,MATCH(R$60,'[1]PNC 2020'!$A$3:$AA$3,0))=0,"",INDEX('[1]PNC 2020'!$A$3:$AA$434,MATCH($A462,'[1]PNC 2020'!$A$7:$A$434,0)+4,MATCH(R$60,'[1]PNC 2020'!$A$3:$AA$3,0))),"")</f>
        <v/>
      </c>
      <c r="S462" s="87">
        <f t="shared" si="150"/>
        <v>0</v>
      </c>
      <c r="T462" s="87" t="str">
        <f>IFERROR(IF(INDEX('[1]PNC 2020'!$A$3:$AA$434,MATCH($A462,'[1]PNC 2020'!$A$7:$A$434,0)+4,MATCH(T$60,'[1]PNC 2020'!$A$3:$AA$3,0))=0,"",INDEX('[1]PNC 2020'!$A$3:$AA$434,MATCH($A462,'[1]PNC 2020'!$A$7:$A$434,0)+4,MATCH(T$60,'[1]PNC 2020'!$A$3:$AA$3,0))),"")</f>
        <v/>
      </c>
      <c r="U462" s="87" t="str">
        <f>IFERROR(IF(INDEX('[1]PNC 2020'!$A$3:$AA$434,MATCH($A462,'[1]PNC 2020'!$A$7:$A$434,0)+4,MATCH(U$60,'[1]PNC 2020'!$A$3:$AA$3,0))=0,"",INDEX('[1]PNC 2020'!$A$3:$AA$434,MATCH($A462,'[1]PNC 2020'!$A$7:$A$434,0)+4,MATCH(U$60,'[1]PNC 2020'!$A$3:$AA$3,0))),"")</f>
        <v/>
      </c>
      <c r="V462" s="87">
        <f t="shared" si="151"/>
        <v>0</v>
      </c>
      <c r="W462" s="87" t="str">
        <f>IFERROR(IF(INDEX('[1]PNC 2020'!$A$3:$AA$434,MATCH($A462,'[1]PNC 2020'!$A$7:$A$434,0)+4,MATCH(W$60,'[1]PNC 2020'!$A$3:$AA$3,0))=0,"",INDEX('[1]PNC 2020'!$A$3:$AA$434,MATCH($A462,'[1]PNC 2020'!$A$7:$A$434,0)+4,MATCH(W$60,'[1]PNC 2020'!$A$3:$AA$3,0))),"")</f>
        <v/>
      </c>
      <c r="X462" s="87" t="str">
        <f>IFERROR(IF(INDEX('[1]PNC 2020'!$A$3:$AA$434,MATCH($A462,'[1]PNC 2020'!$A$7:$A$434,0)+4,MATCH(X$60,'[1]PNC 2020'!$A$3:$AA$3,0))=0,"",INDEX('[1]PNC 2020'!$A$3:$AA$434,MATCH($A462,'[1]PNC 2020'!$A$7:$A$434,0)+4,MATCH(X$60,'[1]PNC 2020'!$A$3:$AA$3,0))),"")</f>
        <v/>
      </c>
      <c r="Y462" s="87">
        <f t="shared" si="152"/>
        <v>0</v>
      </c>
      <c r="Z462" s="87" t="str">
        <f>IFERROR(IF(INDEX('[1]PNC 2020'!$A$3:$AA$434,MATCH($A462,'[1]PNC 2020'!$A$7:$A$434,0)+4,MATCH(Z$60,'[1]PNC 2020'!$A$3:$AA$3,0))=0,"",INDEX('[1]PNC 2020'!$A$3:$AA$434,MATCH($A462,'[1]PNC 2020'!$A$7:$A$434,0)+4,MATCH(Z$60,'[1]PNC 2020'!$A$3:$AA$3,0))),"")</f>
        <v/>
      </c>
      <c r="AA462" s="87" t="str">
        <f>IFERROR(IF(INDEX('[1]PNC 2020'!$A$3:$AA$434,MATCH($A462,'[1]PNC 2020'!$A$7:$A$434,0)+4,MATCH(AA$60,'[1]PNC 2020'!$A$3:$AA$3,0))=0,"",INDEX('[1]PNC 2020'!$A$3:$AA$434,MATCH($A462,'[1]PNC 2020'!$A$7:$A$434,0)+4,MATCH(AA$60,'[1]PNC 2020'!$A$3:$AA$3,0))),"")</f>
        <v/>
      </c>
      <c r="AB462" s="87">
        <f t="shared" si="153"/>
        <v>0</v>
      </c>
      <c r="AC462" s="87" t="str">
        <f>IFERROR(IF(INDEX('[1]PNC 2020'!$A$3:$AA$434,MATCH($A462,'[1]PNC 2020'!$A$7:$A$434,0)+4,MATCH(AC$60,'[1]PNC 2020'!$A$3:$AA$3,0))=0,"",INDEX('[1]PNC 2020'!$A$3:$AA$434,MATCH($A462,'[1]PNC 2020'!$A$7:$A$434,0)+4,MATCH(AC$60,'[1]PNC 2020'!$A$3:$AA$3,0))),"")</f>
        <v/>
      </c>
      <c r="AD462" s="87" t="str">
        <f>IFERROR(IF(INDEX('[1]PNC 2020'!$A$3:$AA$434,MATCH($A462,'[1]PNC 2020'!$A$7:$A$434,0)+4,MATCH(AD$60,'[1]PNC 2020'!$A$3:$AA$3,0))=0,"",INDEX('[1]PNC 2020'!$A$3:$AA$434,MATCH($A462,'[1]PNC 2020'!$A$7:$A$434,0)+4,MATCH(AD$60,'[1]PNC 2020'!$A$3:$AA$3,0))),"")</f>
        <v/>
      </c>
      <c r="AE462" s="87">
        <f t="shared" si="154"/>
        <v>0</v>
      </c>
      <c r="AF462" s="87" t="str">
        <f>IFERROR(IF(INDEX('[1]PNC 2020'!$A$3:$AA$434,MATCH($A462,'[1]PNC 2020'!$A$7:$A$434,0)+4,MATCH(AF$60,'[1]PNC 2020'!$A$3:$AA$3,0))=0,"",INDEX('[1]PNC 2020'!$A$3:$AA$434,MATCH($A462,'[1]PNC 2020'!$A$7:$A$434,0)+4,MATCH(AF$60,'[1]PNC 2020'!$A$3:$AA$3,0))),"")</f>
        <v/>
      </c>
      <c r="AG462" s="87" t="str">
        <f>IFERROR(IF(INDEX('[1]PNC 2020'!$A$3:$AA$434,MATCH($A462,'[1]PNC 2020'!$A$7:$A$434,0)+4,MATCH(AG$60,'[1]PNC 2020'!$A$3:$AA$3,0))=0,"",INDEX('[1]PNC 2020'!$A$3:$AA$434,MATCH($A462,'[1]PNC 2020'!$A$7:$A$434,0)+4,MATCH(AG$60,'[1]PNC 2020'!$A$3:$AA$3,0))),"")</f>
        <v/>
      </c>
      <c r="AH462" s="87">
        <f t="shared" si="155"/>
        <v>0</v>
      </c>
      <c r="AI462" s="87" t="str">
        <f>IFERROR(IF(INDEX('[1]PNC 2020'!$A$3:$AA$434,MATCH($A462,'[1]PNC 2020'!$A$7:$A$434,0)+4,MATCH(AI$60,'[1]PNC 2020'!$A$3:$AA$3,0))=0,"",INDEX('[1]PNC 2020'!$A$3:$AA$434,MATCH($A462,'[1]PNC 2020'!$A$7:$A$434,0)+4,MATCH(AI$60,'[1]PNC 2020'!$A$3:$AA$3,0))),"")</f>
        <v/>
      </c>
      <c r="AJ462" s="87" t="str">
        <f>IFERROR(IF(INDEX('[1]PNC 2020'!$A$3:$AA$434,MATCH($A462,'[1]PNC 2020'!$A$7:$A$434,0)+4,MATCH(AJ$60,'[1]PNC 2020'!$A$3:$AA$3,0))=0,"",INDEX('[1]PNC 2020'!$A$3:$AA$434,MATCH($A462,'[1]PNC 2020'!$A$7:$A$434,0)+4,MATCH(AJ$60,'[1]PNC 2020'!$A$3:$AA$3,0))),"")</f>
        <v/>
      </c>
      <c r="AK462" s="87">
        <f t="shared" si="156"/>
        <v>0</v>
      </c>
      <c r="AM462" s="132" t="s">
        <v>7</v>
      </c>
    </row>
    <row r="463" spans="1:39" x14ac:dyDescent="0.2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tr">
        <f>IFERROR(IF(INDEX('[1]PNC 2020'!$A$3:$AA$434,MATCH($A463,'[1]PNC 2020'!$A$7:$A$434,0)+4,MATCH(E$60,'[1]PNC 2020'!$A$3:$AA$3,0))=0,"",INDEX('[1]PNC 2020'!$A$3:$AA$434,MATCH($A463,'[1]PNC 2020'!$A$7:$A$434,0)+4,MATCH(E$60,'[1]PNC 2020'!$A$3:$AA$3,0))),"")</f>
        <v/>
      </c>
      <c r="F463" s="87" t="str">
        <f>IFERROR(IF(INDEX('[1]PNC 2020'!$A$3:$AA$434,MATCH($A463,'[1]PNC 2020'!$A$7:$A$434,0)+4,MATCH(F$60,'[1]PNC 2020'!$A$3:$AA$3,0))=0,"",INDEX('[1]PNC 2020'!$A$3:$AA$434,MATCH($A463,'[1]PNC 2020'!$A$7:$A$434,0)+4,MATCH(F$60,'[1]PNC 2020'!$A$3:$AA$3,0))),"")</f>
        <v/>
      </c>
      <c r="G463" s="87">
        <f t="shared" si="146"/>
        <v>0</v>
      </c>
      <c r="H463" s="87" t="str">
        <f>IFERROR(IF(INDEX('[1]PNC 2020'!$A$3:$AA$434,MATCH($A463,'[1]PNC 2020'!$A$7:$A$434,0)+4,MATCH(H$60,'[1]PNC 2020'!$A$3:$AA$3,0))=0,"",INDEX('[1]PNC 2020'!$A$3:$AA$434,MATCH($A463,'[1]PNC 2020'!$A$7:$A$434,0)+4,MATCH(H$60,'[1]PNC 2020'!$A$3:$AA$3,0))),"")</f>
        <v/>
      </c>
      <c r="I463" s="87" t="str">
        <f>IFERROR(IF(INDEX('[1]PNC 2020'!$A$3:$AA$434,MATCH($A463,'[1]PNC 2020'!$A$7:$A$434,0)+4,MATCH(I$60,'[1]PNC 2020'!$A$3:$AA$3,0))=0,"",INDEX('[1]PNC 2020'!$A$3:$AA$434,MATCH($A463,'[1]PNC 2020'!$A$7:$A$434,0)+4,MATCH(I$60,'[1]PNC 2020'!$A$3:$AA$3,0))),"")</f>
        <v/>
      </c>
      <c r="J463" s="87">
        <f t="shared" si="147"/>
        <v>0</v>
      </c>
      <c r="K463" s="87" t="str">
        <f>IFERROR(IF(INDEX('[1]PNC 2020'!$A$3:$AA$434,MATCH($A463,'[1]PNC 2020'!$A$7:$A$434,0)+4,MATCH(K$60,'[1]PNC 2020'!$A$3:$AA$3,0))=0,"",INDEX('[1]PNC 2020'!$A$3:$AA$434,MATCH($A463,'[1]PNC 2020'!$A$7:$A$434,0)+4,MATCH(K$60,'[1]PNC 2020'!$A$3:$AA$3,0))),"")</f>
        <v/>
      </c>
      <c r="L463" s="87" t="str">
        <f>IFERROR(IF(INDEX('[1]PNC 2020'!$A$3:$AA$434,MATCH($A463,'[1]PNC 2020'!$A$7:$A$434,0)+4,MATCH(L$60,'[1]PNC 2020'!$A$3:$AA$3,0))=0,"",INDEX('[1]PNC 2020'!$A$3:$AA$434,MATCH($A463,'[1]PNC 2020'!$A$7:$A$434,0)+4,MATCH(L$60,'[1]PNC 2020'!$A$3:$AA$3,0))),"")</f>
        <v/>
      </c>
      <c r="M463" s="87">
        <f t="shared" si="148"/>
        <v>0</v>
      </c>
      <c r="N463" s="87" t="str">
        <f>IFERROR(IF(INDEX('[1]PNC 2020'!$A$3:$AA$434,MATCH($A463,'[1]PNC 2020'!$A$7:$A$434,0)+4,MATCH(N$60,'[1]PNC 2020'!$A$3:$AA$3,0))=0,"",INDEX('[1]PNC 2020'!$A$3:$AA$434,MATCH($A463,'[1]PNC 2020'!$A$7:$A$434,0)+4,MATCH(N$60,'[1]PNC 2020'!$A$3:$AA$3,0))),"")</f>
        <v/>
      </c>
      <c r="O463" s="87" t="str">
        <f>IFERROR(IF(INDEX('[1]PNC 2020'!$A$3:$AA$434,MATCH($A463,'[1]PNC 2020'!$A$7:$A$434,0)+4,MATCH(O$60,'[1]PNC 2020'!$A$3:$AA$3,0))=0,"",INDEX('[1]PNC 2020'!$A$3:$AA$434,MATCH($A463,'[1]PNC 2020'!$A$7:$A$434,0)+4,MATCH(O$60,'[1]PNC 2020'!$A$3:$AA$3,0))),"")</f>
        <v/>
      </c>
      <c r="P463" s="87">
        <f t="shared" si="149"/>
        <v>0</v>
      </c>
      <c r="Q463" s="87" t="str">
        <f>IFERROR(IF(INDEX('[1]PNC 2020'!$A$3:$AA$434,MATCH($A463,'[1]PNC 2020'!$A$7:$A$434,0)+4,MATCH(Q$60,'[1]PNC 2020'!$A$3:$AA$3,0))=0,"",INDEX('[1]PNC 2020'!$A$3:$AA$434,MATCH($A463,'[1]PNC 2020'!$A$7:$A$434,0)+4,MATCH(Q$60,'[1]PNC 2020'!$A$3:$AA$3,0))),"")</f>
        <v/>
      </c>
      <c r="R463" s="87" t="str">
        <f>IFERROR(IF(INDEX('[1]PNC 2020'!$A$3:$AA$434,MATCH($A463,'[1]PNC 2020'!$A$7:$A$434,0)+4,MATCH(R$60,'[1]PNC 2020'!$A$3:$AA$3,0))=0,"",INDEX('[1]PNC 2020'!$A$3:$AA$434,MATCH($A463,'[1]PNC 2020'!$A$7:$A$434,0)+4,MATCH(R$60,'[1]PNC 2020'!$A$3:$AA$3,0))),"")</f>
        <v/>
      </c>
      <c r="S463" s="87">
        <f t="shared" si="150"/>
        <v>0</v>
      </c>
      <c r="T463" s="87" t="str">
        <f>IFERROR(IF(INDEX('[1]PNC 2020'!$A$3:$AA$434,MATCH($A463,'[1]PNC 2020'!$A$7:$A$434,0)+4,MATCH(T$60,'[1]PNC 2020'!$A$3:$AA$3,0))=0,"",INDEX('[1]PNC 2020'!$A$3:$AA$434,MATCH($A463,'[1]PNC 2020'!$A$7:$A$434,0)+4,MATCH(T$60,'[1]PNC 2020'!$A$3:$AA$3,0))),"")</f>
        <v/>
      </c>
      <c r="U463" s="87" t="str">
        <f>IFERROR(IF(INDEX('[1]PNC 2020'!$A$3:$AA$434,MATCH($A463,'[1]PNC 2020'!$A$7:$A$434,0)+4,MATCH(U$60,'[1]PNC 2020'!$A$3:$AA$3,0))=0,"",INDEX('[1]PNC 2020'!$A$3:$AA$434,MATCH($A463,'[1]PNC 2020'!$A$7:$A$434,0)+4,MATCH(U$60,'[1]PNC 2020'!$A$3:$AA$3,0))),"")</f>
        <v/>
      </c>
      <c r="V463" s="87">
        <f t="shared" si="151"/>
        <v>0</v>
      </c>
      <c r="W463" s="87" t="str">
        <f>IFERROR(IF(INDEX('[1]PNC 2020'!$A$3:$AA$434,MATCH($A463,'[1]PNC 2020'!$A$7:$A$434,0)+4,MATCH(W$60,'[1]PNC 2020'!$A$3:$AA$3,0))=0,"",INDEX('[1]PNC 2020'!$A$3:$AA$434,MATCH($A463,'[1]PNC 2020'!$A$7:$A$434,0)+4,MATCH(W$60,'[1]PNC 2020'!$A$3:$AA$3,0))),"")</f>
        <v/>
      </c>
      <c r="X463" s="87" t="str">
        <f>IFERROR(IF(INDEX('[1]PNC 2020'!$A$3:$AA$434,MATCH($A463,'[1]PNC 2020'!$A$7:$A$434,0)+4,MATCH(X$60,'[1]PNC 2020'!$A$3:$AA$3,0))=0,"",INDEX('[1]PNC 2020'!$A$3:$AA$434,MATCH($A463,'[1]PNC 2020'!$A$7:$A$434,0)+4,MATCH(X$60,'[1]PNC 2020'!$A$3:$AA$3,0))),"")</f>
        <v/>
      </c>
      <c r="Y463" s="87">
        <f t="shared" si="152"/>
        <v>0</v>
      </c>
      <c r="Z463" s="87" t="str">
        <f>IFERROR(IF(INDEX('[1]PNC 2020'!$A$3:$AA$434,MATCH($A463,'[1]PNC 2020'!$A$7:$A$434,0)+4,MATCH(Z$60,'[1]PNC 2020'!$A$3:$AA$3,0))=0,"",INDEX('[1]PNC 2020'!$A$3:$AA$434,MATCH($A463,'[1]PNC 2020'!$A$7:$A$434,0)+4,MATCH(Z$60,'[1]PNC 2020'!$A$3:$AA$3,0))),"")</f>
        <v/>
      </c>
      <c r="AA463" s="87" t="str">
        <f>IFERROR(IF(INDEX('[1]PNC 2020'!$A$3:$AA$434,MATCH($A463,'[1]PNC 2020'!$A$7:$A$434,0)+4,MATCH(AA$60,'[1]PNC 2020'!$A$3:$AA$3,0))=0,"",INDEX('[1]PNC 2020'!$A$3:$AA$434,MATCH($A463,'[1]PNC 2020'!$A$7:$A$434,0)+4,MATCH(AA$60,'[1]PNC 2020'!$A$3:$AA$3,0))),"")</f>
        <v/>
      </c>
      <c r="AB463" s="87">
        <f t="shared" si="153"/>
        <v>0</v>
      </c>
      <c r="AC463" s="87" t="str">
        <f>IFERROR(IF(INDEX('[1]PNC 2020'!$A$3:$AA$434,MATCH($A463,'[1]PNC 2020'!$A$7:$A$434,0)+4,MATCH(AC$60,'[1]PNC 2020'!$A$3:$AA$3,0))=0,"",INDEX('[1]PNC 2020'!$A$3:$AA$434,MATCH($A463,'[1]PNC 2020'!$A$7:$A$434,0)+4,MATCH(AC$60,'[1]PNC 2020'!$A$3:$AA$3,0))),"")</f>
        <v/>
      </c>
      <c r="AD463" s="87" t="str">
        <f>IFERROR(IF(INDEX('[1]PNC 2020'!$A$3:$AA$434,MATCH($A463,'[1]PNC 2020'!$A$7:$A$434,0)+4,MATCH(AD$60,'[1]PNC 2020'!$A$3:$AA$3,0))=0,"",INDEX('[1]PNC 2020'!$A$3:$AA$434,MATCH($A463,'[1]PNC 2020'!$A$7:$A$434,0)+4,MATCH(AD$60,'[1]PNC 2020'!$A$3:$AA$3,0))),"")</f>
        <v/>
      </c>
      <c r="AE463" s="87">
        <f t="shared" si="154"/>
        <v>0</v>
      </c>
      <c r="AF463" s="87" t="str">
        <f>IFERROR(IF(INDEX('[1]PNC 2020'!$A$3:$AA$434,MATCH($A463,'[1]PNC 2020'!$A$7:$A$434,0)+4,MATCH(AF$60,'[1]PNC 2020'!$A$3:$AA$3,0))=0,"",INDEX('[1]PNC 2020'!$A$3:$AA$434,MATCH($A463,'[1]PNC 2020'!$A$7:$A$434,0)+4,MATCH(AF$60,'[1]PNC 2020'!$A$3:$AA$3,0))),"")</f>
        <v/>
      </c>
      <c r="AG463" s="87" t="str">
        <f>IFERROR(IF(INDEX('[1]PNC 2020'!$A$3:$AA$434,MATCH($A463,'[1]PNC 2020'!$A$7:$A$434,0)+4,MATCH(AG$60,'[1]PNC 2020'!$A$3:$AA$3,0))=0,"",INDEX('[1]PNC 2020'!$A$3:$AA$434,MATCH($A463,'[1]PNC 2020'!$A$7:$A$434,0)+4,MATCH(AG$60,'[1]PNC 2020'!$A$3:$AA$3,0))),"")</f>
        <v/>
      </c>
      <c r="AH463" s="87">
        <f t="shared" si="155"/>
        <v>0</v>
      </c>
      <c r="AI463" s="87" t="str">
        <f>IFERROR(IF(INDEX('[1]PNC 2020'!$A$3:$AA$434,MATCH($A463,'[1]PNC 2020'!$A$7:$A$434,0)+4,MATCH(AI$60,'[1]PNC 2020'!$A$3:$AA$3,0))=0,"",INDEX('[1]PNC 2020'!$A$3:$AA$434,MATCH($A463,'[1]PNC 2020'!$A$7:$A$434,0)+4,MATCH(AI$60,'[1]PNC 2020'!$A$3:$AA$3,0))),"")</f>
        <v/>
      </c>
      <c r="AJ463" s="87" t="str">
        <f>IFERROR(IF(INDEX('[1]PNC 2020'!$A$3:$AA$434,MATCH($A463,'[1]PNC 2020'!$A$7:$A$434,0)+4,MATCH(AJ$60,'[1]PNC 2020'!$A$3:$AA$3,0))=0,"",INDEX('[1]PNC 2020'!$A$3:$AA$434,MATCH($A463,'[1]PNC 2020'!$A$7:$A$434,0)+4,MATCH(AJ$60,'[1]PNC 2020'!$A$3:$AA$3,0))),"")</f>
        <v/>
      </c>
      <c r="AK463" s="87">
        <f t="shared" si="156"/>
        <v>0</v>
      </c>
      <c r="AM463" s="132" t="s">
        <v>7</v>
      </c>
    </row>
    <row r="464" spans="1:39" x14ac:dyDescent="0.2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tr">
        <f>IFERROR(IF(INDEX('[1]PNC 2020'!$A$3:$AA$434,MATCH($A464,'[1]PNC 2020'!$A$7:$A$434,0)+4,MATCH(E$60,'[1]PNC 2020'!$A$3:$AA$3,0))=0,"",INDEX('[1]PNC 2020'!$A$3:$AA$434,MATCH($A464,'[1]PNC 2020'!$A$7:$A$434,0)+4,MATCH(E$60,'[1]PNC 2020'!$A$3:$AA$3,0))),"")</f>
        <v/>
      </c>
      <c r="F464" s="87" t="str">
        <f>IFERROR(IF(INDEX('[1]PNC 2020'!$A$3:$AA$434,MATCH($A464,'[1]PNC 2020'!$A$7:$A$434,0)+4,MATCH(F$60,'[1]PNC 2020'!$A$3:$AA$3,0))=0,"",INDEX('[1]PNC 2020'!$A$3:$AA$434,MATCH($A464,'[1]PNC 2020'!$A$7:$A$434,0)+4,MATCH(F$60,'[1]PNC 2020'!$A$3:$AA$3,0))),"")</f>
        <v/>
      </c>
      <c r="G464" s="87">
        <f t="shared" si="146"/>
        <v>0</v>
      </c>
      <c r="H464" s="87" t="str">
        <f>IFERROR(IF(INDEX('[1]PNC 2020'!$A$3:$AA$434,MATCH($A464,'[1]PNC 2020'!$A$7:$A$434,0)+4,MATCH(H$60,'[1]PNC 2020'!$A$3:$AA$3,0))=0,"",INDEX('[1]PNC 2020'!$A$3:$AA$434,MATCH($A464,'[1]PNC 2020'!$A$7:$A$434,0)+4,MATCH(H$60,'[1]PNC 2020'!$A$3:$AA$3,0))),"")</f>
        <v/>
      </c>
      <c r="I464" s="87" t="str">
        <f>IFERROR(IF(INDEX('[1]PNC 2020'!$A$3:$AA$434,MATCH($A464,'[1]PNC 2020'!$A$7:$A$434,0)+4,MATCH(I$60,'[1]PNC 2020'!$A$3:$AA$3,0))=0,"",INDEX('[1]PNC 2020'!$A$3:$AA$434,MATCH($A464,'[1]PNC 2020'!$A$7:$A$434,0)+4,MATCH(I$60,'[1]PNC 2020'!$A$3:$AA$3,0))),"")</f>
        <v/>
      </c>
      <c r="J464" s="87">
        <f t="shared" si="147"/>
        <v>0</v>
      </c>
      <c r="K464" s="87" t="str">
        <f>IFERROR(IF(INDEX('[1]PNC 2020'!$A$3:$AA$434,MATCH($A464,'[1]PNC 2020'!$A$7:$A$434,0)+4,MATCH(K$60,'[1]PNC 2020'!$A$3:$AA$3,0))=0,"",INDEX('[1]PNC 2020'!$A$3:$AA$434,MATCH($A464,'[1]PNC 2020'!$A$7:$A$434,0)+4,MATCH(K$60,'[1]PNC 2020'!$A$3:$AA$3,0))),"")</f>
        <v/>
      </c>
      <c r="L464" s="87" t="str">
        <f>IFERROR(IF(INDEX('[1]PNC 2020'!$A$3:$AA$434,MATCH($A464,'[1]PNC 2020'!$A$7:$A$434,0)+4,MATCH(L$60,'[1]PNC 2020'!$A$3:$AA$3,0))=0,"",INDEX('[1]PNC 2020'!$A$3:$AA$434,MATCH($A464,'[1]PNC 2020'!$A$7:$A$434,0)+4,MATCH(L$60,'[1]PNC 2020'!$A$3:$AA$3,0))),"")</f>
        <v/>
      </c>
      <c r="M464" s="87">
        <f t="shared" si="148"/>
        <v>0</v>
      </c>
      <c r="N464" s="87" t="str">
        <f>IFERROR(IF(INDEX('[1]PNC 2020'!$A$3:$AA$434,MATCH($A464,'[1]PNC 2020'!$A$7:$A$434,0)+4,MATCH(N$60,'[1]PNC 2020'!$A$3:$AA$3,0))=0,"",INDEX('[1]PNC 2020'!$A$3:$AA$434,MATCH($A464,'[1]PNC 2020'!$A$7:$A$434,0)+4,MATCH(N$60,'[1]PNC 2020'!$A$3:$AA$3,0))),"")</f>
        <v/>
      </c>
      <c r="O464" s="87" t="str">
        <f>IFERROR(IF(INDEX('[1]PNC 2020'!$A$3:$AA$434,MATCH($A464,'[1]PNC 2020'!$A$7:$A$434,0)+4,MATCH(O$60,'[1]PNC 2020'!$A$3:$AA$3,0))=0,"",INDEX('[1]PNC 2020'!$A$3:$AA$434,MATCH($A464,'[1]PNC 2020'!$A$7:$A$434,0)+4,MATCH(O$60,'[1]PNC 2020'!$A$3:$AA$3,0))),"")</f>
        <v/>
      </c>
      <c r="P464" s="87">
        <f t="shared" si="149"/>
        <v>0</v>
      </c>
      <c r="Q464" s="87" t="str">
        <f>IFERROR(IF(INDEX('[1]PNC 2020'!$A$3:$AA$434,MATCH($A464,'[1]PNC 2020'!$A$7:$A$434,0)+4,MATCH(Q$60,'[1]PNC 2020'!$A$3:$AA$3,0))=0,"",INDEX('[1]PNC 2020'!$A$3:$AA$434,MATCH($A464,'[1]PNC 2020'!$A$7:$A$434,0)+4,MATCH(Q$60,'[1]PNC 2020'!$A$3:$AA$3,0))),"")</f>
        <v/>
      </c>
      <c r="R464" s="87" t="str">
        <f>IFERROR(IF(INDEX('[1]PNC 2020'!$A$3:$AA$434,MATCH($A464,'[1]PNC 2020'!$A$7:$A$434,0)+4,MATCH(R$60,'[1]PNC 2020'!$A$3:$AA$3,0))=0,"",INDEX('[1]PNC 2020'!$A$3:$AA$434,MATCH($A464,'[1]PNC 2020'!$A$7:$A$434,0)+4,MATCH(R$60,'[1]PNC 2020'!$A$3:$AA$3,0))),"")</f>
        <v/>
      </c>
      <c r="S464" s="87">
        <f t="shared" si="150"/>
        <v>0</v>
      </c>
      <c r="T464" s="87" t="str">
        <f>IFERROR(IF(INDEX('[1]PNC 2020'!$A$3:$AA$434,MATCH($A464,'[1]PNC 2020'!$A$7:$A$434,0)+4,MATCH(T$60,'[1]PNC 2020'!$A$3:$AA$3,0))=0,"",INDEX('[1]PNC 2020'!$A$3:$AA$434,MATCH($A464,'[1]PNC 2020'!$A$7:$A$434,0)+4,MATCH(T$60,'[1]PNC 2020'!$A$3:$AA$3,0))),"")</f>
        <v/>
      </c>
      <c r="U464" s="87" t="str">
        <f>IFERROR(IF(INDEX('[1]PNC 2020'!$A$3:$AA$434,MATCH($A464,'[1]PNC 2020'!$A$7:$A$434,0)+4,MATCH(U$60,'[1]PNC 2020'!$A$3:$AA$3,0))=0,"",INDEX('[1]PNC 2020'!$A$3:$AA$434,MATCH($A464,'[1]PNC 2020'!$A$7:$A$434,0)+4,MATCH(U$60,'[1]PNC 2020'!$A$3:$AA$3,0))),"")</f>
        <v/>
      </c>
      <c r="V464" s="87">
        <f t="shared" si="151"/>
        <v>0</v>
      </c>
      <c r="W464" s="87" t="str">
        <f>IFERROR(IF(INDEX('[1]PNC 2020'!$A$3:$AA$434,MATCH($A464,'[1]PNC 2020'!$A$7:$A$434,0)+4,MATCH(W$60,'[1]PNC 2020'!$A$3:$AA$3,0))=0,"",INDEX('[1]PNC 2020'!$A$3:$AA$434,MATCH($A464,'[1]PNC 2020'!$A$7:$A$434,0)+4,MATCH(W$60,'[1]PNC 2020'!$A$3:$AA$3,0))),"")</f>
        <v/>
      </c>
      <c r="X464" s="87" t="str">
        <f>IFERROR(IF(INDEX('[1]PNC 2020'!$A$3:$AA$434,MATCH($A464,'[1]PNC 2020'!$A$7:$A$434,0)+4,MATCH(X$60,'[1]PNC 2020'!$A$3:$AA$3,0))=0,"",INDEX('[1]PNC 2020'!$A$3:$AA$434,MATCH($A464,'[1]PNC 2020'!$A$7:$A$434,0)+4,MATCH(X$60,'[1]PNC 2020'!$A$3:$AA$3,0))),"")</f>
        <v/>
      </c>
      <c r="Y464" s="87">
        <f t="shared" si="152"/>
        <v>0</v>
      </c>
      <c r="Z464" s="87" t="str">
        <f>IFERROR(IF(INDEX('[1]PNC 2020'!$A$3:$AA$434,MATCH($A464,'[1]PNC 2020'!$A$7:$A$434,0)+4,MATCH(Z$60,'[1]PNC 2020'!$A$3:$AA$3,0))=0,"",INDEX('[1]PNC 2020'!$A$3:$AA$434,MATCH($A464,'[1]PNC 2020'!$A$7:$A$434,0)+4,MATCH(Z$60,'[1]PNC 2020'!$A$3:$AA$3,0))),"")</f>
        <v/>
      </c>
      <c r="AA464" s="87" t="str">
        <f>IFERROR(IF(INDEX('[1]PNC 2020'!$A$3:$AA$434,MATCH($A464,'[1]PNC 2020'!$A$7:$A$434,0)+4,MATCH(AA$60,'[1]PNC 2020'!$A$3:$AA$3,0))=0,"",INDEX('[1]PNC 2020'!$A$3:$AA$434,MATCH($A464,'[1]PNC 2020'!$A$7:$A$434,0)+4,MATCH(AA$60,'[1]PNC 2020'!$A$3:$AA$3,0))),"")</f>
        <v/>
      </c>
      <c r="AB464" s="87">
        <f t="shared" si="153"/>
        <v>0</v>
      </c>
      <c r="AC464" s="87" t="str">
        <f>IFERROR(IF(INDEX('[1]PNC 2020'!$A$3:$AA$434,MATCH($A464,'[1]PNC 2020'!$A$7:$A$434,0)+4,MATCH(AC$60,'[1]PNC 2020'!$A$3:$AA$3,0))=0,"",INDEX('[1]PNC 2020'!$A$3:$AA$434,MATCH($A464,'[1]PNC 2020'!$A$7:$A$434,0)+4,MATCH(AC$60,'[1]PNC 2020'!$A$3:$AA$3,0))),"")</f>
        <v/>
      </c>
      <c r="AD464" s="87" t="str">
        <f>IFERROR(IF(INDEX('[1]PNC 2020'!$A$3:$AA$434,MATCH($A464,'[1]PNC 2020'!$A$7:$A$434,0)+4,MATCH(AD$60,'[1]PNC 2020'!$A$3:$AA$3,0))=0,"",INDEX('[1]PNC 2020'!$A$3:$AA$434,MATCH($A464,'[1]PNC 2020'!$A$7:$A$434,0)+4,MATCH(AD$60,'[1]PNC 2020'!$A$3:$AA$3,0))),"")</f>
        <v/>
      </c>
      <c r="AE464" s="87">
        <f t="shared" si="154"/>
        <v>0</v>
      </c>
      <c r="AF464" s="87" t="str">
        <f>IFERROR(IF(INDEX('[1]PNC 2020'!$A$3:$AA$434,MATCH($A464,'[1]PNC 2020'!$A$7:$A$434,0)+4,MATCH(AF$60,'[1]PNC 2020'!$A$3:$AA$3,0))=0,"",INDEX('[1]PNC 2020'!$A$3:$AA$434,MATCH($A464,'[1]PNC 2020'!$A$7:$A$434,0)+4,MATCH(AF$60,'[1]PNC 2020'!$A$3:$AA$3,0))),"")</f>
        <v/>
      </c>
      <c r="AG464" s="87" t="str">
        <f>IFERROR(IF(INDEX('[1]PNC 2020'!$A$3:$AA$434,MATCH($A464,'[1]PNC 2020'!$A$7:$A$434,0)+4,MATCH(AG$60,'[1]PNC 2020'!$A$3:$AA$3,0))=0,"",INDEX('[1]PNC 2020'!$A$3:$AA$434,MATCH($A464,'[1]PNC 2020'!$A$7:$A$434,0)+4,MATCH(AG$60,'[1]PNC 2020'!$A$3:$AA$3,0))),"")</f>
        <v/>
      </c>
      <c r="AH464" s="87">
        <f t="shared" si="155"/>
        <v>0</v>
      </c>
      <c r="AI464" s="87" t="str">
        <f>IFERROR(IF(INDEX('[1]PNC 2020'!$A$3:$AA$434,MATCH($A464,'[1]PNC 2020'!$A$7:$A$434,0)+4,MATCH(AI$60,'[1]PNC 2020'!$A$3:$AA$3,0))=0,"",INDEX('[1]PNC 2020'!$A$3:$AA$434,MATCH($A464,'[1]PNC 2020'!$A$7:$A$434,0)+4,MATCH(AI$60,'[1]PNC 2020'!$A$3:$AA$3,0))),"")</f>
        <v/>
      </c>
      <c r="AJ464" s="87" t="str">
        <f>IFERROR(IF(INDEX('[1]PNC 2020'!$A$3:$AA$434,MATCH($A464,'[1]PNC 2020'!$A$7:$A$434,0)+4,MATCH(AJ$60,'[1]PNC 2020'!$A$3:$AA$3,0))=0,"",INDEX('[1]PNC 2020'!$A$3:$AA$434,MATCH($A464,'[1]PNC 2020'!$A$7:$A$434,0)+4,MATCH(AJ$60,'[1]PNC 2020'!$A$3:$AA$3,0))),"")</f>
        <v/>
      </c>
      <c r="AK464" s="87">
        <f t="shared" si="156"/>
        <v>0</v>
      </c>
      <c r="AM464" s="132" t="s">
        <v>7</v>
      </c>
    </row>
    <row r="465" spans="1:39" x14ac:dyDescent="0.2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tr">
        <f>IFERROR(IF(INDEX('[1]PNC 2020'!$A$3:$AA$434,MATCH($A465,'[1]PNC 2020'!$A$7:$A$434,0)+4,MATCH(E$60,'[1]PNC 2020'!$A$3:$AA$3,0))=0,"",INDEX('[1]PNC 2020'!$A$3:$AA$434,MATCH($A465,'[1]PNC 2020'!$A$7:$A$434,0)+4,MATCH(E$60,'[1]PNC 2020'!$A$3:$AA$3,0))),"")</f>
        <v/>
      </c>
      <c r="F465" s="87" t="str">
        <f>IFERROR(IF(INDEX('[1]PNC 2020'!$A$3:$AA$434,MATCH($A465,'[1]PNC 2020'!$A$7:$A$434,0)+4,MATCH(F$60,'[1]PNC 2020'!$A$3:$AA$3,0))=0,"",INDEX('[1]PNC 2020'!$A$3:$AA$434,MATCH($A465,'[1]PNC 2020'!$A$7:$A$434,0)+4,MATCH(F$60,'[1]PNC 2020'!$A$3:$AA$3,0))),"")</f>
        <v/>
      </c>
      <c r="G465" s="87">
        <f t="shared" si="146"/>
        <v>0</v>
      </c>
      <c r="H465" s="87" t="str">
        <f>IFERROR(IF(INDEX('[1]PNC 2020'!$A$3:$AA$434,MATCH($A465,'[1]PNC 2020'!$A$7:$A$434,0)+4,MATCH(H$60,'[1]PNC 2020'!$A$3:$AA$3,0))=0,"",INDEX('[1]PNC 2020'!$A$3:$AA$434,MATCH($A465,'[1]PNC 2020'!$A$7:$A$434,0)+4,MATCH(H$60,'[1]PNC 2020'!$A$3:$AA$3,0))),"")</f>
        <v/>
      </c>
      <c r="I465" s="87" t="str">
        <f>IFERROR(IF(INDEX('[1]PNC 2020'!$A$3:$AA$434,MATCH($A465,'[1]PNC 2020'!$A$7:$A$434,0)+4,MATCH(I$60,'[1]PNC 2020'!$A$3:$AA$3,0))=0,"",INDEX('[1]PNC 2020'!$A$3:$AA$434,MATCH($A465,'[1]PNC 2020'!$A$7:$A$434,0)+4,MATCH(I$60,'[1]PNC 2020'!$A$3:$AA$3,0))),"")</f>
        <v/>
      </c>
      <c r="J465" s="87">
        <f t="shared" si="147"/>
        <v>0</v>
      </c>
      <c r="K465" s="87" t="str">
        <f>IFERROR(IF(INDEX('[1]PNC 2020'!$A$3:$AA$434,MATCH($A465,'[1]PNC 2020'!$A$7:$A$434,0)+4,MATCH(K$60,'[1]PNC 2020'!$A$3:$AA$3,0))=0,"",INDEX('[1]PNC 2020'!$A$3:$AA$434,MATCH($A465,'[1]PNC 2020'!$A$7:$A$434,0)+4,MATCH(K$60,'[1]PNC 2020'!$A$3:$AA$3,0))),"")</f>
        <v/>
      </c>
      <c r="L465" s="87" t="str">
        <f>IFERROR(IF(INDEX('[1]PNC 2020'!$A$3:$AA$434,MATCH($A465,'[1]PNC 2020'!$A$7:$A$434,0)+4,MATCH(L$60,'[1]PNC 2020'!$A$3:$AA$3,0))=0,"",INDEX('[1]PNC 2020'!$A$3:$AA$434,MATCH($A465,'[1]PNC 2020'!$A$7:$A$434,0)+4,MATCH(L$60,'[1]PNC 2020'!$A$3:$AA$3,0))),"")</f>
        <v/>
      </c>
      <c r="M465" s="87">
        <f t="shared" si="148"/>
        <v>0</v>
      </c>
      <c r="N465" s="87" t="str">
        <f>IFERROR(IF(INDEX('[1]PNC 2020'!$A$3:$AA$434,MATCH($A465,'[1]PNC 2020'!$A$7:$A$434,0)+4,MATCH(N$60,'[1]PNC 2020'!$A$3:$AA$3,0))=0,"",INDEX('[1]PNC 2020'!$A$3:$AA$434,MATCH($A465,'[1]PNC 2020'!$A$7:$A$434,0)+4,MATCH(N$60,'[1]PNC 2020'!$A$3:$AA$3,0))),"")</f>
        <v/>
      </c>
      <c r="O465" s="87" t="str">
        <f>IFERROR(IF(INDEX('[1]PNC 2020'!$A$3:$AA$434,MATCH($A465,'[1]PNC 2020'!$A$7:$A$434,0)+4,MATCH(O$60,'[1]PNC 2020'!$A$3:$AA$3,0))=0,"",INDEX('[1]PNC 2020'!$A$3:$AA$434,MATCH($A465,'[1]PNC 2020'!$A$7:$A$434,0)+4,MATCH(O$60,'[1]PNC 2020'!$A$3:$AA$3,0))),"")</f>
        <v/>
      </c>
      <c r="P465" s="87">
        <f t="shared" si="149"/>
        <v>0</v>
      </c>
      <c r="Q465" s="87" t="str">
        <f>IFERROR(IF(INDEX('[1]PNC 2020'!$A$3:$AA$434,MATCH($A465,'[1]PNC 2020'!$A$7:$A$434,0)+4,MATCH(Q$60,'[1]PNC 2020'!$A$3:$AA$3,0))=0,"",INDEX('[1]PNC 2020'!$A$3:$AA$434,MATCH($A465,'[1]PNC 2020'!$A$7:$A$434,0)+4,MATCH(Q$60,'[1]PNC 2020'!$A$3:$AA$3,0))),"")</f>
        <v/>
      </c>
      <c r="R465" s="87" t="str">
        <f>IFERROR(IF(INDEX('[1]PNC 2020'!$A$3:$AA$434,MATCH($A465,'[1]PNC 2020'!$A$7:$A$434,0)+4,MATCH(R$60,'[1]PNC 2020'!$A$3:$AA$3,0))=0,"",INDEX('[1]PNC 2020'!$A$3:$AA$434,MATCH($A465,'[1]PNC 2020'!$A$7:$A$434,0)+4,MATCH(R$60,'[1]PNC 2020'!$A$3:$AA$3,0))),"")</f>
        <v/>
      </c>
      <c r="S465" s="87">
        <f t="shared" si="150"/>
        <v>0</v>
      </c>
      <c r="T465" s="87" t="str">
        <f>IFERROR(IF(INDEX('[1]PNC 2020'!$A$3:$AA$434,MATCH($A465,'[1]PNC 2020'!$A$7:$A$434,0)+4,MATCH(T$60,'[1]PNC 2020'!$A$3:$AA$3,0))=0,"",INDEX('[1]PNC 2020'!$A$3:$AA$434,MATCH($A465,'[1]PNC 2020'!$A$7:$A$434,0)+4,MATCH(T$60,'[1]PNC 2020'!$A$3:$AA$3,0))),"")</f>
        <v/>
      </c>
      <c r="U465" s="87" t="str">
        <f>IFERROR(IF(INDEX('[1]PNC 2020'!$A$3:$AA$434,MATCH($A465,'[1]PNC 2020'!$A$7:$A$434,0)+4,MATCH(U$60,'[1]PNC 2020'!$A$3:$AA$3,0))=0,"",INDEX('[1]PNC 2020'!$A$3:$AA$434,MATCH($A465,'[1]PNC 2020'!$A$7:$A$434,0)+4,MATCH(U$60,'[1]PNC 2020'!$A$3:$AA$3,0))),"")</f>
        <v/>
      </c>
      <c r="V465" s="87">
        <f t="shared" si="151"/>
        <v>0</v>
      </c>
      <c r="W465" s="87" t="str">
        <f>IFERROR(IF(INDEX('[1]PNC 2020'!$A$3:$AA$434,MATCH($A465,'[1]PNC 2020'!$A$7:$A$434,0)+4,MATCH(W$60,'[1]PNC 2020'!$A$3:$AA$3,0))=0,"",INDEX('[1]PNC 2020'!$A$3:$AA$434,MATCH($A465,'[1]PNC 2020'!$A$7:$A$434,0)+4,MATCH(W$60,'[1]PNC 2020'!$A$3:$AA$3,0))),"")</f>
        <v/>
      </c>
      <c r="X465" s="87" t="str">
        <f>IFERROR(IF(INDEX('[1]PNC 2020'!$A$3:$AA$434,MATCH($A465,'[1]PNC 2020'!$A$7:$A$434,0)+4,MATCH(X$60,'[1]PNC 2020'!$A$3:$AA$3,0))=0,"",INDEX('[1]PNC 2020'!$A$3:$AA$434,MATCH($A465,'[1]PNC 2020'!$A$7:$A$434,0)+4,MATCH(X$60,'[1]PNC 2020'!$A$3:$AA$3,0))),"")</f>
        <v/>
      </c>
      <c r="Y465" s="87">
        <f t="shared" si="152"/>
        <v>0</v>
      </c>
      <c r="Z465" s="87" t="str">
        <f>IFERROR(IF(INDEX('[1]PNC 2020'!$A$3:$AA$434,MATCH($A465,'[1]PNC 2020'!$A$7:$A$434,0)+4,MATCH(Z$60,'[1]PNC 2020'!$A$3:$AA$3,0))=0,"",INDEX('[1]PNC 2020'!$A$3:$AA$434,MATCH($A465,'[1]PNC 2020'!$A$7:$A$434,0)+4,MATCH(Z$60,'[1]PNC 2020'!$A$3:$AA$3,0))),"")</f>
        <v/>
      </c>
      <c r="AA465" s="87" t="str">
        <f>IFERROR(IF(INDEX('[1]PNC 2020'!$A$3:$AA$434,MATCH($A465,'[1]PNC 2020'!$A$7:$A$434,0)+4,MATCH(AA$60,'[1]PNC 2020'!$A$3:$AA$3,0))=0,"",INDEX('[1]PNC 2020'!$A$3:$AA$434,MATCH($A465,'[1]PNC 2020'!$A$7:$A$434,0)+4,MATCH(AA$60,'[1]PNC 2020'!$A$3:$AA$3,0))),"")</f>
        <v/>
      </c>
      <c r="AB465" s="87">
        <f t="shared" si="153"/>
        <v>0</v>
      </c>
      <c r="AC465" s="87" t="str">
        <f>IFERROR(IF(INDEX('[1]PNC 2020'!$A$3:$AA$434,MATCH($A465,'[1]PNC 2020'!$A$7:$A$434,0)+4,MATCH(AC$60,'[1]PNC 2020'!$A$3:$AA$3,0))=0,"",INDEX('[1]PNC 2020'!$A$3:$AA$434,MATCH($A465,'[1]PNC 2020'!$A$7:$A$434,0)+4,MATCH(AC$60,'[1]PNC 2020'!$A$3:$AA$3,0))),"")</f>
        <v/>
      </c>
      <c r="AD465" s="87" t="str">
        <f>IFERROR(IF(INDEX('[1]PNC 2020'!$A$3:$AA$434,MATCH($A465,'[1]PNC 2020'!$A$7:$A$434,0)+4,MATCH(AD$60,'[1]PNC 2020'!$A$3:$AA$3,0))=0,"",INDEX('[1]PNC 2020'!$A$3:$AA$434,MATCH($A465,'[1]PNC 2020'!$A$7:$A$434,0)+4,MATCH(AD$60,'[1]PNC 2020'!$A$3:$AA$3,0))),"")</f>
        <v/>
      </c>
      <c r="AE465" s="87">
        <f t="shared" si="154"/>
        <v>0</v>
      </c>
      <c r="AF465" s="87" t="str">
        <f>IFERROR(IF(INDEX('[1]PNC 2020'!$A$3:$AA$434,MATCH($A465,'[1]PNC 2020'!$A$7:$A$434,0)+4,MATCH(AF$60,'[1]PNC 2020'!$A$3:$AA$3,0))=0,"",INDEX('[1]PNC 2020'!$A$3:$AA$434,MATCH($A465,'[1]PNC 2020'!$A$7:$A$434,0)+4,MATCH(AF$60,'[1]PNC 2020'!$A$3:$AA$3,0))),"")</f>
        <v/>
      </c>
      <c r="AG465" s="87" t="str">
        <f>IFERROR(IF(INDEX('[1]PNC 2020'!$A$3:$AA$434,MATCH($A465,'[1]PNC 2020'!$A$7:$A$434,0)+4,MATCH(AG$60,'[1]PNC 2020'!$A$3:$AA$3,0))=0,"",INDEX('[1]PNC 2020'!$A$3:$AA$434,MATCH($A465,'[1]PNC 2020'!$A$7:$A$434,0)+4,MATCH(AG$60,'[1]PNC 2020'!$A$3:$AA$3,0))),"")</f>
        <v/>
      </c>
      <c r="AH465" s="87">
        <f t="shared" si="155"/>
        <v>0</v>
      </c>
      <c r="AI465" s="87" t="str">
        <f>IFERROR(IF(INDEX('[1]PNC 2020'!$A$3:$AA$434,MATCH($A465,'[1]PNC 2020'!$A$7:$A$434,0)+4,MATCH(AI$60,'[1]PNC 2020'!$A$3:$AA$3,0))=0,"",INDEX('[1]PNC 2020'!$A$3:$AA$434,MATCH($A465,'[1]PNC 2020'!$A$7:$A$434,0)+4,MATCH(AI$60,'[1]PNC 2020'!$A$3:$AA$3,0))),"")</f>
        <v/>
      </c>
      <c r="AJ465" s="87" t="str">
        <f>IFERROR(IF(INDEX('[1]PNC 2020'!$A$3:$AA$434,MATCH($A465,'[1]PNC 2020'!$A$7:$A$434,0)+4,MATCH(AJ$60,'[1]PNC 2020'!$A$3:$AA$3,0))=0,"",INDEX('[1]PNC 2020'!$A$3:$AA$434,MATCH($A465,'[1]PNC 2020'!$A$7:$A$434,0)+4,MATCH(AJ$60,'[1]PNC 2020'!$A$3:$AA$3,0))),"")</f>
        <v/>
      </c>
      <c r="AK465" s="87">
        <f t="shared" si="156"/>
        <v>0</v>
      </c>
      <c r="AM465" s="132" t="s">
        <v>7</v>
      </c>
    </row>
    <row r="466" spans="1:39" x14ac:dyDescent="0.2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tr">
        <f>IFERROR(IF(INDEX('[1]PNC 2020'!$A$3:$AA$434,MATCH($A466,'[1]PNC 2020'!$A$7:$A$434,0)+4,MATCH(E$60,'[1]PNC 2020'!$A$3:$AA$3,0))=0,"",INDEX('[1]PNC 2020'!$A$3:$AA$434,MATCH($A466,'[1]PNC 2020'!$A$7:$A$434,0)+4,MATCH(E$60,'[1]PNC 2020'!$A$3:$AA$3,0))),"")</f>
        <v/>
      </c>
      <c r="F466" s="87" t="str">
        <f>IFERROR(IF(INDEX('[1]PNC 2020'!$A$3:$AA$434,MATCH($A466,'[1]PNC 2020'!$A$7:$A$434,0)+4,MATCH(F$60,'[1]PNC 2020'!$A$3:$AA$3,0))=0,"",INDEX('[1]PNC 2020'!$A$3:$AA$434,MATCH($A466,'[1]PNC 2020'!$A$7:$A$434,0)+4,MATCH(F$60,'[1]PNC 2020'!$A$3:$AA$3,0))),"")</f>
        <v/>
      </c>
      <c r="G466" s="87">
        <f t="shared" si="146"/>
        <v>0</v>
      </c>
      <c r="H466" s="87" t="str">
        <f>IFERROR(IF(INDEX('[1]PNC 2020'!$A$3:$AA$434,MATCH($A466,'[1]PNC 2020'!$A$7:$A$434,0)+4,MATCH(H$60,'[1]PNC 2020'!$A$3:$AA$3,0))=0,"",INDEX('[1]PNC 2020'!$A$3:$AA$434,MATCH($A466,'[1]PNC 2020'!$A$7:$A$434,0)+4,MATCH(H$60,'[1]PNC 2020'!$A$3:$AA$3,0))),"")</f>
        <v/>
      </c>
      <c r="I466" s="87" t="str">
        <f>IFERROR(IF(INDEX('[1]PNC 2020'!$A$3:$AA$434,MATCH($A466,'[1]PNC 2020'!$A$7:$A$434,0)+4,MATCH(I$60,'[1]PNC 2020'!$A$3:$AA$3,0))=0,"",INDEX('[1]PNC 2020'!$A$3:$AA$434,MATCH($A466,'[1]PNC 2020'!$A$7:$A$434,0)+4,MATCH(I$60,'[1]PNC 2020'!$A$3:$AA$3,0))),"")</f>
        <v/>
      </c>
      <c r="J466" s="87">
        <f t="shared" si="147"/>
        <v>0</v>
      </c>
      <c r="K466" s="87" t="str">
        <f>IFERROR(IF(INDEX('[1]PNC 2020'!$A$3:$AA$434,MATCH($A466,'[1]PNC 2020'!$A$7:$A$434,0)+4,MATCH(K$60,'[1]PNC 2020'!$A$3:$AA$3,0))=0,"",INDEX('[1]PNC 2020'!$A$3:$AA$434,MATCH($A466,'[1]PNC 2020'!$A$7:$A$434,0)+4,MATCH(K$60,'[1]PNC 2020'!$A$3:$AA$3,0))),"")</f>
        <v/>
      </c>
      <c r="L466" s="87" t="str">
        <f>IFERROR(IF(INDEX('[1]PNC 2020'!$A$3:$AA$434,MATCH($A466,'[1]PNC 2020'!$A$7:$A$434,0)+4,MATCH(L$60,'[1]PNC 2020'!$A$3:$AA$3,0))=0,"",INDEX('[1]PNC 2020'!$A$3:$AA$434,MATCH($A466,'[1]PNC 2020'!$A$7:$A$434,0)+4,MATCH(L$60,'[1]PNC 2020'!$A$3:$AA$3,0))),"")</f>
        <v/>
      </c>
      <c r="M466" s="87">
        <f t="shared" si="148"/>
        <v>0</v>
      </c>
      <c r="N466" s="87" t="str">
        <f>IFERROR(IF(INDEX('[1]PNC 2020'!$A$3:$AA$434,MATCH($A466,'[1]PNC 2020'!$A$7:$A$434,0)+4,MATCH(N$60,'[1]PNC 2020'!$A$3:$AA$3,0))=0,"",INDEX('[1]PNC 2020'!$A$3:$AA$434,MATCH($A466,'[1]PNC 2020'!$A$7:$A$434,0)+4,MATCH(N$60,'[1]PNC 2020'!$A$3:$AA$3,0))),"")</f>
        <v/>
      </c>
      <c r="O466" s="87" t="str">
        <f>IFERROR(IF(INDEX('[1]PNC 2020'!$A$3:$AA$434,MATCH($A466,'[1]PNC 2020'!$A$7:$A$434,0)+4,MATCH(O$60,'[1]PNC 2020'!$A$3:$AA$3,0))=0,"",INDEX('[1]PNC 2020'!$A$3:$AA$434,MATCH($A466,'[1]PNC 2020'!$A$7:$A$434,0)+4,MATCH(O$60,'[1]PNC 2020'!$A$3:$AA$3,0))),"")</f>
        <v/>
      </c>
      <c r="P466" s="87">
        <f t="shared" si="149"/>
        <v>0</v>
      </c>
      <c r="Q466" s="87" t="str">
        <f>IFERROR(IF(INDEX('[1]PNC 2020'!$A$3:$AA$434,MATCH($A466,'[1]PNC 2020'!$A$7:$A$434,0)+4,MATCH(Q$60,'[1]PNC 2020'!$A$3:$AA$3,0))=0,"",INDEX('[1]PNC 2020'!$A$3:$AA$434,MATCH($A466,'[1]PNC 2020'!$A$7:$A$434,0)+4,MATCH(Q$60,'[1]PNC 2020'!$A$3:$AA$3,0))),"")</f>
        <v/>
      </c>
      <c r="R466" s="87" t="str">
        <f>IFERROR(IF(INDEX('[1]PNC 2020'!$A$3:$AA$434,MATCH($A466,'[1]PNC 2020'!$A$7:$A$434,0)+4,MATCH(R$60,'[1]PNC 2020'!$A$3:$AA$3,0))=0,"",INDEX('[1]PNC 2020'!$A$3:$AA$434,MATCH($A466,'[1]PNC 2020'!$A$7:$A$434,0)+4,MATCH(R$60,'[1]PNC 2020'!$A$3:$AA$3,0))),"")</f>
        <v/>
      </c>
      <c r="S466" s="87">
        <f t="shared" si="150"/>
        <v>0</v>
      </c>
      <c r="T466" s="87" t="str">
        <f>IFERROR(IF(INDEX('[1]PNC 2020'!$A$3:$AA$434,MATCH($A466,'[1]PNC 2020'!$A$7:$A$434,0)+4,MATCH(T$60,'[1]PNC 2020'!$A$3:$AA$3,0))=0,"",INDEX('[1]PNC 2020'!$A$3:$AA$434,MATCH($A466,'[1]PNC 2020'!$A$7:$A$434,0)+4,MATCH(T$60,'[1]PNC 2020'!$A$3:$AA$3,0))),"")</f>
        <v/>
      </c>
      <c r="U466" s="87" t="str">
        <f>IFERROR(IF(INDEX('[1]PNC 2020'!$A$3:$AA$434,MATCH($A466,'[1]PNC 2020'!$A$7:$A$434,0)+4,MATCH(U$60,'[1]PNC 2020'!$A$3:$AA$3,0))=0,"",INDEX('[1]PNC 2020'!$A$3:$AA$434,MATCH($A466,'[1]PNC 2020'!$A$7:$A$434,0)+4,MATCH(U$60,'[1]PNC 2020'!$A$3:$AA$3,0))),"")</f>
        <v/>
      </c>
      <c r="V466" s="87">
        <f t="shared" si="151"/>
        <v>0</v>
      </c>
      <c r="W466" s="87" t="str">
        <f>IFERROR(IF(INDEX('[1]PNC 2020'!$A$3:$AA$434,MATCH($A466,'[1]PNC 2020'!$A$7:$A$434,0)+4,MATCH(W$60,'[1]PNC 2020'!$A$3:$AA$3,0))=0,"",INDEX('[1]PNC 2020'!$A$3:$AA$434,MATCH($A466,'[1]PNC 2020'!$A$7:$A$434,0)+4,MATCH(W$60,'[1]PNC 2020'!$A$3:$AA$3,0))),"")</f>
        <v/>
      </c>
      <c r="X466" s="87" t="str">
        <f>IFERROR(IF(INDEX('[1]PNC 2020'!$A$3:$AA$434,MATCH($A466,'[1]PNC 2020'!$A$7:$A$434,0)+4,MATCH(X$60,'[1]PNC 2020'!$A$3:$AA$3,0))=0,"",INDEX('[1]PNC 2020'!$A$3:$AA$434,MATCH($A466,'[1]PNC 2020'!$A$7:$A$434,0)+4,MATCH(X$60,'[1]PNC 2020'!$A$3:$AA$3,0))),"")</f>
        <v/>
      </c>
      <c r="Y466" s="87">
        <f t="shared" si="152"/>
        <v>0</v>
      </c>
      <c r="Z466" s="87" t="str">
        <f>IFERROR(IF(INDEX('[1]PNC 2020'!$A$3:$AA$434,MATCH($A466,'[1]PNC 2020'!$A$7:$A$434,0)+4,MATCH(Z$60,'[1]PNC 2020'!$A$3:$AA$3,0))=0,"",INDEX('[1]PNC 2020'!$A$3:$AA$434,MATCH($A466,'[1]PNC 2020'!$A$7:$A$434,0)+4,MATCH(Z$60,'[1]PNC 2020'!$A$3:$AA$3,0))),"")</f>
        <v/>
      </c>
      <c r="AA466" s="87" t="str">
        <f>IFERROR(IF(INDEX('[1]PNC 2020'!$A$3:$AA$434,MATCH($A466,'[1]PNC 2020'!$A$7:$A$434,0)+4,MATCH(AA$60,'[1]PNC 2020'!$A$3:$AA$3,0))=0,"",INDEX('[1]PNC 2020'!$A$3:$AA$434,MATCH($A466,'[1]PNC 2020'!$A$7:$A$434,0)+4,MATCH(AA$60,'[1]PNC 2020'!$A$3:$AA$3,0))),"")</f>
        <v/>
      </c>
      <c r="AB466" s="87">
        <f t="shared" si="153"/>
        <v>0</v>
      </c>
      <c r="AC466" s="87" t="str">
        <f>IFERROR(IF(INDEX('[1]PNC 2020'!$A$3:$AA$434,MATCH($A466,'[1]PNC 2020'!$A$7:$A$434,0)+4,MATCH(AC$60,'[1]PNC 2020'!$A$3:$AA$3,0))=0,"",INDEX('[1]PNC 2020'!$A$3:$AA$434,MATCH($A466,'[1]PNC 2020'!$A$7:$A$434,0)+4,MATCH(AC$60,'[1]PNC 2020'!$A$3:$AA$3,0))),"")</f>
        <v/>
      </c>
      <c r="AD466" s="87" t="str">
        <f>IFERROR(IF(INDEX('[1]PNC 2020'!$A$3:$AA$434,MATCH($A466,'[1]PNC 2020'!$A$7:$A$434,0)+4,MATCH(AD$60,'[1]PNC 2020'!$A$3:$AA$3,0))=0,"",INDEX('[1]PNC 2020'!$A$3:$AA$434,MATCH($A466,'[1]PNC 2020'!$A$7:$A$434,0)+4,MATCH(AD$60,'[1]PNC 2020'!$A$3:$AA$3,0))),"")</f>
        <v/>
      </c>
      <c r="AE466" s="87">
        <f t="shared" si="154"/>
        <v>0</v>
      </c>
      <c r="AF466" s="87" t="str">
        <f>IFERROR(IF(INDEX('[1]PNC 2020'!$A$3:$AA$434,MATCH($A466,'[1]PNC 2020'!$A$7:$A$434,0)+4,MATCH(AF$60,'[1]PNC 2020'!$A$3:$AA$3,0))=0,"",INDEX('[1]PNC 2020'!$A$3:$AA$434,MATCH($A466,'[1]PNC 2020'!$A$7:$A$434,0)+4,MATCH(AF$60,'[1]PNC 2020'!$A$3:$AA$3,0))),"")</f>
        <v/>
      </c>
      <c r="AG466" s="87" t="str">
        <f>IFERROR(IF(INDEX('[1]PNC 2020'!$A$3:$AA$434,MATCH($A466,'[1]PNC 2020'!$A$7:$A$434,0)+4,MATCH(AG$60,'[1]PNC 2020'!$A$3:$AA$3,0))=0,"",INDEX('[1]PNC 2020'!$A$3:$AA$434,MATCH($A466,'[1]PNC 2020'!$A$7:$A$434,0)+4,MATCH(AG$60,'[1]PNC 2020'!$A$3:$AA$3,0))),"")</f>
        <v/>
      </c>
      <c r="AH466" s="87">
        <f t="shared" si="155"/>
        <v>0</v>
      </c>
      <c r="AI466" s="87" t="str">
        <f>IFERROR(IF(INDEX('[1]PNC 2020'!$A$3:$AA$434,MATCH($A466,'[1]PNC 2020'!$A$7:$A$434,0)+4,MATCH(AI$60,'[1]PNC 2020'!$A$3:$AA$3,0))=0,"",INDEX('[1]PNC 2020'!$A$3:$AA$434,MATCH($A466,'[1]PNC 2020'!$A$7:$A$434,0)+4,MATCH(AI$60,'[1]PNC 2020'!$A$3:$AA$3,0))),"")</f>
        <v/>
      </c>
      <c r="AJ466" s="87" t="str">
        <f>IFERROR(IF(INDEX('[1]PNC 2020'!$A$3:$AA$434,MATCH($A466,'[1]PNC 2020'!$A$7:$A$434,0)+4,MATCH(AJ$60,'[1]PNC 2020'!$A$3:$AA$3,0))=0,"",INDEX('[1]PNC 2020'!$A$3:$AA$434,MATCH($A466,'[1]PNC 2020'!$A$7:$A$434,0)+4,MATCH(AJ$60,'[1]PNC 2020'!$A$3:$AA$3,0))),"")</f>
        <v/>
      </c>
      <c r="AK466" s="87">
        <f t="shared" si="156"/>
        <v>0</v>
      </c>
      <c r="AM466" s="132" t="s">
        <v>7</v>
      </c>
    </row>
    <row r="467" spans="1:39" x14ac:dyDescent="0.2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tr">
        <f>IFERROR(IF(INDEX('[1]PNC 2020'!$A$3:$AA$434,MATCH($A467,'[1]PNC 2020'!$A$7:$A$434,0)+4,MATCH(E$60,'[1]PNC 2020'!$A$3:$AA$3,0))=0,"",INDEX('[1]PNC 2020'!$A$3:$AA$434,MATCH($A467,'[1]PNC 2020'!$A$7:$A$434,0)+4,MATCH(E$60,'[1]PNC 2020'!$A$3:$AA$3,0))),"")</f>
        <v/>
      </c>
      <c r="F467" s="87" t="str">
        <f>IFERROR(IF(INDEX('[1]PNC 2020'!$A$3:$AA$434,MATCH($A467,'[1]PNC 2020'!$A$7:$A$434,0)+4,MATCH(F$60,'[1]PNC 2020'!$A$3:$AA$3,0))=0,"",INDEX('[1]PNC 2020'!$A$3:$AA$434,MATCH($A467,'[1]PNC 2020'!$A$7:$A$434,0)+4,MATCH(F$60,'[1]PNC 2020'!$A$3:$AA$3,0))),"")</f>
        <v/>
      </c>
      <c r="G467" s="87">
        <f t="shared" si="146"/>
        <v>0</v>
      </c>
      <c r="H467" s="87" t="str">
        <f>IFERROR(IF(INDEX('[1]PNC 2020'!$A$3:$AA$434,MATCH($A467,'[1]PNC 2020'!$A$7:$A$434,0)+4,MATCH(H$60,'[1]PNC 2020'!$A$3:$AA$3,0))=0,"",INDEX('[1]PNC 2020'!$A$3:$AA$434,MATCH($A467,'[1]PNC 2020'!$A$7:$A$434,0)+4,MATCH(H$60,'[1]PNC 2020'!$A$3:$AA$3,0))),"")</f>
        <v/>
      </c>
      <c r="I467" s="87" t="str">
        <f>IFERROR(IF(INDEX('[1]PNC 2020'!$A$3:$AA$434,MATCH($A467,'[1]PNC 2020'!$A$7:$A$434,0)+4,MATCH(I$60,'[1]PNC 2020'!$A$3:$AA$3,0))=0,"",INDEX('[1]PNC 2020'!$A$3:$AA$434,MATCH($A467,'[1]PNC 2020'!$A$7:$A$434,0)+4,MATCH(I$60,'[1]PNC 2020'!$A$3:$AA$3,0))),"")</f>
        <v/>
      </c>
      <c r="J467" s="87">
        <f t="shared" si="147"/>
        <v>0</v>
      </c>
      <c r="K467" s="87" t="str">
        <f>IFERROR(IF(INDEX('[1]PNC 2020'!$A$3:$AA$434,MATCH($A467,'[1]PNC 2020'!$A$7:$A$434,0)+4,MATCH(K$60,'[1]PNC 2020'!$A$3:$AA$3,0))=0,"",INDEX('[1]PNC 2020'!$A$3:$AA$434,MATCH($A467,'[1]PNC 2020'!$A$7:$A$434,0)+4,MATCH(K$60,'[1]PNC 2020'!$A$3:$AA$3,0))),"")</f>
        <v/>
      </c>
      <c r="L467" s="87" t="str">
        <f>IFERROR(IF(INDEX('[1]PNC 2020'!$A$3:$AA$434,MATCH($A467,'[1]PNC 2020'!$A$7:$A$434,0)+4,MATCH(L$60,'[1]PNC 2020'!$A$3:$AA$3,0))=0,"",INDEX('[1]PNC 2020'!$A$3:$AA$434,MATCH($A467,'[1]PNC 2020'!$A$7:$A$434,0)+4,MATCH(L$60,'[1]PNC 2020'!$A$3:$AA$3,0))),"")</f>
        <v/>
      </c>
      <c r="M467" s="87">
        <f t="shared" si="148"/>
        <v>0</v>
      </c>
      <c r="N467" s="87" t="str">
        <f>IFERROR(IF(INDEX('[1]PNC 2020'!$A$3:$AA$434,MATCH($A467,'[1]PNC 2020'!$A$7:$A$434,0)+4,MATCH(N$60,'[1]PNC 2020'!$A$3:$AA$3,0))=0,"",INDEX('[1]PNC 2020'!$A$3:$AA$434,MATCH($A467,'[1]PNC 2020'!$A$7:$A$434,0)+4,MATCH(N$60,'[1]PNC 2020'!$A$3:$AA$3,0))),"")</f>
        <v/>
      </c>
      <c r="O467" s="87" t="str">
        <f>IFERROR(IF(INDEX('[1]PNC 2020'!$A$3:$AA$434,MATCH($A467,'[1]PNC 2020'!$A$7:$A$434,0)+4,MATCH(O$60,'[1]PNC 2020'!$A$3:$AA$3,0))=0,"",INDEX('[1]PNC 2020'!$A$3:$AA$434,MATCH($A467,'[1]PNC 2020'!$A$7:$A$434,0)+4,MATCH(O$60,'[1]PNC 2020'!$A$3:$AA$3,0))),"")</f>
        <v/>
      </c>
      <c r="P467" s="87">
        <f t="shared" si="149"/>
        <v>0</v>
      </c>
      <c r="Q467" s="87" t="str">
        <f>IFERROR(IF(INDEX('[1]PNC 2020'!$A$3:$AA$434,MATCH($A467,'[1]PNC 2020'!$A$7:$A$434,0)+4,MATCH(Q$60,'[1]PNC 2020'!$A$3:$AA$3,0))=0,"",INDEX('[1]PNC 2020'!$A$3:$AA$434,MATCH($A467,'[1]PNC 2020'!$A$7:$A$434,0)+4,MATCH(Q$60,'[1]PNC 2020'!$A$3:$AA$3,0))),"")</f>
        <v/>
      </c>
      <c r="R467" s="87" t="str">
        <f>IFERROR(IF(INDEX('[1]PNC 2020'!$A$3:$AA$434,MATCH($A467,'[1]PNC 2020'!$A$7:$A$434,0)+4,MATCH(R$60,'[1]PNC 2020'!$A$3:$AA$3,0))=0,"",INDEX('[1]PNC 2020'!$A$3:$AA$434,MATCH($A467,'[1]PNC 2020'!$A$7:$A$434,0)+4,MATCH(R$60,'[1]PNC 2020'!$A$3:$AA$3,0))),"")</f>
        <v/>
      </c>
      <c r="S467" s="87">
        <f t="shared" si="150"/>
        <v>0</v>
      </c>
      <c r="T467" s="87" t="str">
        <f>IFERROR(IF(INDEX('[1]PNC 2020'!$A$3:$AA$434,MATCH($A467,'[1]PNC 2020'!$A$7:$A$434,0)+4,MATCH(T$60,'[1]PNC 2020'!$A$3:$AA$3,0))=0,"",INDEX('[1]PNC 2020'!$A$3:$AA$434,MATCH($A467,'[1]PNC 2020'!$A$7:$A$434,0)+4,MATCH(T$60,'[1]PNC 2020'!$A$3:$AA$3,0))),"")</f>
        <v/>
      </c>
      <c r="U467" s="87" t="str">
        <f>IFERROR(IF(INDEX('[1]PNC 2020'!$A$3:$AA$434,MATCH($A467,'[1]PNC 2020'!$A$7:$A$434,0)+4,MATCH(U$60,'[1]PNC 2020'!$A$3:$AA$3,0))=0,"",INDEX('[1]PNC 2020'!$A$3:$AA$434,MATCH($A467,'[1]PNC 2020'!$A$7:$A$434,0)+4,MATCH(U$60,'[1]PNC 2020'!$A$3:$AA$3,0))),"")</f>
        <v/>
      </c>
      <c r="V467" s="87">
        <f t="shared" si="151"/>
        <v>0</v>
      </c>
      <c r="W467" s="87" t="str">
        <f>IFERROR(IF(INDEX('[1]PNC 2020'!$A$3:$AA$434,MATCH($A467,'[1]PNC 2020'!$A$7:$A$434,0)+4,MATCH(W$60,'[1]PNC 2020'!$A$3:$AA$3,0))=0,"",INDEX('[1]PNC 2020'!$A$3:$AA$434,MATCH($A467,'[1]PNC 2020'!$A$7:$A$434,0)+4,MATCH(W$60,'[1]PNC 2020'!$A$3:$AA$3,0))),"")</f>
        <v/>
      </c>
      <c r="X467" s="87" t="str">
        <f>IFERROR(IF(INDEX('[1]PNC 2020'!$A$3:$AA$434,MATCH($A467,'[1]PNC 2020'!$A$7:$A$434,0)+4,MATCH(X$60,'[1]PNC 2020'!$A$3:$AA$3,0))=0,"",INDEX('[1]PNC 2020'!$A$3:$AA$434,MATCH($A467,'[1]PNC 2020'!$A$7:$A$434,0)+4,MATCH(X$60,'[1]PNC 2020'!$A$3:$AA$3,0))),"")</f>
        <v/>
      </c>
      <c r="Y467" s="87">
        <f t="shared" si="152"/>
        <v>0</v>
      </c>
      <c r="Z467" s="87" t="str">
        <f>IFERROR(IF(INDEX('[1]PNC 2020'!$A$3:$AA$434,MATCH($A467,'[1]PNC 2020'!$A$7:$A$434,0)+4,MATCH(Z$60,'[1]PNC 2020'!$A$3:$AA$3,0))=0,"",INDEX('[1]PNC 2020'!$A$3:$AA$434,MATCH($A467,'[1]PNC 2020'!$A$7:$A$434,0)+4,MATCH(Z$60,'[1]PNC 2020'!$A$3:$AA$3,0))),"")</f>
        <v/>
      </c>
      <c r="AA467" s="87" t="str">
        <f>IFERROR(IF(INDEX('[1]PNC 2020'!$A$3:$AA$434,MATCH($A467,'[1]PNC 2020'!$A$7:$A$434,0)+4,MATCH(AA$60,'[1]PNC 2020'!$A$3:$AA$3,0))=0,"",INDEX('[1]PNC 2020'!$A$3:$AA$434,MATCH($A467,'[1]PNC 2020'!$A$7:$A$434,0)+4,MATCH(AA$60,'[1]PNC 2020'!$A$3:$AA$3,0))),"")</f>
        <v/>
      </c>
      <c r="AB467" s="87">
        <f t="shared" si="153"/>
        <v>0</v>
      </c>
      <c r="AC467" s="87" t="str">
        <f>IFERROR(IF(INDEX('[1]PNC 2020'!$A$3:$AA$434,MATCH($A467,'[1]PNC 2020'!$A$7:$A$434,0)+4,MATCH(AC$60,'[1]PNC 2020'!$A$3:$AA$3,0))=0,"",INDEX('[1]PNC 2020'!$A$3:$AA$434,MATCH($A467,'[1]PNC 2020'!$A$7:$A$434,0)+4,MATCH(AC$60,'[1]PNC 2020'!$A$3:$AA$3,0))),"")</f>
        <v/>
      </c>
      <c r="AD467" s="87" t="str">
        <f>IFERROR(IF(INDEX('[1]PNC 2020'!$A$3:$AA$434,MATCH($A467,'[1]PNC 2020'!$A$7:$A$434,0)+4,MATCH(AD$60,'[1]PNC 2020'!$A$3:$AA$3,0))=0,"",INDEX('[1]PNC 2020'!$A$3:$AA$434,MATCH($A467,'[1]PNC 2020'!$A$7:$A$434,0)+4,MATCH(AD$60,'[1]PNC 2020'!$A$3:$AA$3,0))),"")</f>
        <v/>
      </c>
      <c r="AE467" s="87">
        <f t="shared" si="154"/>
        <v>0</v>
      </c>
      <c r="AF467" s="87" t="str">
        <f>IFERROR(IF(INDEX('[1]PNC 2020'!$A$3:$AA$434,MATCH($A467,'[1]PNC 2020'!$A$7:$A$434,0)+4,MATCH(AF$60,'[1]PNC 2020'!$A$3:$AA$3,0))=0,"",INDEX('[1]PNC 2020'!$A$3:$AA$434,MATCH($A467,'[1]PNC 2020'!$A$7:$A$434,0)+4,MATCH(AF$60,'[1]PNC 2020'!$A$3:$AA$3,0))),"")</f>
        <v/>
      </c>
      <c r="AG467" s="87" t="str">
        <f>IFERROR(IF(INDEX('[1]PNC 2020'!$A$3:$AA$434,MATCH($A467,'[1]PNC 2020'!$A$7:$A$434,0)+4,MATCH(AG$60,'[1]PNC 2020'!$A$3:$AA$3,0))=0,"",INDEX('[1]PNC 2020'!$A$3:$AA$434,MATCH($A467,'[1]PNC 2020'!$A$7:$A$434,0)+4,MATCH(AG$60,'[1]PNC 2020'!$A$3:$AA$3,0))),"")</f>
        <v/>
      </c>
      <c r="AH467" s="87">
        <f t="shared" si="155"/>
        <v>0</v>
      </c>
      <c r="AI467" s="87" t="str">
        <f>IFERROR(IF(INDEX('[1]PNC 2020'!$A$3:$AA$434,MATCH($A467,'[1]PNC 2020'!$A$7:$A$434,0)+4,MATCH(AI$60,'[1]PNC 2020'!$A$3:$AA$3,0))=0,"",INDEX('[1]PNC 2020'!$A$3:$AA$434,MATCH($A467,'[1]PNC 2020'!$A$7:$A$434,0)+4,MATCH(AI$60,'[1]PNC 2020'!$A$3:$AA$3,0))),"")</f>
        <v/>
      </c>
      <c r="AJ467" s="87" t="str">
        <f>IFERROR(IF(INDEX('[1]PNC 2020'!$A$3:$AA$434,MATCH($A467,'[1]PNC 2020'!$A$7:$A$434,0)+4,MATCH(AJ$60,'[1]PNC 2020'!$A$3:$AA$3,0))=0,"",INDEX('[1]PNC 2020'!$A$3:$AA$434,MATCH($A467,'[1]PNC 2020'!$A$7:$A$434,0)+4,MATCH(AJ$60,'[1]PNC 2020'!$A$3:$AA$3,0))),"")</f>
        <v/>
      </c>
      <c r="AK467" s="87">
        <f t="shared" si="156"/>
        <v>0</v>
      </c>
      <c r="AM467" s="132" t="s">
        <v>7</v>
      </c>
    </row>
    <row r="468" spans="1:39" x14ac:dyDescent="0.2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tr">
        <f>IFERROR(IF(INDEX('[1]PNC 2020'!$A$3:$AA$434,MATCH($A468,'[1]PNC 2020'!$A$7:$A$434,0)+4,MATCH(E$60,'[1]PNC 2020'!$A$3:$AA$3,0))=0,"",INDEX('[1]PNC 2020'!$A$3:$AA$434,MATCH($A468,'[1]PNC 2020'!$A$7:$A$434,0)+4,MATCH(E$60,'[1]PNC 2020'!$A$3:$AA$3,0))),"")</f>
        <v/>
      </c>
      <c r="F468" s="87" t="str">
        <f>IFERROR(IF(INDEX('[1]PNC 2020'!$A$3:$AA$434,MATCH($A468,'[1]PNC 2020'!$A$7:$A$434,0)+4,MATCH(F$60,'[1]PNC 2020'!$A$3:$AA$3,0))=0,"",INDEX('[1]PNC 2020'!$A$3:$AA$434,MATCH($A468,'[1]PNC 2020'!$A$7:$A$434,0)+4,MATCH(F$60,'[1]PNC 2020'!$A$3:$AA$3,0))),"")</f>
        <v/>
      </c>
      <c r="G468" s="87">
        <f t="shared" si="146"/>
        <v>0</v>
      </c>
      <c r="H468" s="87" t="str">
        <f>IFERROR(IF(INDEX('[1]PNC 2020'!$A$3:$AA$434,MATCH($A468,'[1]PNC 2020'!$A$7:$A$434,0)+4,MATCH(H$60,'[1]PNC 2020'!$A$3:$AA$3,0))=0,"",INDEX('[1]PNC 2020'!$A$3:$AA$434,MATCH($A468,'[1]PNC 2020'!$A$7:$A$434,0)+4,MATCH(H$60,'[1]PNC 2020'!$A$3:$AA$3,0))),"")</f>
        <v/>
      </c>
      <c r="I468" s="87" t="str">
        <f>IFERROR(IF(INDEX('[1]PNC 2020'!$A$3:$AA$434,MATCH($A468,'[1]PNC 2020'!$A$7:$A$434,0)+4,MATCH(I$60,'[1]PNC 2020'!$A$3:$AA$3,0))=0,"",INDEX('[1]PNC 2020'!$A$3:$AA$434,MATCH($A468,'[1]PNC 2020'!$A$7:$A$434,0)+4,MATCH(I$60,'[1]PNC 2020'!$A$3:$AA$3,0))),"")</f>
        <v/>
      </c>
      <c r="J468" s="87">
        <f t="shared" si="147"/>
        <v>0</v>
      </c>
      <c r="K468" s="87" t="str">
        <f>IFERROR(IF(INDEX('[1]PNC 2020'!$A$3:$AA$434,MATCH($A468,'[1]PNC 2020'!$A$7:$A$434,0)+4,MATCH(K$60,'[1]PNC 2020'!$A$3:$AA$3,0))=0,"",INDEX('[1]PNC 2020'!$A$3:$AA$434,MATCH($A468,'[1]PNC 2020'!$A$7:$A$434,0)+4,MATCH(K$60,'[1]PNC 2020'!$A$3:$AA$3,0))),"")</f>
        <v/>
      </c>
      <c r="L468" s="87" t="str">
        <f>IFERROR(IF(INDEX('[1]PNC 2020'!$A$3:$AA$434,MATCH($A468,'[1]PNC 2020'!$A$7:$A$434,0)+4,MATCH(L$60,'[1]PNC 2020'!$A$3:$AA$3,0))=0,"",INDEX('[1]PNC 2020'!$A$3:$AA$434,MATCH($A468,'[1]PNC 2020'!$A$7:$A$434,0)+4,MATCH(L$60,'[1]PNC 2020'!$A$3:$AA$3,0))),"")</f>
        <v/>
      </c>
      <c r="M468" s="87">
        <f t="shared" si="148"/>
        <v>0</v>
      </c>
      <c r="N468" s="87" t="str">
        <f>IFERROR(IF(INDEX('[1]PNC 2020'!$A$3:$AA$434,MATCH($A468,'[1]PNC 2020'!$A$7:$A$434,0)+4,MATCH(N$60,'[1]PNC 2020'!$A$3:$AA$3,0))=0,"",INDEX('[1]PNC 2020'!$A$3:$AA$434,MATCH($A468,'[1]PNC 2020'!$A$7:$A$434,0)+4,MATCH(N$60,'[1]PNC 2020'!$A$3:$AA$3,0))),"")</f>
        <v/>
      </c>
      <c r="O468" s="87" t="str">
        <f>IFERROR(IF(INDEX('[1]PNC 2020'!$A$3:$AA$434,MATCH($A468,'[1]PNC 2020'!$A$7:$A$434,0)+4,MATCH(O$60,'[1]PNC 2020'!$A$3:$AA$3,0))=0,"",INDEX('[1]PNC 2020'!$A$3:$AA$434,MATCH($A468,'[1]PNC 2020'!$A$7:$A$434,0)+4,MATCH(O$60,'[1]PNC 2020'!$A$3:$AA$3,0))),"")</f>
        <v/>
      </c>
      <c r="P468" s="87">
        <f t="shared" si="149"/>
        <v>0</v>
      </c>
      <c r="Q468" s="87" t="str">
        <f>IFERROR(IF(INDEX('[1]PNC 2020'!$A$3:$AA$434,MATCH($A468,'[1]PNC 2020'!$A$7:$A$434,0)+4,MATCH(Q$60,'[1]PNC 2020'!$A$3:$AA$3,0))=0,"",INDEX('[1]PNC 2020'!$A$3:$AA$434,MATCH($A468,'[1]PNC 2020'!$A$7:$A$434,0)+4,MATCH(Q$60,'[1]PNC 2020'!$A$3:$AA$3,0))),"")</f>
        <v/>
      </c>
      <c r="R468" s="87" t="str">
        <f>IFERROR(IF(INDEX('[1]PNC 2020'!$A$3:$AA$434,MATCH($A468,'[1]PNC 2020'!$A$7:$A$434,0)+4,MATCH(R$60,'[1]PNC 2020'!$A$3:$AA$3,0))=0,"",INDEX('[1]PNC 2020'!$A$3:$AA$434,MATCH($A468,'[1]PNC 2020'!$A$7:$A$434,0)+4,MATCH(R$60,'[1]PNC 2020'!$A$3:$AA$3,0))),"")</f>
        <v/>
      </c>
      <c r="S468" s="87">
        <f t="shared" si="150"/>
        <v>0</v>
      </c>
      <c r="T468" s="87" t="str">
        <f>IFERROR(IF(INDEX('[1]PNC 2020'!$A$3:$AA$434,MATCH($A468,'[1]PNC 2020'!$A$7:$A$434,0)+4,MATCH(T$60,'[1]PNC 2020'!$A$3:$AA$3,0))=0,"",INDEX('[1]PNC 2020'!$A$3:$AA$434,MATCH($A468,'[1]PNC 2020'!$A$7:$A$434,0)+4,MATCH(T$60,'[1]PNC 2020'!$A$3:$AA$3,0))),"")</f>
        <v/>
      </c>
      <c r="U468" s="87" t="str">
        <f>IFERROR(IF(INDEX('[1]PNC 2020'!$A$3:$AA$434,MATCH($A468,'[1]PNC 2020'!$A$7:$A$434,0)+4,MATCH(U$60,'[1]PNC 2020'!$A$3:$AA$3,0))=0,"",INDEX('[1]PNC 2020'!$A$3:$AA$434,MATCH($A468,'[1]PNC 2020'!$A$7:$A$434,0)+4,MATCH(U$60,'[1]PNC 2020'!$A$3:$AA$3,0))),"")</f>
        <v/>
      </c>
      <c r="V468" s="87">
        <f t="shared" si="151"/>
        <v>0</v>
      </c>
      <c r="W468" s="87" t="str">
        <f>IFERROR(IF(INDEX('[1]PNC 2020'!$A$3:$AA$434,MATCH($A468,'[1]PNC 2020'!$A$7:$A$434,0)+4,MATCH(W$60,'[1]PNC 2020'!$A$3:$AA$3,0))=0,"",INDEX('[1]PNC 2020'!$A$3:$AA$434,MATCH($A468,'[1]PNC 2020'!$A$7:$A$434,0)+4,MATCH(W$60,'[1]PNC 2020'!$A$3:$AA$3,0))),"")</f>
        <v/>
      </c>
      <c r="X468" s="87" t="str">
        <f>IFERROR(IF(INDEX('[1]PNC 2020'!$A$3:$AA$434,MATCH($A468,'[1]PNC 2020'!$A$7:$A$434,0)+4,MATCH(X$60,'[1]PNC 2020'!$A$3:$AA$3,0))=0,"",INDEX('[1]PNC 2020'!$A$3:$AA$434,MATCH($A468,'[1]PNC 2020'!$A$7:$A$434,0)+4,MATCH(X$60,'[1]PNC 2020'!$A$3:$AA$3,0))),"")</f>
        <v/>
      </c>
      <c r="Y468" s="87">
        <f t="shared" si="152"/>
        <v>0</v>
      </c>
      <c r="Z468" s="87" t="str">
        <f>IFERROR(IF(INDEX('[1]PNC 2020'!$A$3:$AA$434,MATCH($A468,'[1]PNC 2020'!$A$7:$A$434,0)+4,MATCH(Z$60,'[1]PNC 2020'!$A$3:$AA$3,0))=0,"",INDEX('[1]PNC 2020'!$A$3:$AA$434,MATCH($A468,'[1]PNC 2020'!$A$7:$A$434,0)+4,MATCH(Z$60,'[1]PNC 2020'!$A$3:$AA$3,0))),"")</f>
        <v/>
      </c>
      <c r="AA468" s="87" t="str">
        <f>IFERROR(IF(INDEX('[1]PNC 2020'!$A$3:$AA$434,MATCH($A468,'[1]PNC 2020'!$A$7:$A$434,0)+4,MATCH(AA$60,'[1]PNC 2020'!$A$3:$AA$3,0))=0,"",INDEX('[1]PNC 2020'!$A$3:$AA$434,MATCH($A468,'[1]PNC 2020'!$A$7:$A$434,0)+4,MATCH(AA$60,'[1]PNC 2020'!$A$3:$AA$3,0))),"")</f>
        <v/>
      </c>
      <c r="AB468" s="87">
        <f t="shared" si="153"/>
        <v>0</v>
      </c>
      <c r="AC468" s="87" t="str">
        <f>IFERROR(IF(INDEX('[1]PNC 2020'!$A$3:$AA$434,MATCH($A468,'[1]PNC 2020'!$A$7:$A$434,0)+4,MATCH(AC$60,'[1]PNC 2020'!$A$3:$AA$3,0))=0,"",INDEX('[1]PNC 2020'!$A$3:$AA$434,MATCH($A468,'[1]PNC 2020'!$A$7:$A$434,0)+4,MATCH(AC$60,'[1]PNC 2020'!$A$3:$AA$3,0))),"")</f>
        <v/>
      </c>
      <c r="AD468" s="87" t="str">
        <f>IFERROR(IF(INDEX('[1]PNC 2020'!$A$3:$AA$434,MATCH($A468,'[1]PNC 2020'!$A$7:$A$434,0)+4,MATCH(AD$60,'[1]PNC 2020'!$A$3:$AA$3,0))=0,"",INDEX('[1]PNC 2020'!$A$3:$AA$434,MATCH($A468,'[1]PNC 2020'!$A$7:$A$434,0)+4,MATCH(AD$60,'[1]PNC 2020'!$A$3:$AA$3,0))),"")</f>
        <v/>
      </c>
      <c r="AE468" s="87">
        <f t="shared" si="154"/>
        <v>0</v>
      </c>
      <c r="AF468" s="87" t="str">
        <f>IFERROR(IF(INDEX('[1]PNC 2020'!$A$3:$AA$434,MATCH($A468,'[1]PNC 2020'!$A$7:$A$434,0)+4,MATCH(AF$60,'[1]PNC 2020'!$A$3:$AA$3,0))=0,"",INDEX('[1]PNC 2020'!$A$3:$AA$434,MATCH($A468,'[1]PNC 2020'!$A$7:$A$434,0)+4,MATCH(AF$60,'[1]PNC 2020'!$A$3:$AA$3,0))),"")</f>
        <v/>
      </c>
      <c r="AG468" s="87" t="str">
        <f>IFERROR(IF(INDEX('[1]PNC 2020'!$A$3:$AA$434,MATCH($A468,'[1]PNC 2020'!$A$7:$A$434,0)+4,MATCH(AG$60,'[1]PNC 2020'!$A$3:$AA$3,0))=0,"",INDEX('[1]PNC 2020'!$A$3:$AA$434,MATCH($A468,'[1]PNC 2020'!$A$7:$A$434,0)+4,MATCH(AG$60,'[1]PNC 2020'!$A$3:$AA$3,0))),"")</f>
        <v/>
      </c>
      <c r="AH468" s="87">
        <f t="shared" si="155"/>
        <v>0</v>
      </c>
      <c r="AI468" s="87" t="str">
        <f>IFERROR(IF(INDEX('[1]PNC 2020'!$A$3:$AA$434,MATCH($A468,'[1]PNC 2020'!$A$7:$A$434,0)+4,MATCH(AI$60,'[1]PNC 2020'!$A$3:$AA$3,0))=0,"",INDEX('[1]PNC 2020'!$A$3:$AA$434,MATCH($A468,'[1]PNC 2020'!$A$7:$A$434,0)+4,MATCH(AI$60,'[1]PNC 2020'!$A$3:$AA$3,0))),"")</f>
        <v/>
      </c>
      <c r="AJ468" s="87" t="str">
        <f>IFERROR(IF(INDEX('[1]PNC 2020'!$A$3:$AA$434,MATCH($A468,'[1]PNC 2020'!$A$7:$A$434,0)+4,MATCH(AJ$60,'[1]PNC 2020'!$A$3:$AA$3,0))=0,"",INDEX('[1]PNC 2020'!$A$3:$AA$434,MATCH($A468,'[1]PNC 2020'!$A$7:$A$434,0)+4,MATCH(AJ$60,'[1]PNC 2020'!$A$3:$AA$3,0))),"")</f>
        <v/>
      </c>
      <c r="AK468" s="87">
        <f t="shared" si="156"/>
        <v>0</v>
      </c>
      <c r="AM468" s="132" t="s">
        <v>7</v>
      </c>
    </row>
    <row r="469" spans="1:39" x14ac:dyDescent="0.2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tr">
        <f>IFERROR(IF(INDEX('[1]PNC 2020'!$A$3:$AA$434,MATCH($A469,'[1]PNC 2020'!$A$7:$A$434,0)+4,MATCH(E$60,'[1]PNC 2020'!$A$3:$AA$3,0))=0,"",INDEX('[1]PNC 2020'!$A$3:$AA$434,MATCH($A469,'[1]PNC 2020'!$A$7:$A$434,0)+4,MATCH(E$60,'[1]PNC 2020'!$A$3:$AA$3,0))),"")</f>
        <v/>
      </c>
      <c r="F469" s="87" t="str">
        <f>IFERROR(IF(INDEX('[1]PNC 2020'!$A$3:$AA$434,MATCH($A469,'[1]PNC 2020'!$A$7:$A$434,0)+4,MATCH(F$60,'[1]PNC 2020'!$A$3:$AA$3,0))=0,"",INDEX('[1]PNC 2020'!$A$3:$AA$434,MATCH($A469,'[1]PNC 2020'!$A$7:$A$434,0)+4,MATCH(F$60,'[1]PNC 2020'!$A$3:$AA$3,0))),"")</f>
        <v/>
      </c>
      <c r="G469" s="87">
        <f t="shared" si="146"/>
        <v>0</v>
      </c>
      <c r="H469" s="87" t="str">
        <f>IFERROR(IF(INDEX('[1]PNC 2020'!$A$3:$AA$434,MATCH($A469,'[1]PNC 2020'!$A$7:$A$434,0)+4,MATCH(H$60,'[1]PNC 2020'!$A$3:$AA$3,0))=0,"",INDEX('[1]PNC 2020'!$A$3:$AA$434,MATCH($A469,'[1]PNC 2020'!$A$7:$A$434,0)+4,MATCH(H$60,'[1]PNC 2020'!$A$3:$AA$3,0))),"")</f>
        <v/>
      </c>
      <c r="I469" s="87" t="str">
        <f>IFERROR(IF(INDEX('[1]PNC 2020'!$A$3:$AA$434,MATCH($A469,'[1]PNC 2020'!$A$7:$A$434,0)+4,MATCH(I$60,'[1]PNC 2020'!$A$3:$AA$3,0))=0,"",INDEX('[1]PNC 2020'!$A$3:$AA$434,MATCH($A469,'[1]PNC 2020'!$A$7:$A$434,0)+4,MATCH(I$60,'[1]PNC 2020'!$A$3:$AA$3,0))),"")</f>
        <v/>
      </c>
      <c r="J469" s="87">
        <f t="shared" si="147"/>
        <v>0</v>
      </c>
      <c r="K469" s="87" t="str">
        <f>IFERROR(IF(INDEX('[1]PNC 2020'!$A$3:$AA$434,MATCH($A469,'[1]PNC 2020'!$A$7:$A$434,0)+4,MATCH(K$60,'[1]PNC 2020'!$A$3:$AA$3,0))=0,"",INDEX('[1]PNC 2020'!$A$3:$AA$434,MATCH($A469,'[1]PNC 2020'!$A$7:$A$434,0)+4,MATCH(K$60,'[1]PNC 2020'!$A$3:$AA$3,0))),"")</f>
        <v/>
      </c>
      <c r="L469" s="87" t="str">
        <f>IFERROR(IF(INDEX('[1]PNC 2020'!$A$3:$AA$434,MATCH($A469,'[1]PNC 2020'!$A$7:$A$434,0)+4,MATCH(L$60,'[1]PNC 2020'!$A$3:$AA$3,0))=0,"",INDEX('[1]PNC 2020'!$A$3:$AA$434,MATCH($A469,'[1]PNC 2020'!$A$7:$A$434,0)+4,MATCH(L$60,'[1]PNC 2020'!$A$3:$AA$3,0))),"")</f>
        <v/>
      </c>
      <c r="M469" s="87">
        <f t="shared" si="148"/>
        <v>0</v>
      </c>
      <c r="N469" s="87" t="str">
        <f>IFERROR(IF(INDEX('[1]PNC 2020'!$A$3:$AA$434,MATCH($A469,'[1]PNC 2020'!$A$7:$A$434,0)+4,MATCH(N$60,'[1]PNC 2020'!$A$3:$AA$3,0))=0,"",INDEX('[1]PNC 2020'!$A$3:$AA$434,MATCH($A469,'[1]PNC 2020'!$A$7:$A$434,0)+4,MATCH(N$60,'[1]PNC 2020'!$A$3:$AA$3,0))),"")</f>
        <v/>
      </c>
      <c r="O469" s="87" t="str">
        <f>IFERROR(IF(INDEX('[1]PNC 2020'!$A$3:$AA$434,MATCH($A469,'[1]PNC 2020'!$A$7:$A$434,0)+4,MATCH(O$60,'[1]PNC 2020'!$A$3:$AA$3,0))=0,"",INDEX('[1]PNC 2020'!$A$3:$AA$434,MATCH($A469,'[1]PNC 2020'!$A$7:$A$434,0)+4,MATCH(O$60,'[1]PNC 2020'!$A$3:$AA$3,0))),"")</f>
        <v/>
      </c>
      <c r="P469" s="87">
        <f t="shared" si="149"/>
        <v>0</v>
      </c>
      <c r="Q469" s="87" t="str">
        <f>IFERROR(IF(INDEX('[1]PNC 2020'!$A$3:$AA$434,MATCH($A469,'[1]PNC 2020'!$A$7:$A$434,0)+4,MATCH(Q$60,'[1]PNC 2020'!$A$3:$AA$3,0))=0,"",INDEX('[1]PNC 2020'!$A$3:$AA$434,MATCH($A469,'[1]PNC 2020'!$A$7:$A$434,0)+4,MATCH(Q$60,'[1]PNC 2020'!$A$3:$AA$3,0))),"")</f>
        <v/>
      </c>
      <c r="R469" s="87" t="str">
        <f>IFERROR(IF(INDEX('[1]PNC 2020'!$A$3:$AA$434,MATCH($A469,'[1]PNC 2020'!$A$7:$A$434,0)+4,MATCH(R$60,'[1]PNC 2020'!$A$3:$AA$3,0))=0,"",INDEX('[1]PNC 2020'!$A$3:$AA$434,MATCH($A469,'[1]PNC 2020'!$A$7:$A$434,0)+4,MATCH(R$60,'[1]PNC 2020'!$A$3:$AA$3,0))),"")</f>
        <v/>
      </c>
      <c r="S469" s="87">
        <f t="shared" si="150"/>
        <v>0</v>
      </c>
      <c r="T469" s="87" t="str">
        <f>IFERROR(IF(INDEX('[1]PNC 2020'!$A$3:$AA$434,MATCH($A469,'[1]PNC 2020'!$A$7:$A$434,0)+4,MATCH(T$60,'[1]PNC 2020'!$A$3:$AA$3,0))=0,"",INDEX('[1]PNC 2020'!$A$3:$AA$434,MATCH($A469,'[1]PNC 2020'!$A$7:$A$434,0)+4,MATCH(T$60,'[1]PNC 2020'!$A$3:$AA$3,0))),"")</f>
        <v/>
      </c>
      <c r="U469" s="87" t="str">
        <f>IFERROR(IF(INDEX('[1]PNC 2020'!$A$3:$AA$434,MATCH($A469,'[1]PNC 2020'!$A$7:$A$434,0)+4,MATCH(U$60,'[1]PNC 2020'!$A$3:$AA$3,0))=0,"",INDEX('[1]PNC 2020'!$A$3:$AA$434,MATCH($A469,'[1]PNC 2020'!$A$7:$A$434,0)+4,MATCH(U$60,'[1]PNC 2020'!$A$3:$AA$3,0))),"")</f>
        <v/>
      </c>
      <c r="V469" s="87">
        <f t="shared" si="151"/>
        <v>0</v>
      </c>
      <c r="W469" s="87" t="str">
        <f>IFERROR(IF(INDEX('[1]PNC 2020'!$A$3:$AA$434,MATCH($A469,'[1]PNC 2020'!$A$7:$A$434,0)+4,MATCH(W$60,'[1]PNC 2020'!$A$3:$AA$3,0))=0,"",INDEX('[1]PNC 2020'!$A$3:$AA$434,MATCH($A469,'[1]PNC 2020'!$A$7:$A$434,0)+4,MATCH(W$60,'[1]PNC 2020'!$A$3:$AA$3,0))),"")</f>
        <v/>
      </c>
      <c r="X469" s="87" t="str">
        <f>IFERROR(IF(INDEX('[1]PNC 2020'!$A$3:$AA$434,MATCH($A469,'[1]PNC 2020'!$A$7:$A$434,0)+4,MATCH(X$60,'[1]PNC 2020'!$A$3:$AA$3,0))=0,"",INDEX('[1]PNC 2020'!$A$3:$AA$434,MATCH($A469,'[1]PNC 2020'!$A$7:$A$434,0)+4,MATCH(X$60,'[1]PNC 2020'!$A$3:$AA$3,0))),"")</f>
        <v/>
      </c>
      <c r="Y469" s="87">
        <f t="shared" si="152"/>
        <v>0</v>
      </c>
      <c r="Z469" s="87" t="str">
        <f>IFERROR(IF(INDEX('[1]PNC 2020'!$A$3:$AA$434,MATCH($A469,'[1]PNC 2020'!$A$7:$A$434,0)+4,MATCH(Z$60,'[1]PNC 2020'!$A$3:$AA$3,0))=0,"",INDEX('[1]PNC 2020'!$A$3:$AA$434,MATCH($A469,'[1]PNC 2020'!$A$7:$A$434,0)+4,MATCH(Z$60,'[1]PNC 2020'!$A$3:$AA$3,0))),"")</f>
        <v/>
      </c>
      <c r="AA469" s="87" t="str">
        <f>IFERROR(IF(INDEX('[1]PNC 2020'!$A$3:$AA$434,MATCH($A469,'[1]PNC 2020'!$A$7:$A$434,0)+4,MATCH(AA$60,'[1]PNC 2020'!$A$3:$AA$3,0))=0,"",INDEX('[1]PNC 2020'!$A$3:$AA$434,MATCH($A469,'[1]PNC 2020'!$A$7:$A$434,0)+4,MATCH(AA$60,'[1]PNC 2020'!$A$3:$AA$3,0))),"")</f>
        <v/>
      </c>
      <c r="AB469" s="87">
        <f t="shared" si="153"/>
        <v>0</v>
      </c>
      <c r="AC469" s="87" t="str">
        <f>IFERROR(IF(INDEX('[1]PNC 2020'!$A$3:$AA$434,MATCH($A469,'[1]PNC 2020'!$A$7:$A$434,0)+4,MATCH(AC$60,'[1]PNC 2020'!$A$3:$AA$3,0))=0,"",INDEX('[1]PNC 2020'!$A$3:$AA$434,MATCH($A469,'[1]PNC 2020'!$A$7:$A$434,0)+4,MATCH(AC$60,'[1]PNC 2020'!$A$3:$AA$3,0))),"")</f>
        <v/>
      </c>
      <c r="AD469" s="87" t="str">
        <f>IFERROR(IF(INDEX('[1]PNC 2020'!$A$3:$AA$434,MATCH($A469,'[1]PNC 2020'!$A$7:$A$434,0)+4,MATCH(AD$60,'[1]PNC 2020'!$A$3:$AA$3,0))=0,"",INDEX('[1]PNC 2020'!$A$3:$AA$434,MATCH($A469,'[1]PNC 2020'!$A$7:$A$434,0)+4,MATCH(AD$60,'[1]PNC 2020'!$A$3:$AA$3,0))),"")</f>
        <v/>
      </c>
      <c r="AE469" s="87">
        <f t="shared" si="154"/>
        <v>0</v>
      </c>
      <c r="AF469" s="87" t="str">
        <f>IFERROR(IF(INDEX('[1]PNC 2020'!$A$3:$AA$434,MATCH($A469,'[1]PNC 2020'!$A$7:$A$434,0)+4,MATCH(AF$60,'[1]PNC 2020'!$A$3:$AA$3,0))=0,"",INDEX('[1]PNC 2020'!$A$3:$AA$434,MATCH($A469,'[1]PNC 2020'!$A$7:$A$434,0)+4,MATCH(AF$60,'[1]PNC 2020'!$A$3:$AA$3,0))),"")</f>
        <v/>
      </c>
      <c r="AG469" s="87" t="str">
        <f>IFERROR(IF(INDEX('[1]PNC 2020'!$A$3:$AA$434,MATCH($A469,'[1]PNC 2020'!$A$7:$A$434,0)+4,MATCH(AG$60,'[1]PNC 2020'!$A$3:$AA$3,0))=0,"",INDEX('[1]PNC 2020'!$A$3:$AA$434,MATCH($A469,'[1]PNC 2020'!$A$7:$A$434,0)+4,MATCH(AG$60,'[1]PNC 2020'!$A$3:$AA$3,0))),"")</f>
        <v/>
      </c>
      <c r="AH469" s="87">
        <f t="shared" si="155"/>
        <v>0</v>
      </c>
      <c r="AI469" s="87" t="str">
        <f>IFERROR(IF(INDEX('[1]PNC 2020'!$A$3:$AA$434,MATCH($A469,'[1]PNC 2020'!$A$7:$A$434,0)+4,MATCH(AI$60,'[1]PNC 2020'!$A$3:$AA$3,0))=0,"",INDEX('[1]PNC 2020'!$A$3:$AA$434,MATCH($A469,'[1]PNC 2020'!$A$7:$A$434,0)+4,MATCH(AI$60,'[1]PNC 2020'!$A$3:$AA$3,0))),"")</f>
        <v/>
      </c>
      <c r="AJ469" s="87" t="str">
        <f>IFERROR(IF(INDEX('[1]PNC 2020'!$A$3:$AA$434,MATCH($A469,'[1]PNC 2020'!$A$7:$A$434,0)+4,MATCH(AJ$60,'[1]PNC 2020'!$A$3:$AA$3,0))=0,"",INDEX('[1]PNC 2020'!$A$3:$AA$434,MATCH($A469,'[1]PNC 2020'!$A$7:$A$434,0)+4,MATCH(AJ$60,'[1]PNC 2020'!$A$3:$AA$3,0))),"")</f>
        <v/>
      </c>
      <c r="AK469" s="87">
        <f t="shared" si="156"/>
        <v>0</v>
      </c>
      <c r="AM469" s="132" t="s">
        <v>7</v>
      </c>
    </row>
    <row r="470" spans="1:39" ht="13.5" thickBot="1" x14ac:dyDescent="0.2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tr">
        <f>IFERROR(IF(INDEX('[1]PNC 2020'!$A$3:$AA$434,MATCH($A470,'[1]PNC 2020'!$A$7:$A$434,0)+4,MATCH(E$60,'[1]PNC 2020'!$A$3:$AA$3,0))=0,"",INDEX('[1]PNC 2020'!$A$3:$AA$434,MATCH($A470,'[1]PNC 2020'!$A$7:$A$434,0)+4,MATCH(E$60,'[1]PNC 2020'!$A$3:$AA$3,0))),"")</f>
        <v/>
      </c>
      <c r="F470" s="87" t="str">
        <f>IFERROR(IF(INDEX('[1]PNC 2020'!$A$3:$AA$434,MATCH($A470,'[1]PNC 2020'!$A$7:$A$434,0)+4,MATCH(F$60,'[1]PNC 2020'!$A$3:$AA$3,0))=0,"",INDEX('[1]PNC 2020'!$A$3:$AA$434,MATCH($A470,'[1]PNC 2020'!$A$7:$A$434,0)+4,MATCH(F$60,'[1]PNC 2020'!$A$3:$AA$3,0))),"")</f>
        <v/>
      </c>
      <c r="G470" s="87">
        <f t="shared" si="146"/>
        <v>0</v>
      </c>
      <c r="H470" s="87" t="str">
        <f>IFERROR(IF(INDEX('[1]PNC 2020'!$A$3:$AA$434,MATCH($A470,'[1]PNC 2020'!$A$7:$A$434,0)+4,MATCH(H$60,'[1]PNC 2020'!$A$3:$AA$3,0))=0,"",INDEX('[1]PNC 2020'!$A$3:$AA$434,MATCH($A470,'[1]PNC 2020'!$A$7:$A$434,0)+4,MATCH(H$60,'[1]PNC 2020'!$A$3:$AA$3,0))),"")</f>
        <v/>
      </c>
      <c r="I470" s="87" t="str">
        <f>IFERROR(IF(INDEX('[1]PNC 2020'!$A$3:$AA$434,MATCH($A470,'[1]PNC 2020'!$A$7:$A$434,0)+4,MATCH(I$60,'[1]PNC 2020'!$A$3:$AA$3,0))=0,"",INDEX('[1]PNC 2020'!$A$3:$AA$434,MATCH($A470,'[1]PNC 2020'!$A$7:$A$434,0)+4,MATCH(I$60,'[1]PNC 2020'!$A$3:$AA$3,0))),"")</f>
        <v/>
      </c>
      <c r="J470" s="87">
        <f t="shared" si="147"/>
        <v>0</v>
      </c>
      <c r="K470" s="87" t="str">
        <f>IFERROR(IF(INDEX('[1]PNC 2020'!$A$3:$AA$434,MATCH($A470,'[1]PNC 2020'!$A$7:$A$434,0)+4,MATCH(K$60,'[1]PNC 2020'!$A$3:$AA$3,0))=0,"",INDEX('[1]PNC 2020'!$A$3:$AA$434,MATCH($A470,'[1]PNC 2020'!$A$7:$A$434,0)+4,MATCH(K$60,'[1]PNC 2020'!$A$3:$AA$3,0))),"")</f>
        <v/>
      </c>
      <c r="L470" s="87" t="str">
        <f>IFERROR(IF(INDEX('[1]PNC 2020'!$A$3:$AA$434,MATCH($A470,'[1]PNC 2020'!$A$7:$A$434,0)+4,MATCH(L$60,'[1]PNC 2020'!$A$3:$AA$3,0))=0,"",INDEX('[1]PNC 2020'!$A$3:$AA$434,MATCH($A470,'[1]PNC 2020'!$A$7:$A$434,0)+4,MATCH(L$60,'[1]PNC 2020'!$A$3:$AA$3,0))),"")</f>
        <v/>
      </c>
      <c r="M470" s="87">
        <f t="shared" si="148"/>
        <v>0</v>
      </c>
      <c r="N470" s="87" t="str">
        <f>IFERROR(IF(INDEX('[1]PNC 2020'!$A$3:$AA$434,MATCH($A470,'[1]PNC 2020'!$A$7:$A$434,0)+4,MATCH(N$60,'[1]PNC 2020'!$A$3:$AA$3,0))=0,"",INDEX('[1]PNC 2020'!$A$3:$AA$434,MATCH($A470,'[1]PNC 2020'!$A$7:$A$434,0)+4,MATCH(N$60,'[1]PNC 2020'!$A$3:$AA$3,0))),"")</f>
        <v/>
      </c>
      <c r="O470" s="87" t="str">
        <f>IFERROR(IF(INDEX('[1]PNC 2020'!$A$3:$AA$434,MATCH($A470,'[1]PNC 2020'!$A$7:$A$434,0)+4,MATCH(O$60,'[1]PNC 2020'!$A$3:$AA$3,0))=0,"",INDEX('[1]PNC 2020'!$A$3:$AA$434,MATCH($A470,'[1]PNC 2020'!$A$7:$A$434,0)+4,MATCH(O$60,'[1]PNC 2020'!$A$3:$AA$3,0))),"")</f>
        <v/>
      </c>
      <c r="P470" s="87">
        <f t="shared" si="149"/>
        <v>0</v>
      </c>
      <c r="Q470" s="87" t="str">
        <f>IFERROR(IF(INDEX('[1]PNC 2020'!$A$3:$AA$434,MATCH($A470,'[1]PNC 2020'!$A$7:$A$434,0)+4,MATCH(Q$60,'[1]PNC 2020'!$A$3:$AA$3,0))=0,"",INDEX('[1]PNC 2020'!$A$3:$AA$434,MATCH($A470,'[1]PNC 2020'!$A$7:$A$434,0)+4,MATCH(Q$60,'[1]PNC 2020'!$A$3:$AA$3,0))),"")</f>
        <v/>
      </c>
      <c r="R470" s="87" t="str">
        <f>IFERROR(IF(INDEX('[1]PNC 2020'!$A$3:$AA$434,MATCH($A470,'[1]PNC 2020'!$A$7:$A$434,0)+4,MATCH(R$60,'[1]PNC 2020'!$A$3:$AA$3,0))=0,"",INDEX('[1]PNC 2020'!$A$3:$AA$434,MATCH($A470,'[1]PNC 2020'!$A$7:$A$434,0)+4,MATCH(R$60,'[1]PNC 2020'!$A$3:$AA$3,0))),"")</f>
        <v/>
      </c>
      <c r="S470" s="87">
        <f t="shared" si="150"/>
        <v>0</v>
      </c>
      <c r="T470" s="87" t="str">
        <f>IFERROR(IF(INDEX('[1]PNC 2020'!$A$3:$AA$434,MATCH($A470,'[1]PNC 2020'!$A$7:$A$434,0)+4,MATCH(T$60,'[1]PNC 2020'!$A$3:$AA$3,0))=0,"",INDEX('[1]PNC 2020'!$A$3:$AA$434,MATCH($A470,'[1]PNC 2020'!$A$7:$A$434,0)+4,MATCH(T$60,'[1]PNC 2020'!$A$3:$AA$3,0))),"")</f>
        <v/>
      </c>
      <c r="U470" s="87" t="str">
        <f>IFERROR(IF(INDEX('[1]PNC 2020'!$A$3:$AA$434,MATCH($A470,'[1]PNC 2020'!$A$7:$A$434,0)+4,MATCH(U$60,'[1]PNC 2020'!$A$3:$AA$3,0))=0,"",INDEX('[1]PNC 2020'!$A$3:$AA$434,MATCH($A470,'[1]PNC 2020'!$A$7:$A$434,0)+4,MATCH(U$60,'[1]PNC 2020'!$A$3:$AA$3,0))),"")</f>
        <v/>
      </c>
      <c r="V470" s="87">
        <f t="shared" si="151"/>
        <v>0</v>
      </c>
      <c r="W470" s="87" t="str">
        <f>IFERROR(IF(INDEX('[1]PNC 2020'!$A$3:$AA$434,MATCH($A470,'[1]PNC 2020'!$A$7:$A$434,0)+4,MATCH(W$60,'[1]PNC 2020'!$A$3:$AA$3,0))=0,"",INDEX('[1]PNC 2020'!$A$3:$AA$434,MATCH($A470,'[1]PNC 2020'!$A$7:$A$434,0)+4,MATCH(W$60,'[1]PNC 2020'!$A$3:$AA$3,0))),"")</f>
        <v/>
      </c>
      <c r="X470" s="87" t="str">
        <f>IFERROR(IF(INDEX('[1]PNC 2020'!$A$3:$AA$434,MATCH($A470,'[1]PNC 2020'!$A$7:$A$434,0)+4,MATCH(X$60,'[1]PNC 2020'!$A$3:$AA$3,0))=0,"",INDEX('[1]PNC 2020'!$A$3:$AA$434,MATCH($A470,'[1]PNC 2020'!$A$7:$A$434,0)+4,MATCH(X$60,'[1]PNC 2020'!$A$3:$AA$3,0))),"")</f>
        <v/>
      </c>
      <c r="Y470" s="87">
        <f t="shared" si="152"/>
        <v>0</v>
      </c>
      <c r="Z470" s="87" t="str">
        <f>IFERROR(IF(INDEX('[1]PNC 2020'!$A$3:$AA$434,MATCH($A470,'[1]PNC 2020'!$A$7:$A$434,0)+4,MATCH(Z$60,'[1]PNC 2020'!$A$3:$AA$3,0))=0,"",INDEX('[1]PNC 2020'!$A$3:$AA$434,MATCH($A470,'[1]PNC 2020'!$A$7:$A$434,0)+4,MATCH(Z$60,'[1]PNC 2020'!$A$3:$AA$3,0))),"")</f>
        <v/>
      </c>
      <c r="AA470" s="87" t="str">
        <f>IFERROR(IF(INDEX('[1]PNC 2020'!$A$3:$AA$434,MATCH($A470,'[1]PNC 2020'!$A$7:$A$434,0)+4,MATCH(AA$60,'[1]PNC 2020'!$A$3:$AA$3,0))=0,"",INDEX('[1]PNC 2020'!$A$3:$AA$434,MATCH($A470,'[1]PNC 2020'!$A$7:$A$434,0)+4,MATCH(AA$60,'[1]PNC 2020'!$A$3:$AA$3,0))),"")</f>
        <v/>
      </c>
      <c r="AB470" s="87">
        <f t="shared" si="153"/>
        <v>0</v>
      </c>
      <c r="AC470" s="87" t="str">
        <f>IFERROR(IF(INDEX('[1]PNC 2020'!$A$3:$AA$434,MATCH($A470,'[1]PNC 2020'!$A$7:$A$434,0)+4,MATCH(AC$60,'[1]PNC 2020'!$A$3:$AA$3,0))=0,"",INDEX('[1]PNC 2020'!$A$3:$AA$434,MATCH($A470,'[1]PNC 2020'!$A$7:$A$434,0)+4,MATCH(AC$60,'[1]PNC 2020'!$A$3:$AA$3,0))),"")</f>
        <v/>
      </c>
      <c r="AD470" s="87" t="str">
        <f>IFERROR(IF(INDEX('[1]PNC 2020'!$A$3:$AA$434,MATCH($A470,'[1]PNC 2020'!$A$7:$A$434,0)+4,MATCH(AD$60,'[1]PNC 2020'!$A$3:$AA$3,0))=0,"",INDEX('[1]PNC 2020'!$A$3:$AA$434,MATCH($A470,'[1]PNC 2020'!$A$7:$A$434,0)+4,MATCH(AD$60,'[1]PNC 2020'!$A$3:$AA$3,0))),"")</f>
        <v/>
      </c>
      <c r="AE470" s="87">
        <f t="shared" si="154"/>
        <v>0</v>
      </c>
      <c r="AF470" s="87" t="str">
        <f>IFERROR(IF(INDEX('[1]PNC 2020'!$A$3:$AA$434,MATCH($A470,'[1]PNC 2020'!$A$7:$A$434,0)+4,MATCH(AF$60,'[1]PNC 2020'!$A$3:$AA$3,0))=0,"",INDEX('[1]PNC 2020'!$A$3:$AA$434,MATCH($A470,'[1]PNC 2020'!$A$7:$A$434,0)+4,MATCH(AF$60,'[1]PNC 2020'!$A$3:$AA$3,0))),"")</f>
        <v/>
      </c>
      <c r="AG470" s="87" t="str">
        <f>IFERROR(IF(INDEX('[1]PNC 2020'!$A$3:$AA$434,MATCH($A470,'[1]PNC 2020'!$A$7:$A$434,0)+4,MATCH(AG$60,'[1]PNC 2020'!$A$3:$AA$3,0))=0,"",INDEX('[1]PNC 2020'!$A$3:$AA$434,MATCH($A470,'[1]PNC 2020'!$A$7:$A$434,0)+4,MATCH(AG$60,'[1]PNC 2020'!$A$3:$AA$3,0))),"")</f>
        <v/>
      </c>
      <c r="AH470" s="87">
        <f t="shared" si="155"/>
        <v>0</v>
      </c>
      <c r="AI470" s="87" t="str">
        <f>IFERROR(IF(INDEX('[1]PNC 2020'!$A$3:$AA$434,MATCH($A470,'[1]PNC 2020'!$A$7:$A$434,0)+4,MATCH(AI$60,'[1]PNC 2020'!$A$3:$AA$3,0))=0,"",INDEX('[1]PNC 2020'!$A$3:$AA$434,MATCH($A470,'[1]PNC 2020'!$A$7:$A$434,0)+4,MATCH(AI$60,'[1]PNC 2020'!$A$3:$AA$3,0))),"")</f>
        <v/>
      </c>
      <c r="AJ470" s="87" t="str">
        <f>IFERROR(IF(INDEX('[1]PNC 2020'!$A$3:$AA$434,MATCH($A470,'[1]PNC 2020'!$A$7:$A$434,0)+4,MATCH(AJ$60,'[1]PNC 2020'!$A$3:$AA$3,0))=0,"",INDEX('[1]PNC 2020'!$A$3:$AA$434,MATCH($A470,'[1]PNC 2020'!$A$7:$A$434,0)+4,MATCH(AJ$60,'[1]PNC 2020'!$A$3:$AA$3,0))),"")</f>
        <v/>
      </c>
      <c r="AK470" s="87">
        <f t="shared" si="156"/>
        <v>0</v>
      </c>
      <c r="AM470" s="132" t="s">
        <v>7</v>
      </c>
    </row>
    <row r="471" spans="1:39" ht="14.25" thickTop="1" thickBot="1" x14ac:dyDescent="0.2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.5" thickTop="1" x14ac:dyDescent="0.2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2">
      <c r="A473" s="132" t="str">
        <f>AM473&amp;B473</f>
        <v>% de Primas Exoneradas de Impuestos</v>
      </c>
      <c r="B473" s="5" t="s">
        <v>38</v>
      </c>
      <c r="C473" s="180">
        <f>IFERROR(D471/C474*100,0)</f>
        <v>0</v>
      </c>
      <c r="D473" s="180"/>
      <c r="E473" s="180">
        <f>IFERROR(F471/E474*100,0)</f>
        <v>0</v>
      </c>
      <c r="F473" s="180"/>
      <c r="G473" s="36"/>
      <c r="H473" s="180">
        <f>IFERROR(I471/H474*100,0)</f>
        <v>0</v>
      </c>
      <c r="I473" s="180"/>
      <c r="J473" s="36"/>
      <c r="K473" s="180">
        <f>IFERROR(L471/K474*100,0)</f>
        <v>0</v>
      </c>
      <c r="L473" s="180"/>
      <c r="M473" s="36"/>
      <c r="N473" s="180">
        <f>IFERROR(O471/N474*100,0)</f>
        <v>0</v>
      </c>
      <c r="O473" s="180"/>
      <c r="P473" s="36"/>
      <c r="Q473" s="180">
        <f>IFERROR(R471/Q474*100,0)</f>
        <v>0</v>
      </c>
      <c r="R473" s="180"/>
      <c r="S473" s="36"/>
      <c r="T473" s="180">
        <f>IFERROR(U471/T474*100,0)</f>
        <v>0</v>
      </c>
      <c r="U473" s="180"/>
      <c r="V473" s="36"/>
      <c r="W473" s="180">
        <f>IFERROR(X471/W474*100,0)</f>
        <v>0</v>
      </c>
      <c r="X473" s="180"/>
      <c r="Y473" s="36"/>
      <c r="Z473" s="180">
        <f>IFERROR(AA471/Z474*100,0)</f>
        <v>0</v>
      </c>
      <c r="AA473" s="180"/>
      <c r="AB473" s="36"/>
      <c r="AC473" s="180">
        <f>IFERROR(AD471/AC474*100,0)</f>
        <v>0</v>
      </c>
      <c r="AD473" s="180"/>
      <c r="AE473" s="36"/>
      <c r="AF473" s="180">
        <f>IFERROR(AG471/AF474*100,0)</f>
        <v>0</v>
      </c>
      <c r="AG473" s="180"/>
      <c r="AH473" s="36"/>
      <c r="AI473" s="180">
        <f>IFERROR(AJ471/AI474*100,0)</f>
        <v>0</v>
      </c>
      <c r="AJ473" s="180"/>
      <c r="AK473" s="36"/>
    </row>
    <row r="474" spans="1:39" x14ac:dyDescent="0.2">
      <c r="A474" s="132" t="str">
        <f>AM474&amp;B474</f>
        <v>Primas Netas Totales</v>
      </c>
      <c r="B474" s="5" t="s">
        <v>39</v>
      </c>
      <c r="C474" s="182">
        <f>IFERROR(C471+D471,0)</f>
        <v>0</v>
      </c>
      <c r="D474" s="181"/>
      <c r="E474" s="182">
        <f>IFERROR(E471+F471,0)</f>
        <v>0</v>
      </c>
      <c r="F474" s="181"/>
      <c r="G474" s="37"/>
      <c r="H474" s="182">
        <f>IFERROR(H471+I471,0)</f>
        <v>0</v>
      </c>
      <c r="I474" s="181"/>
      <c r="J474" s="37"/>
      <c r="K474" s="182">
        <f>IFERROR(K471+L471,0)</f>
        <v>0</v>
      </c>
      <c r="L474" s="181"/>
      <c r="M474" s="37"/>
      <c r="N474" s="182">
        <f>IFERROR(N471+O471,0)</f>
        <v>0</v>
      </c>
      <c r="O474" s="181"/>
      <c r="P474" s="37"/>
      <c r="Q474" s="182">
        <f>IFERROR(Q471+R471,0)</f>
        <v>0</v>
      </c>
      <c r="R474" s="181"/>
      <c r="S474" s="37"/>
      <c r="T474" s="182">
        <f>IFERROR(T471+U471,0)</f>
        <v>0</v>
      </c>
      <c r="U474" s="181"/>
      <c r="V474" s="37"/>
      <c r="W474" s="182">
        <f>IFERROR(W471+X471,0)</f>
        <v>0</v>
      </c>
      <c r="X474" s="181"/>
      <c r="Y474" s="37"/>
      <c r="Z474" s="182">
        <f>IFERROR(Z471+AA471,0)</f>
        <v>0</v>
      </c>
      <c r="AA474" s="181"/>
      <c r="AB474" s="37"/>
      <c r="AC474" s="182">
        <f>IFERROR(AC471+AD471,0)</f>
        <v>0</v>
      </c>
      <c r="AD474" s="181"/>
      <c r="AE474" s="37"/>
      <c r="AF474" s="182">
        <f>IFERROR(AF471+AG471,0)</f>
        <v>0</v>
      </c>
      <c r="AG474" s="181"/>
      <c r="AH474" s="37"/>
      <c r="AI474" s="182">
        <f>IFERROR(AI471+AJ471,0)</f>
        <v>0</v>
      </c>
      <c r="AJ474" s="181"/>
      <c r="AK474" s="37"/>
    </row>
    <row r="475" spans="1:39" x14ac:dyDescent="0.2">
      <c r="A475" s="132" t="str">
        <f>AM475&amp;B475</f>
        <v>% Por Ramos Primas Netas Cobradas</v>
      </c>
      <c r="B475" s="5" t="s">
        <v>40</v>
      </c>
      <c r="C475" s="180">
        <f>SUM(E475:AJ475,0)</f>
        <v>0</v>
      </c>
      <c r="D475" s="181"/>
      <c r="E475" s="180">
        <f>IFERROR(E474/C474*100,0)</f>
        <v>0</v>
      </c>
      <c r="F475" s="180"/>
      <c r="G475" s="36"/>
      <c r="H475" s="180">
        <f>IFERROR(H474/C474*100,0)</f>
        <v>0</v>
      </c>
      <c r="I475" s="180"/>
      <c r="J475" s="36"/>
      <c r="K475" s="180">
        <f>IFERROR(K474/C474*100,0)</f>
        <v>0</v>
      </c>
      <c r="L475" s="180"/>
      <c r="M475" s="36"/>
      <c r="N475" s="180">
        <f>IFERROR(N474/C474*100,0)</f>
        <v>0</v>
      </c>
      <c r="O475" s="180"/>
      <c r="P475" s="36"/>
      <c r="Q475" s="180">
        <f>IFERROR(Q474/C474*100,0)</f>
        <v>0</v>
      </c>
      <c r="R475" s="180"/>
      <c r="S475" s="36"/>
      <c r="T475" s="180">
        <f>IFERROR(T474/C474*100,0)</f>
        <v>0</v>
      </c>
      <c r="U475" s="180"/>
      <c r="V475" s="36"/>
      <c r="W475" s="180">
        <f>IFERROR(W474/C474*100,0)</f>
        <v>0</v>
      </c>
      <c r="X475" s="180"/>
      <c r="Y475" s="36"/>
      <c r="Z475" s="180">
        <f>IFERROR(Z474/C474*100,0)</f>
        <v>0</v>
      </c>
      <c r="AA475" s="180"/>
      <c r="AB475" s="36"/>
      <c r="AC475" s="180">
        <f>IFERROR(AC474/C474*100,0)</f>
        <v>0</v>
      </c>
      <c r="AD475" s="180"/>
      <c r="AE475" s="36"/>
      <c r="AF475" s="180">
        <f>IFERROR(AF474/C474*100,0)</f>
        <v>0</v>
      </c>
      <c r="AG475" s="180"/>
      <c r="AH475" s="36"/>
      <c r="AI475" s="180">
        <f>IFERROR(AI474/C474*100,0)</f>
        <v>0</v>
      </c>
      <c r="AJ475" s="180"/>
      <c r="AK475" s="36"/>
    </row>
    <row r="476" spans="1:39" x14ac:dyDescent="0.2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2">
      <c r="A477" s="132" t="str">
        <f t="shared" si="158"/>
        <v/>
      </c>
      <c r="B477" s="38"/>
    </row>
    <row r="478" spans="1:39" x14ac:dyDescent="0.2">
      <c r="A478" s="132" t="str">
        <f t="shared" si="158"/>
        <v/>
      </c>
      <c r="B478" s="38"/>
    </row>
    <row r="479" spans="1:39" x14ac:dyDescent="0.2">
      <c r="A479" s="132" t="str">
        <f t="shared" si="158"/>
        <v/>
      </c>
      <c r="B479" s="38"/>
    </row>
    <row r="480" spans="1:39" x14ac:dyDescent="0.2">
      <c r="A480" s="132" t="str">
        <f t="shared" si="158"/>
        <v/>
      </c>
      <c r="B480" s="38"/>
    </row>
    <row r="481" spans="1:50" x14ac:dyDescent="0.2">
      <c r="A481" s="132" t="str">
        <f t="shared" si="158"/>
        <v/>
      </c>
      <c r="B481" s="38"/>
    </row>
    <row r="482" spans="1:50" x14ac:dyDescent="0.2">
      <c r="A482" s="132" t="str">
        <f t="shared" si="158"/>
        <v/>
      </c>
      <c r="B482" s="38"/>
    </row>
    <row r="483" spans="1:50" ht="20.25" customHeight="1" x14ac:dyDescent="0.3">
      <c r="A483" s="132" t="str">
        <f t="shared" si="158"/>
        <v>Superintendencia de Seguros</v>
      </c>
      <c r="B483" s="179" t="s">
        <v>42</v>
      </c>
      <c r="C483" s="179"/>
      <c r="D483" s="179"/>
      <c r="E483" s="179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  <c r="X483" s="179"/>
      <c r="Y483" s="179"/>
      <c r="Z483" s="179"/>
      <c r="AA483" s="179"/>
      <c r="AB483" s="179"/>
      <c r="AC483" s="179"/>
      <c r="AD483" s="179"/>
      <c r="AE483" s="179"/>
      <c r="AF483" s="179"/>
      <c r="AG483" s="179"/>
      <c r="AH483" s="179"/>
      <c r="AI483" s="179"/>
      <c r="AJ483" s="179"/>
    </row>
    <row r="484" spans="1:50" ht="12.75" customHeight="1" x14ac:dyDescent="0.2">
      <c r="A484" s="132" t="str">
        <f t="shared" si="158"/>
        <v>Primas Netas Cobradas por Compañías, Según Ramos</v>
      </c>
      <c r="B484" s="178" t="s">
        <v>56</v>
      </c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/>
      <c r="O484" s="178"/>
      <c r="P484" s="178"/>
      <c r="Q484" s="178"/>
      <c r="R484" s="178"/>
      <c r="S484" s="178"/>
      <c r="T484" s="178"/>
      <c r="U484" s="178"/>
      <c r="V484" s="178"/>
      <c r="W484" s="178"/>
      <c r="X484" s="178"/>
      <c r="Y484" s="178"/>
      <c r="Z484" s="178"/>
      <c r="AA484" s="178"/>
      <c r="AB484" s="178"/>
      <c r="AC484" s="178"/>
      <c r="AD484" s="178"/>
      <c r="AE484" s="178"/>
      <c r="AF484" s="178"/>
      <c r="AG484" s="178"/>
      <c r="AH484" s="178"/>
      <c r="AI484" s="178"/>
      <c r="AJ484" s="178"/>
    </row>
    <row r="485" spans="1:50" ht="12.75" customHeight="1" x14ac:dyDescent="0.2">
      <c r="A485" s="132" t="str">
        <f t="shared" si="158"/>
        <v>Septiembre. 2022</v>
      </c>
      <c r="B485" s="176" t="s">
        <v>142</v>
      </c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  <c r="AH485" s="177"/>
      <c r="AI485" s="177"/>
      <c r="AJ485" s="177"/>
    </row>
    <row r="486" spans="1:50" ht="12.75" customHeight="1" x14ac:dyDescent="0.2">
      <c r="A486" s="132" t="str">
        <f t="shared" si="158"/>
        <v>(Valores en RD$)</v>
      </c>
      <c r="B486" s="178" t="s">
        <v>91</v>
      </c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178"/>
      <c r="O486" s="178"/>
      <c r="P486" s="178"/>
      <c r="Q486" s="178"/>
      <c r="R486" s="178"/>
      <c r="S486" s="178"/>
      <c r="T486" s="178"/>
      <c r="U486" s="178"/>
      <c r="V486" s="178"/>
      <c r="W486" s="178"/>
      <c r="X486" s="178"/>
      <c r="Y486" s="178"/>
      <c r="Z486" s="178"/>
      <c r="AA486" s="178"/>
      <c r="AB486" s="178"/>
      <c r="AC486" s="178"/>
      <c r="AD486" s="178"/>
      <c r="AE486" s="178"/>
      <c r="AF486" s="178"/>
      <c r="AG486" s="178"/>
      <c r="AH486" s="178"/>
      <c r="AI486" s="178"/>
      <c r="AJ486" s="178"/>
    </row>
    <row r="487" spans="1:50" x14ac:dyDescent="0.2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.5" thickBot="1" x14ac:dyDescent="0.2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25">
      <c r="A489" s="132" t="str">
        <f t="shared" si="158"/>
        <v>Compañías</v>
      </c>
      <c r="B489" s="171" t="s">
        <v>33</v>
      </c>
      <c r="C489" s="183" t="s">
        <v>0</v>
      </c>
      <c r="D489" s="183"/>
      <c r="E489" s="183" t="s">
        <v>12</v>
      </c>
      <c r="F489" s="183"/>
      <c r="G489" s="110"/>
      <c r="H489" s="183" t="s">
        <v>13</v>
      </c>
      <c r="I489" s="183"/>
      <c r="J489" s="110"/>
      <c r="K489" s="183" t="s">
        <v>14</v>
      </c>
      <c r="L489" s="183"/>
      <c r="M489" s="110"/>
      <c r="N489" s="183" t="s">
        <v>15</v>
      </c>
      <c r="O489" s="183"/>
      <c r="P489" s="110"/>
      <c r="Q489" s="183" t="s">
        <v>27</v>
      </c>
      <c r="R489" s="183"/>
      <c r="S489" s="110"/>
      <c r="T489" s="183" t="s">
        <v>35</v>
      </c>
      <c r="U489" s="183"/>
      <c r="V489" s="110"/>
      <c r="W489" s="183" t="s">
        <v>16</v>
      </c>
      <c r="X489" s="183"/>
      <c r="Y489" s="110"/>
      <c r="Z489" s="183" t="s">
        <v>67</v>
      </c>
      <c r="AA489" s="183"/>
      <c r="AB489" s="110"/>
      <c r="AC489" s="183" t="s">
        <v>34</v>
      </c>
      <c r="AD489" s="183"/>
      <c r="AE489" s="110"/>
      <c r="AF489" s="183" t="s">
        <v>17</v>
      </c>
      <c r="AG489" s="183"/>
      <c r="AH489" s="110"/>
      <c r="AI489" s="183" t="s">
        <v>18</v>
      </c>
      <c r="AJ489" s="183"/>
      <c r="AK489" s="65"/>
    </row>
    <row r="490" spans="1:50" ht="14.25" thickTop="1" thickBot="1" x14ac:dyDescent="0.25">
      <c r="A490" s="132" t="str">
        <f t="shared" si="158"/>
        <v/>
      </c>
      <c r="B490" s="184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2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tr">
        <f>IFERROR(IF(INDEX('[1]PNC 2020'!$A$3:$AA$434,MATCH($A491,'[1]PNC 2020'!$A$7:$A$434,0)+4,MATCH(E$60,'[1]PNC 2020'!$A$3:$AA$3,0))=0,"",INDEX('[1]PNC 2020'!$A$3:$AA$434,MATCH($A491,'[1]PNC 2020'!$A$7:$A$434,0)+4,MATCH(E$60,'[1]PNC 2020'!$A$3:$AA$3,0))),"")</f>
        <v/>
      </c>
      <c r="F491" s="87" t="str">
        <f>IFERROR(IF(INDEX('[1]PNC 2020'!$A$3:$AA$434,MATCH($A491,'[1]PNC 2020'!$A$7:$A$434,0)+4,MATCH(F$60,'[1]PNC 2020'!$A$3:$AA$3,0))=0,"",INDEX('[1]PNC 2020'!$A$3:$AA$434,MATCH($A491,'[1]PNC 2020'!$A$7:$A$434,0)+4,MATCH(F$60,'[1]PNC 2020'!$A$3:$AA$3,0))),"")</f>
        <v/>
      </c>
      <c r="G491" s="87">
        <f>SUBTOTAL(109,E491:F491)</f>
        <v>0</v>
      </c>
      <c r="H491" s="87" t="str">
        <f>IFERROR(IF(INDEX('[1]PNC 2020'!$A$3:$AA$434,MATCH($A491,'[1]PNC 2020'!$A$7:$A$434,0)+4,MATCH(H$60,'[1]PNC 2020'!$A$3:$AA$3,0))=0,"",INDEX('[1]PNC 2020'!$A$3:$AA$434,MATCH($A491,'[1]PNC 2020'!$A$7:$A$434,0)+4,MATCH(H$60,'[1]PNC 2020'!$A$3:$AA$3,0))),"")</f>
        <v/>
      </c>
      <c r="I491" s="87" t="str">
        <f>IFERROR(IF(INDEX('[1]PNC 2020'!$A$3:$AA$434,MATCH($A491,'[1]PNC 2020'!$A$7:$A$434,0)+4,MATCH(I$60,'[1]PNC 2020'!$A$3:$AA$3,0))=0,"",INDEX('[1]PNC 2020'!$A$3:$AA$434,MATCH($A491,'[1]PNC 2020'!$A$7:$A$434,0)+4,MATCH(I$60,'[1]PNC 2020'!$A$3:$AA$3,0))),"")</f>
        <v/>
      </c>
      <c r="J491" s="87">
        <f>SUBTOTAL(109,H491:I491)</f>
        <v>0</v>
      </c>
      <c r="K491" s="87" t="str">
        <f>IFERROR(IF(INDEX('[1]PNC 2020'!$A$3:$AA$434,MATCH($A491,'[1]PNC 2020'!$A$7:$A$434,0)+4,MATCH(K$60,'[1]PNC 2020'!$A$3:$AA$3,0))=0,"",INDEX('[1]PNC 2020'!$A$3:$AA$434,MATCH($A491,'[1]PNC 2020'!$A$7:$A$434,0)+4,MATCH(K$60,'[1]PNC 2020'!$A$3:$AA$3,0))),"")</f>
        <v/>
      </c>
      <c r="L491" s="87" t="str">
        <f>IFERROR(IF(INDEX('[1]PNC 2020'!$A$3:$AA$434,MATCH($A491,'[1]PNC 2020'!$A$7:$A$434,0)+4,MATCH(L$60,'[1]PNC 2020'!$A$3:$AA$3,0))=0,"",INDEX('[1]PNC 2020'!$A$3:$AA$434,MATCH($A491,'[1]PNC 2020'!$A$7:$A$434,0)+4,MATCH(L$60,'[1]PNC 2020'!$A$3:$AA$3,0))),"")</f>
        <v/>
      </c>
      <c r="M491" s="87">
        <f>SUBTOTAL(109,K491:L491)</f>
        <v>0</v>
      </c>
      <c r="N491" s="87" t="str">
        <f>IFERROR(IF(INDEX('[1]PNC 2020'!$A$3:$AA$434,MATCH($A491,'[1]PNC 2020'!$A$7:$A$434,0)+4,MATCH(N$60,'[1]PNC 2020'!$A$3:$AA$3,0))=0,"",INDEX('[1]PNC 2020'!$A$3:$AA$434,MATCH($A491,'[1]PNC 2020'!$A$7:$A$434,0)+4,MATCH(N$60,'[1]PNC 2020'!$A$3:$AA$3,0))),"")</f>
        <v/>
      </c>
      <c r="O491" s="87" t="str">
        <f>IFERROR(IF(INDEX('[1]PNC 2020'!$A$3:$AA$434,MATCH($A491,'[1]PNC 2020'!$A$7:$A$434,0)+4,MATCH(O$60,'[1]PNC 2020'!$A$3:$AA$3,0))=0,"",INDEX('[1]PNC 2020'!$A$3:$AA$434,MATCH($A491,'[1]PNC 2020'!$A$7:$A$434,0)+4,MATCH(O$60,'[1]PNC 2020'!$A$3:$AA$3,0))),"")</f>
        <v/>
      </c>
      <c r="P491" s="87">
        <f>SUBTOTAL(109,N491:O491)</f>
        <v>0</v>
      </c>
      <c r="Q491" s="87" t="str">
        <f>IFERROR(IF(INDEX('[1]PNC 2020'!$A$3:$AA$434,MATCH($A491,'[1]PNC 2020'!$A$7:$A$434,0)+4,MATCH(Q$60,'[1]PNC 2020'!$A$3:$AA$3,0))=0,"",INDEX('[1]PNC 2020'!$A$3:$AA$434,MATCH($A491,'[1]PNC 2020'!$A$7:$A$434,0)+4,MATCH(Q$60,'[1]PNC 2020'!$A$3:$AA$3,0))),"")</f>
        <v/>
      </c>
      <c r="R491" s="87" t="str">
        <f>IFERROR(IF(INDEX('[1]PNC 2020'!$A$3:$AA$434,MATCH($A491,'[1]PNC 2020'!$A$7:$A$434,0)+4,MATCH(R$60,'[1]PNC 2020'!$A$3:$AA$3,0))=0,"",INDEX('[1]PNC 2020'!$A$3:$AA$434,MATCH($A491,'[1]PNC 2020'!$A$7:$A$434,0)+4,MATCH(R$60,'[1]PNC 2020'!$A$3:$AA$3,0))),"")</f>
        <v/>
      </c>
      <c r="S491" s="87">
        <f>SUBTOTAL(109,Q491:R491)</f>
        <v>0</v>
      </c>
      <c r="T491" s="87" t="str">
        <f>IFERROR(IF(INDEX('[1]PNC 2020'!$A$3:$AA$434,MATCH($A491,'[1]PNC 2020'!$A$7:$A$434,0)+4,MATCH(T$60,'[1]PNC 2020'!$A$3:$AA$3,0))=0,"",INDEX('[1]PNC 2020'!$A$3:$AA$434,MATCH($A491,'[1]PNC 2020'!$A$7:$A$434,0)+4,MATCH(T$60,'[1]PNC 2020'!$A$3:$AA$3,0))),"")</f>
        <v/>
      </c>
      <c r="U491" s="87" t="str">
        <f>IFERROR(IF(INDEX('[1]PNC 2020'!$A$3:$AA$434,MATCH($A491,'[1]PNC 2020'!$A$7:$A$434,0)+4,MATCH(U$60,'[1]PNC 2020'!$A$3:$AA$3,0))=0,"",INDEX('[1]PNC 2020'!$A$3:$AA$434,MATCH($A491,'[1]PNC 2020'!$A$7:$A$434,0)+4,MATCH(U$60,'[1]PNC 2020'!$A$3:$AA$3,0))),"")</f>
        <v/>
      </c>
      <c r="V491" s="87">
        <f>SUBTOTAL(109,T491:U491)</f>
        <v>0</v>
      </c>
      <c r="W491" s="87" t="str">
        <f>IFERROR(IF(INDEX('[1]PNC 2020'!$A$3:$AA$434,MATCH($A491,'[1]PNC 2020'!$A$7:$A$434,0)+4,MATCH(W$60,'[1]PNC 2020'!$A$3:$AA$3,0))=0,"",INDEX('[1]PNC 2020'!$A$3:$AA$434,MATCH($A491,'[1]PNC 2020'!$A$7:$A$434,0)+4,MATCH(W$60,'[1]PNC 2020'!$A$3:$AA$3,0))),"")</f>
        <v/>
      </c>
      <c r="X491" s="87" t="str">
        <f>IFERROR(IF(INDEX('[1]PNC 2020'!$A$3:$AA$434,MATCH($A491,'[1]PNC 2020'!$A$7:$A$434,0)+4,MATCH(X$60,'[1]PNC 2020'!$A$3:$AA$3,0))=0,"",INDEX('[1]PNC 2020'!$A$3:$AA$434,MATCH($A491,'[1]PNC 2020'!$A$7:$A$434,0)+4,MATCH(X$60,'[1]PNC 2020'!$A$3:$AA$3,0))),"")</f>
        <v/>
      </c>
      <c r="Y491" s="87">
        <f>SUBTOTAL(109,W491:X491)</f>
        <v>0</v>
      </c>
      <c r="Z491" s="87" t="str">
        <f>IFERROR(IF(INDEX('[1]PNC 2020'!$A$3:$AA$434,MATCH($A491,'[1]PNC 2020'!$A$7:$A$434,0)+4,MATCH(Z$60,'[1]PNC 2020'!$A$3:$AA$3,0))=0,"",INDEX('[1]PNC 2020'!$A$3:$AA$434,MATCH($A491,'[1]PNC 2020'!$A$7:$A$434,0)+4,MATCH(Z$60,'[1]PNC 2020'!$A$3:$AA$3,0))),"")</f>
        <v/>
      </c>
      <c r="AA491" s="87" t="str">
        <f>IFERROR(IF(INDEX('[1]PNC 2020'!$A$3:$AA$434,MATCH($A491,'[1]PNC 2020'!$A$7:$A$434,0)+4,MATCH(AA$60,'[1]PNC 2020'!$A$3:$AA$3,0))=0,"",INDEX('[1]PNC 2020'!$A$3:$AA$434,MATCH($A491,'[1]PNC 2020'!$A$7:$A$434,0)+4,MATCH(AA$60,'[1]PNC 2020'!$A$3:$AA$3,0))),"")</f>
        <v/>
      </c>
      <c r="AB491" s="87">
        <f>SUBTOTAL(109,Z491:AA491)</f>
        <v>0</v>
      </c>
      <c r="AC491" s="87" t="str">
        <f>IFERROR(IF(INDEX('[1]PNC 2020'!$A$3:$AA$434,MATCH($A491,'[1]PNC 2020'!$A$7:$A$434,0)+4,MATCH(AC$60,'[1]PNC 2020'!$A$3:$AA$3,0))=0,"",INDEX('[1]PNC 2020'!$A$3:$AA$434,MATCH($A491,'[1]PNC 2020'!$A$7:$A$434,0)+4,MATCH(AC$60,'[1]PNC 2020'!$A$3:$AA$3,0))),"")</f>
        <v/>
      </c>
      <c r="AD491" s="87" t="str">
        <f>IFERROR(IF(INDEX('[1]PNC 2020'!$A$3:$AA$434,MATCH($A491,'[1]PNC 2020'!$A$7:$A$434,0)+4,MATCH(AD$60,'[1]PNC 2020'!$A$3:$AA$3,0))=0,"",INDEX('[1]PNC 2020'!$A$3:$AA$434,MATCH($A491,'[1]PNC 2020'!$A$7:$A$434,0)+4,MATCH(AD$60,'[1]PNC 2020'!$A$3:$AA$3,0))),"")</f>
        <v/>
      </c>
      <c r="AE491" s="87">
        <f>SUBTOTAL(109,AC491:AD491)</f>
        <v>0</v>
      </c>
      <c r="AF491" s="87" t="str">
        <f>IFERROR(IF(INDEX('[1]PNC 2020'!$A$3:$AA$434,MATCH($A491,'[1]PNC 2020'!$A$7:$A$434,0)+4,MATCH(AF$60,'[1]PNC 2020'!$A$3:$AA$3,0))=0,"",INDEX('[1]PNC 2020'!$A$3:$AA$434,MATCH($A491,'[1]PNC 2020'!$A$7:$A$434,0)+4,MATCH(AF$60,'[1]PNC 2020'!$A$3:$AA$3,0))),"")</f>
        <v/>
      </c>
      <c r="AG491" s="87" t="str">
        <f>IFERROR(IF(INDEX('[1]PNC 2020'!$A$3:$AA$434,MATCH($A491,'[1]PNC 2020'!$A$7:$A$434,0)+4,MATCH(AG$60,'[1]PNC 2020'!$A$3:$AA$3,0))=0,"",INDEX('[1]PNC 2020'!$A$3:$AA$434,MATCH($A491,'[1]PNC 2020'!$A$7:$A$434,0)+4,MATCH(AG$60,'[1]PNC 2020'!$A$3:$AA$3,0))),"")</f>
        <v/>
      </c>
      <c r="AH491" s="87">
        <f>SUBTOTAL(109,AF491:AG491)</f>
        <v>0</v>
      </c>
      <c r="AI491" s="87" t="str">
        <f>IFERROR(IF(INDEX('[1]PNC 2020'!$A$3:$AA$434,MATCH($A491,'[1]PNC 2020'!$A$7:$A$434,0)+4,MATCH(AI$60,'[1]PNC 2020'!$A$3:$AA$3,0))=0,"",INDEX('[1]PNC 2020'!$A$3:$AA$434,MATCH($A491,'[1]PNC 2020'!$A$7:$A$434,0)+4,MATCH(AI$60,'[1]PNC 2020'!$A$3:$AA$3,0))),"")</f>
        <v/>
      </c>
      <c r="AJ491" s="87" t="str">
        <f>IFERROR(IF(INDEX('[1]PNC 2020'!$A$3:$AA$434,MATCH($A491,'[1]PNC 2020'!$A$7:$A$434,0)+4,MATCH(AJ$60,'[1]PNC 2020'!$A$3:$AA$3,0))=0,"",INDEX('[1]PNC 2020'!$A$3:$AA$434,MATCH($A491,'[1]PNC 2020'!$A$7:$A$434,0)+4,MATCH(AJ$60,'[1]PNC 2020'!$A$3:$AA$3,0))),"")</f>
        <v/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2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tr">
        <f>IFERROR(IF(INDEX('[1]PNC 2020'!$A$3:$AA$434,MATCH($A492,'[1]PNC 2020'!$A$7:$A$434,0)+4,MATCH(E$60,'[1]PNC 2020'!$A$3:$AA$3,0))=0,"",INDEX('[1]PNC 2020'!$A$3:$AA$434,MATCH($A492,'[1]PNC 2020'!$A$7:$A$434,0)+4,MATCH(E$60,'[1]PNC 2020'!$A$3:$AA$3,0))),"")</f>
        <v/>
      </c>
      <c r="F492" s="87" t="str">
        <f>IFERROR(IF(INDEX('[1]PNC 2020'!$A$3:$AA$434,MATCH($A492,'[1]PNC 2020'!$A$7:$A$434,0)+4,MATCH(F$60,'[1]PNC 2020'!$A$3:$AA$3,0))=0,"",INDEX('[1]PNC 2020'!$A$3:$AA$434,MATCH($A492,'[1]PNC 2020'!$A$7:$A$434,0)+4,MATCH(F$60,'[1]PNC 2020'!$A$3:$AA$3,0))),"")</f>
        <v/>
      </c>
      <c r="G492" s="87">
        <f t="shared" ref="G492:G523" si="161">SUBTOTAL(109,E492:F492)</f>
        <v>0</v>
      </c>
      <c r="H492" s="87" t="str">
        <f>IFERROR(IF(INDEX('[1]PNC 2020'!$A$3:$AA$434,MATCH($A492,'[1]PNC 2020'!$A$7:$A$434,0)+4,MATCH(H$60,'[1]PNC 2020'!$A$3:$AA$3,0))=0,"",INDEX('[1]PNC 2020'!$A$3:$AA$434,MATCH($A492,'[1]PNC 2020'!$A$7:$A$434,0)+4,MATCH(H$60,'[1]PNC 2020'!$A$3:$AA$3,0))),"")</f>
        <v/>
      </c>
      <c r="I492" s="87" t="str">
        <f>IFERROR(IF(INDEX('[1]PNC 2020'!$A$3:$AA$434,MATCH($A492,'[1]PNC 2020'!$A$7:$A$434,0)+4,MATCH(I$60,'[1]PNC 2020'!$A$3:$AA$3,0))=0,"",INDEX('[1]PNC 2020'!$A$3:$AA$434,MATCH($A492,'[1]PNC 2020'!$A$7:$A$434,0)+4,MATCH(I$60,'[1]PNC 2020'!$A$3:$AA$3,0))),"")</f>
        <v/>
      </c>
      <c r="J492" s="87">
        <f t="shared" ref="J492:J523" si="162">SUBTOTAL(109,H492:I492)</f>
        <v>0</v>
      </c>
      <c r="K492" s="87" t="str">
        <f>IFERROR(IF(INDEX('[1]PNC 2020'!$A$3:$AA$434,MATCH($A492,'[1]PNC 2020'!$A$7:$A$434,0)+4,MATCH(K$60,'[1]PNC 2020'!$A$3:$AA$3,0))=0,"",INDEX('[1]PNC 2020'!$A$3:$AA$434,MATCH($A492,'[1]PNC 2020'!$A$7:$A$434,0)+4,MATCH(K$60,'[1]PNC 2020'!$A$3:$AA$3,0))),"")</f>
        <v/>
      </c>
      <c r="L492" s="87" t="str">
        <f>IFERROR(IF(INDEX('[1]PNC 2020'!$A$3:$AA$434,MATCH($A492,'[1]PNC 2020'!$A$7:$A$434,0)+4,MATCH(L$60,'[1]PNC 2020'!$A$3:$AA$3,0))=0,"",INDEX('[1]PNC 2020'!$A$3:$AA$434,MATCH($A492,'[1]PNC 2020'!$A$7:$A$434,0)+4,MATCH(L$60,'[1]PNC 2020'!$A$3:$AA$3,0))),"")</f>
        <v/>
      </c>
      <c r="M492" s="87">
        <f t="shared" ref="M492:M523" si="163">SUBTOTAL(109,K492:L492)</f>
        <v>0</v>
      </c>
      <c r="N492" s="87" t="str">
        <f>IFERROR(IF(INDEX('[1]PNC 2020'!$A$3:$AA$434,MATCH($A492,'[1]PNC 2020'!$A$7:$A$434,0)+4,MATCH(N$60,'[1]PNC 2020'!$A$3:$AA$3,0))=0,"",INDEX('[1]PNC 2020'!$A$3:$AA$434,MATCH($A492,'[1]PNC 2020'!$A$7:$A$434,0)+4,MATCH(N$60,'[1]PNC 2020'!$A$3:$AA$3,0))),"")</f>
        <v/>
      </c>
      <c r="O492" s="87" t="str">
        <f>IFERROR(IF(INDEX('[1]PNC 2020'!$A$3:$AA$434,MATCH($A492,'[1]PNC 2020'!$A$7:$A$434,0)+4,MATCH(O$60,'[1]PNC 2020'!$A$3:$AA$3,0))=0,"",INDEX('[1]PNC 2020'!$A$3:$AA$434,MATCH($A492,'[1]PNC 2020'!$A$7:$A$434,0)+4,MATCH(O$60,'[1]PNC 2020'!$A$3:$AA$3,0))),"")</f>
        <v/>
      </c>
      <c r="P492" s="87">
        <f t="shared" ref="P492:P523" si="164">SUBTOTAL(109,N492:O492)</f>
        <v>0</v>
      </c>
      <c r="Q492" s="87" t="str">
        <f>IFERROR(IF(INDEX('[1]PNC 2020'!$A$3:$AA$434,MATCH($A492,'[1]PNC 2020'!$A$7:$A$434,0)+4,MATCH(Q$60,'[1]PNC 2020'!$A$3:$AA$3,0))=0,"",INDEX('[1]PNC 2020'!$A$3:$AA$434,MATCH($A492,'[1]PNC 2020'!$A$7:$A$434,0)+4,MATCH(Q$60,'[1]PNC 2020'!$A$3:$AA$3,0))),"")</f>
        <v/>
      </c>
      <c r="R492" s="87" t="str">
        <f>IFERROR(IF(INDEX('[1]PNC 2020'!$A$3:$AA$434,MATCH($A492,'[1]PNC 2020'!$A$7:$A$434,0)+4,MATCH(R$60,'[1]PNC 2020'!$A$3:$AA$3,0))=0,"",INDEX('[1]PNC 2020'!$A$3:$AA$434,MATCH($A492,'[1]PNC 2020'!$A$7:$A$434,0)+4,MATCH(R$60,'[1]PNC 2020'!$A$3:$AA$3,0))),"")</f>
        <v/>
      </c>
      <c r="S492" s="87">
        <f t="shared" ref="S492:S523" si="165">SUBTOTAL(109,Q492:R492)</f>
        <v>0</v>
      </c>
      <c r="T492" s="87" t="str">
        <f>IFERROR(IF(INDEX('[1]PNC 2020'!$A$3:$AA$434,MATCH($A492,'[1]PNC 2020'!$A$7:$A$434,0)+4,MATCH(T$60,'[1]PNC 2020'!$A$3:$AA$3,0))=0,"",INDEX('[1]PNC 2020'!$A$3:$AA$434,MATCH($A492,'[1]PNC 2020'!$A$7:$A$434,0)+4,MATCH(T$60,'[1]PNC 2020'!$A$3:$AA$3,0))),"")</f>
        <v/>
      </c>
      <c r="U492" s="87" t="str">
        <f>IFERROR(IF(INDEX('[1]PNC 2020'!$A$3:$AA$434,MATCH($A492,'[1]PNC 2020'!$A$7:$A$434,0)+4,MATCH(U$60,'[1]PNC 2020'!$A$3:$AA$3,0))=0,"",INDEX('[1]PNC 2020'!$A$3:$AA$434,MATCH($A492,'[1]PNC 2020'!$A$7:$A$434,0)+4,MATCH(U$60,'[1]PNC 2020'!$A$3:$AA$3,0))),"")</f>
        <v/>
      </c>
      <c r="V492" s="87">
        <f t="shared" ref="V492:V523" si="166">SUBTOTAL(109,T492:U492)</f>
        <v>0</v>
      </c>
      <c r="W492" s="87" t="str">
        <f>IFERROR(IF(INDEX('[1]PNC 2020'!$A$3:$AA$434,MATCH($A492,'[1]PNC 2020'!$A$7:$A$434,0)+4,MATCH(W$60,'[1]PNC 2020'!$A$3:$AA$3,0))=0,"",INDEX('[1]PNC 2020'!$A$3:$AA$434,MATCH($A492,'[1]PNC 2020'!$A$7:$A$434,0)+4,MATCH(W$60,'[1]PNC 2020'!$A$3:$AA$3,0))),"")</f>
        <v/>
      </c>
      <c r="X492" s="87" t="str">
        <f>IFERROR(IF(INDEX('[1]PNC 2020'!$A$3:$AA$434,MATCH($A492,'[1]PNC 2020'!$A$7:$A$434,0)+4,MATCH(X$60,'[1]PNC 2020'!$A$3:$AA$3,0))=0,"",INDEX('[1]PNC 2020'!$A$3:$AA$434,MATCH($A492,'[1]PNC 2020'!$A$7:$A$434,0)+4,MATCH(X$60,'[1]PNC 2020'!$A$3:$AA$3,0))),"")</f>
        <v/>
      </c>
      <c r="Y492" s="87">
        <f t="shared" ref="Y492:Y523" si="167">SUBTOTAL(109,W492:X492)</f>
        <v>0</v>
      </c>
      <c r="Z492" s="87" t="str">
        <f>IFERROR(IF(INDEX('[1]PNC 2020'!$A$3:$AA$434,MATCH($A492,'[1]PNC 2020'!$A$7:$A$434,0)+4,MATCH(Z$60,'[1]PNC 2020'!$A$3:$AA$3,0))=0,"",INDEX('[1]PNC 2020'!$A$3:$AA$434,MATCH($A492,'[1]PNC 2020'!$A$7:$A$434,0)+4,MATCH(Z$60,'[1]PNC 2020'!$A$3:$AA$3,0))),"")</f>
        <v/>
      </c>
      <c r="AA492" s="87" t="str">
        <f>IFERROR(IF(INDEX('[1]PNC 2020'!$A$3:$AA$434,MATCH($A492,'[1]PNC 2020'!$A$7:$A$434,0)+4,MATCH(AA$60,'[1]PNC 2020'!$A$3:$AA$3,0))=0,"",INDEX('[1]PNC 2020'!$A$3:$AA$434,MATCH($A492,'[1]PNC 2020'!$A$7:$A$434,0)+4,MATCH(AA$60,'[1]PNC 2020'!$A$3:$AA$3,0))),"")</f>
        <v/>
      </c>
      <c r="AB492" s="87">
        <f t="shared" ref="AB492:AB523" si="168">SUBTOTAL(109,Z492:AA492)</f>
        <v>0</v>
      </c>
      <c r="AC492" s="87" t="str">
        <f>IFERROR(IF(INDEX('[1]PNC 2020'!$A$3:$AA$434,MATCH($A492,'[1]PNC 2020'!$A$7:$A$434,0)+4,MATCH(AC$60,'[1]PNC 2020'!$A$3:$AA$3,0))=0,"",INDEX('[1]PNC 2020'!$A$3:$AA$434,MATCH($A492,'[1]PNC 2020'!$A$7:$A$434,0)+4,MATCH(AC$60,'[1]PNC 2020'!$A$3:$AA$3,0))),"")</f>
        <v/>
      </c>
      <c r="AD492" s="87" t="str">
        <f>IFERROR(IF(INDEX('[1]PNC 2020'!$A$3:$AA$434,MATCH($A492,'[1]PNC 2020'!$A$7:$A$434,0)+4,MATCH(AD$60,'[1]PNC 2020'!$A$3:$AA$3,0))=0,"",INDEX('[1]PNC 2020'!$A$3:$AA$434,MATCH($A492,'[1]PNC 2020'!$A$7:$A$434,0)+4,MATCH(AD$60,'[1]PNC 2020'!$A$3:$AA$3,0))),"")</f>
        <v/>
      </c>
      <c r="AE492" s="87">
        <f t="shared" ref="AE492:AE523" si="169">SUBTOTAL(109,AC492:AD492)</f>
        <v>0</v>
      </c>
      <c r="AF492" s="87" t="str">
        <f>IFERROR(IF(INDEX('[1]PNC 2020'!$A$3:$AA$434,MATCH($A492,'[1]PNC 2020'!$A$7:$A$434,0)+4,MATCH(AF$60,'[1]PNC 2020'!$A$3:$AA$3,0))=0,"",INDEX('[1]PNC 2020'!$A$3:$AA$434,MATCH($A492,'[1]PNC 2020'!$A$7:$A$434,0)+4,MATCH(AF$60,'[1]PNC 2020'!$A$3:$AA$3,0))),"")</f>
        <v/>
      </c>
      <c r="AG492" s="87" t="str">
        <f>IFERROR(IF(INDEX('[1]PNC 2020'!$A$3:$AA$434,MATCH($A492,'[1]PNC 2020'!$A$7:$A$434,0)+4,MATCH(AG$60,'[1]PNC 2020'!$A$3:$AA$3,0))=0,"",INDEX('[1]PNC 2020'!$A$3:$AA$434,MATCH($A492,'[1]PNC 2020'!$A$7:$A$434,0)+4,MATCH(AG$60,'[1]PNC 2020'!$A$3:$AA$3,0))),"")</f>
        <v/>
      </c>
      <c r="AH492" s="87">
        <f t="shared" ref="AH492:AH523" si="170">SUBTOTAL(109,AF492:AG492)</f>
        <v>0</v>
      </c>
      <c r="AI492" s="87" t="str">
        <f>IFERROR(IF(INDEX('[1]PNC 2020'!$A$3:$AA$434,MATCH($A492,'[1]PNC 2020'!$A$7:$A$434,0)+4,MATCH(AI$60,'[1]PNC 2020'!$A$3:$AA$3,0))=0,"",INDEX('[1]PNC 2020'!$A$3:$AA$434,MATCH($A492,'[1]PNC 2020'!$A$7:$A$434,0)+4,MATCH(AI$60,'[1]PNC 2020'!$A$3:$AA$3,0))),"")</f>
        <v/>
      </c>
      <c r="AJ492" s="87" t="str">
        <f>IFERROR(IF(INDEX('[1]PNC 2020'!$A$3:$AA$434,MATCH($A492,'[1]PNC 2020'!$A$7:$A$434,0)+4,MATCH(AJ$60,'[1]PNC 2020'!$A$3:$AA$3,0))=0,"",INDEX('[1]PNC 2020'!$A$3:$AA$434,MATCH($A492,'[1]PNC 2020'!$A$7:$A$434,0)+4,MATCH(AJ$60,'[1]PNC 2020'!$A$3:$AA$3,0))),"")</f>
        <v/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2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tr">
        <f>IFERROR(IF(INDEX('[1]PNC 2020'!$A$3:$AA$434,MATCH($A493,'[1]PNC 2020'!$A$7:$A$434,0)+4,MATCH(E$60,'[1]PNC 2020'!$A$3:$AA$3,0))=0,"",INDEX('[1]PNC 2020'!$A$3:$AA$434,MATCH($A493,'[1]PNC 2020'!$A$7:$A$434,0)+4,MATCH(E$60,'[1]PNC 2020'!$A$3:$AA$3,0))),"")</f>
        <v/>
      </c>
      <c r="F493" s="87" t="str">
        <f>IFERROR(IF(INDEX('[1]PNC 2020'!$A$3:$AA$434,MATCH($A493,'[1]PNC 2020'!$A$7:$A$434,0)+4,MATCH(F$60,'[1]PNC 2020'!$A$3:$AA$3,0))=0,"",INDEX('[1]PNC 2020'!$A$3:$AA$434,MATCH($A493,'[1]PNC 2020'!$A$7:$A$434,0)+4,MATCH(F$60,'[1]PNC 2020'!$A$3:$AA$3,0))),"")</f>
        <v/>
      </c>
      <c r="G493" s="87">
        <f t="shared" si="161"/>
        <v>0</v>
      </c>
      <c r="H493" s="87" t="str">
        <f>IFERROR(IF(INDEX('[1]PNC 2020'!$A$3:$AA$434,MATCH($A493,'[1]PNC 2020'!$A$7:$A$434,0)+4,MATCH(H$60,'[1]PNC 2020'!$A$3:$AA$3,0))=0,"",INDEX('[1]PNC 2020'!$A$3:$AA$434,MATCH($A493,'[1]PNC 2020'!$A$7:$A$434,0)+4,MATCH(H$60,'[1]PNC 2020'!$A$3:$AA$3,0))),"")</f>
        <v/>
      </c>
      <c r="I493" s="87" t="str">
        <f>IFERROR(IF(INDEX('[1]PNC 2020'!$A$3:$AA$434,MATCH($A493,'[1]PNC 2020'!$A$7:$A$434,0)+4,MATCH(I$60,'[1]PNC 2020'!$A$3:$AA$3,0))=0,"",INDEX('[1]PNC 2020'!$A$3:$AA$434,MATCH($A493,'[1]PNC 2020'!$A$7:$A$434,0)+4,MATCH(I$60,'[1]PNC 2020'!$A$3:$AA$3,0))),"")</f>
        <v/>
      </c>
      <c r="J493" s="87">
        <f t="shared" si="162"/>
        <v>0</v>
      </c>
      <c r="K493" s="87" t="str">
        <f>IFERROR(IF(INDEX('[1]PNC 2020'!$A$3:$AA$434,MATCH($A493,'[1]PNC 2020'!$A$7:$A$434,0)+4,MATCH(K$60,'[1]PNC 2020'!$A$3:$AA$3,0))=0,"",INDEX('[1]PNC 2020'!$A$3:$AA$434,MATCH($A493,'[1]PNC 2020'!$A$7:$A$434,0)+4,MATCH(K$60,'[1]PNC 2020'!$A$3:$AA$3,0))),"")</f>
        <v/>
      </c>
      <c r="L493" s="87" t="str">
        <f>IFERROR(IF(INDEX('[1]PNC 2020'!$A$3:$AA$434,MATCH($A493,'[1]PNC 2020'!$A$7:$A$434,0)+4,MATCH(L$60,'[1]PNC 2020'!$A$3:$AA$3,0))=0,"",INDEX('[1]PNC 2020'!$A$3:$AA$434,MATCH($A493,'[1]PNC 2020'!$A$7:$A$434,0)+4,MATCH(L$60,'[1]PNC 2020'!$A$3:$AA$3,0))),"")</f>
        <v/>
      </c>
      <c r="M493" s="87">
        <f t="shared" si="163"/>
        <v>0</v>
      </c>
      <c r="N493" s="87" t="str">
        <f>IFERROR(IF(INDEX('[1]PNC 2020'!$A$3:$AA$434,MATCH($A493,'[1]PNC 2020'!$A$7:$A$434,0)+4,MATCH(N$60,'[1]PNC 2020'!$A$3:$AA$3,0))=0,"",INDEX('[1]PNC 2020'!$A$3:$AA$434,MATCH($A493,'[1]PNC 2020'!$A$7:$A$434,0)+4,MATCH(N$60,'[1]PNC 2020'!$A$3:$AA$3,0))),"")</f>
        <v/>
      </c>
      <c r="O493" s="87" t="str">
        <f>IFERROR(IF(INDEX('[1]PNC 2020'!$A$3:$AA$434,MATCH($A493,'[1]PNC 2020'!$A$7:$A$434,0)+4,MATCH(O$60,'[1]PNC 2020'!$A$3:$AA$3,0))=0,"",INDEX('[1]PNC 2020'!$A$3:$AA$434,MATCH($A493,'[1]PNC 2020'!$A$7:$A$434,0)+4,MATCH(O$60,'[1]PNC 2020'!$A$3:$AA$3,0))),"")</f>
        <v/>
      </c>
      <c r="P493" s="87">
        <f t="shared" si="164"/>
        <v>0</v>
      </c>
      <c r="Q493" s="87" t="str">
        <f>IFERROR(IF(INDEX('[1]PNC 2020'!$A$3:$AA$434,MATCH($A493,'[1]PNC 2020'!$A$7:$A$434,0)+4,MATCH(Q$60,'[1]PNC 2020'!$A$3:$AA$3,0))=0,"",INDEX('[1]PNC 2020'!$A$3:$AA$434,MATCH($A493,'[1]PNC 2020'!$A$7:$A$434,0)+4,MATCH(Q$60,'[1]PNC 2020'!$A$3:$AA$3,0))),"")</f>
        <v/>
      </c>
      <c r="R493" s="87" t="str">
        <f>IFERROR(IF(INDEX('[1]PNC 2020'!$A$3:$AA$434,MATCH($A493,'[1]PNC 2020'!$A$7:$A$434,0)+4,MATCH(R$60,'[1]PNC 2020'!$A$3:$AA$3,0))=0,"",INDEX('[1]PNC 2020'!$A$3:$AA$434,MATCH($A493,'[1]PNC 2020'!$A$7:$A$434,0)+4,MATCH(R$60,'[1]PNC 2020'!$A$3:$AA$3,0))),"")</f>
        <v/>
      </c>
      <c r="S493" s="87">
        <f t="shared" si="165"/>
        <v>0</v>
      </c>
      <c r="T493" s="87" t="str">
        <f>IFERROR(IF(INDEX('[1]PNC 2020'!$A$3:$AA$434,MATCH($A493,'[1]PNC 2020'!$A$7:$A$434,0)+4,MATCH(T$60,'[1]PNC 2020'!$A$3:$AA$3,0))=0,"",INDEX('[1]PNC 2020'!$A$3:$AA$434,MATCH($A493,'[1]PNC 2020'!$A$7:$A$434,0)+4,MATCH(T$60,'[1]PNC 2020'!$A$3:$AA$3,0))),"")</f>
        <v/>
      </c>
      <c r="U493" s="87" t="str">
        <f>IFERROR(IF(INDEX('[1]PNC 2020'!$A$3:$AA$434,MATCH($A493,'[1]PNC 2020'!$A$7:$A$434,0)+4,MATCH(U$60,'[1]PNC 2020'!$A$3:$AA$3,0))=0,"",INDEX('[1]PNC 2020'!$A$3:$AA$434,MATCH($A493,'[1]PNC 2020'!$A$7:$A$434,0)+4,MATCH(U$60,'[1]PNC 2020'!$A$3:$AA$3,0))),"")</f>
        <v/>
      </c>
      <c r="V493" s="87">
        <f t="shared" si="166"/>
        <v>0</v>
      </c>
      <c r="W493" s="87" t="str">
        <f>IFERROR(IF(INDEX('[1]PNC 2020'!$A$3:$AA$434,MATCH($A493,'[1]PNC 2020'!$A$7:$A$434,0)+4,MATCH(W$60,'[1]PNC 2020'!$A$3:$AA$3,0))=0,"",INDEX('[1]PNC 2020'!$A$3:$AA$434,MATCH($A493,'[1]PNC 2020'!$A$7:$A$434,0)+4,MATCH(W$60,'[1]PNC 2020'!$A$3:$AA$3,0))),"")</f>
        <v/>
      </c>
      <c r="X493" s="87" t="str">
        <f>IFERROR(IF(INDEX('[1]PNC 2020'!$A$3:$AA$434,MATCH($A493,'[1]PNC 2020'!$A$7:$A$434,0)+4,MATCH(X$60,'[1]PNC 2020'!$A$3:$AA$3,0))=0,"",INDEX('[1]PNC 2020'!$A$3:$AA$434,MATCH($A493,'[1]PNC 2020'!$A$7:$A$434,0)+4,MATCH(X$60,'[1]PNC 2020'!$A$3:$AA$3,0))),"")</f>
        <v/>
      </c>
      <c r="Y493" s="87">
        <f t="shared" si="167"/>
        <v>0</v>
      </c>
      <c r="Z493" s="87" t="str">
        <f>IFERROR(IF(INDEX('[1]PNC 2020'!$A$3:$AA$434,MATCH($A493,'[1]PNC 2020'!$A$7:$A$434,0)+4,MATCH(Z$60,'[1]PNC 2020'!$A$3:$AA$3,0))=0,"",INDEX('[1]PNC 2020'!$A$3:$AA$434,MATCH($A493,'[1]PNC 2020'!$A$7:$A$434,0)+4,MATCH(Z$60,'[1]PNC 2020'!$A$3:$AA$3,0))),"")</f>
        <v/>
      </c>
      <c r="AA493" s="87" t="str">
        <f>IFERROR(IF(INDEX('[1]PNC 2020'!$A$3:$AA$434,MATCH($A493,'[1]PNC 2020'!$A$7:$A$434,0)+4,MATCH(AA$60,'[1]PNC 2020'!$A$3:$AA$3,0))=0,"",INDEX('[1]PNC 2020'!$A$3:$AA$434,MATCH($A493,'[1]PNC 2020'!$A$7:$A$434,0)+4,MATCH(AA$60,'[1]PNC 2020'!$A$3:$AA$3,0))),"")</f>
        <v/>
      </c>
      <c r="AB493" s="87">
        <f t="shared" si="168"/>
        <v>0</v>
      </c>
      <c r="AC493" s="87" t="str">
        <f>IFERROR(IF(INDEX('[1]PNC 2020'!$A$3:$AA$434,MATCH($A493,'[1]PNC 2020'!$A$7:$A$434,0)+4,MATCH(AC$60,'[1]PNC 2020'!$A$3:$AA$3,0))=0,"",INDEX('[1]PNC 2020'!$A$3:$AA$434,MATCH($A493,'[1]PNC 2020'!$A$7:$A$434,0)+4,MATCH(AC$60,'[1]PNC 2020'!$A$3:$AA$3,0))),"")</f>
        <v/>
      </c>
      <c r="AD493" s="87" t="str">
        <f>IFERROR(IF(INDEX('[1]PNC 2020'!$A$3:$AA$434,MATCH($A493,'[1]PNC 2020'!$A$7:$A$434,0)+4,MATCH(AD$60,'[1]PNC 2020'!$A$3:$AA$3,0))=0,"",INDEX('[1]PNC 2020'!$A$3:$AA$434,MATCH($A493,'[1]PNC 2020'!$A$7:$A$434,0)+4,MATCH(AD$60,'[1]PNC 2020'!$A$3:$AA$3,0))),"")</f>
        <v/>
      </c>
      <c r="AE493" s="87">
        <f t="shared" si="169"/>
        <v>0</v>
      </c>
      <c r="AF493" s="87" t="str">
        <f>IFERROR(IF(INDEX('[1]PNC 2020'!$A$3:$AA$434,MATCH($A493,'[1]PNC 2020'!$A$7:$A$434,0)+4,MATCH(AF$60,'[1]PNC 2020'!$A$3:$AA$3,0))=0,"",INDEX('[1]PNC 2020'!$A$3:$AA$434,MATCH($A493,'[1]PNC 2020'!$A$7:$A$434,0)+4,MATCH(AF$60,'[1]PNC 2020'!$A$3:$AA$3,0))),"")</f>
        <v/>
      </c>
      <c r="AG493" s="87" t="str">
        <f>IFERROR(IF(INDEX('[1]PNC 2020'!$A$3:$AA$434,MATCH($A493,'[1]PNC 2020'!$A$7:$A$434,0)+4,MATCH(AG$60,'[1]PNC 2020'!$A$3:$AA$3,0))=0,"",INDEX('[1]PNC 2020'!$A$3:$AA$434,MATCH($A493,'[1]PNC 2020'!$A$7:$A$434,0)+4,MATCH(AG$60,'[1]PNC 2020'!$A$3:$AA$3,0))),"")</f>
        <v/>
      </c>
      <c r="AH493" s="87">
        <f t="shared" si="170"/>
        <v>0</v>
      </c>
      <c r="AI493" s="87" t="str">
        <f>IFERROR(IF(INDEX('[1]PNC 2020'!$A$3:$AA$434,MATCH($A493,'[1]PNC 2020'!$A$7:$A$434,0)+4,MATCH(AI$60,'[1]PNC 2020'!$A$3:$AA$3,0))=0,"",INDEX('[1]PNC 2020'!$A$3:$AA$434,MATCH($A493,'[1]PNC 2020'!$A$7:$A$434,0)+4,MATCH(AI$60,'[1]PNC 2020'!$A$3:$AA$3,0))),"")</f>
        <v/>
      </c>
      <c r="AJ493" s="87" t="str">
        <f>IFERROR(IF(INDEX('[1]PNC 2020'!$A$3:$AA$434,MATCH($A493,'[1]PNC 2020'!$A$7:$A$434,0)+4,MATCH(AJ$60,'[1]PNC 2020'!$A$3:$AA$3,0))=0,"",INDEX('[1]PNC 2020'!$A$3:$AA$434,MATCH($A493,'[1]PNC 2020'!$A$7:$A$434,0)+4,MATCH(AJ$60,'[1]PNC 2020'!$A$3:$AA$3,0))),"")</f>
        <v/>
      </c>
      <c r="AK493" s="87">
        <f t="shared" si="171"/>
        <v>0</v>
      </c>
      <c r="AM493" s="132" t="s">
        <v>8</v>
      </c>
    </row>
    <row r="494" spans="1:50" ht="15.95" customHeight="1" x14ac:dyDescent="0.2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tr">
        <f>IFERROR(IF(INDEX('[1]PNC 2020'!$A$3:$AA$434,MATCH($A494,'[1]PNC 2020'!$A$7:$A$434,0)+4,MATCH(E$60,'[1]PNC 2020'!$A$3:$AA$3,0))=0,"",INDEX('[1]PNC 2020'!$A$3:$AA$434,MATCH($A494,'[1]PNC 2020'!$A$7:$A$434,0)+4,MATCH(E$60,'[1]PNC 2020'!$A$3:$AA$3,0))),"")</f>
        <v/>
      </c>
      <c r="F494" s="87" t="str">
        <f>IFERROR(IF(INDEX('[1]PNC 2020'!$A$3:$AA$434,MATCH($A494,'[1]PNC 2020'!$A$7:$A$434,0)+4,MATCH(F$60,'[1]PNC 2020'!$A$3:$AA$3,0))=0,"",INDEX('[1]PNC 2020'!$A$3:$AA$434,MATCH($A494,'[1]PNC 2020'!$A$7:$A$434,0)+4,MATCH(F$60,'[1]PNC 2020'!$A$3:$AA$3,0))),"")</f>
        <v/>
      </c>
      <c r="G494" s="87">
        <f t="shared" si="161"/>
        <v>0</v>
      </c>
      <c r="H494" s="87" t="str">
        <f>IFERROR(IF(INDEX('[1]PNC 2020'!$A$3:$AA$434,MATCH($A494,'[1]PNC 2020'!$A$7:$A$434,0)+4,MATCH(H$60,'[1]PNC 2020'!$A$3:$AA$3,0))=0,"",INDEX('[1]PNC 2020'!$A$3:$AA$434,MATCH($A494,'[1]PNC 2020'!$A$7:$A$434,0)+4,MATCH(H$60,'[1]PNC 2020'!$A$3:$AA$3,0))),"")</f>
        <v/>
      </c>
      <c r="I494" s="87" t="str">
        <f>IFERROR(IF(INDEX('[1]PNC 2020'!$A$3:$AA$434,MATCH($A494,'[1]PNC 2020'!$A$7:$A$434,0)+4,MATCH(I$60,'[1]PNC 2020'!$A$3:$AA$3,0))=0,"",INDEX('[1]PNC 2020'!$A$3:$AA$434,MATCH($A494,'[1]PNC 2020'!$A$7:$A$434,0)+4,MATCH(I$60,'[1]PNC 2020'!$A$3:$AA$3,0))),"")</f>
        <v/>
      </c>
      <c r="J494" s="87">
        <f t="shared" si="162"/>
        <v>0</v>
      </c>
      <c r="K494" s="87" t="str">
        <f>IFERROR(IF(INDEX('[1]PNC 2020'!$A$3:$AA$434,MATCH($A494,'[1]PNC 2020'!$A$7:$A$434,0)+4,MATCH(K$60,'[1]PNC 2020'!$A$3:$AA$3,0))=0,"",INDEX('[1]PNC 2020'!$A$3:$AA$434,MATCH($A494,'[1]PNC 2020'!$A$7:$A$434,0)+4,MATCH(K$60,'[1]PNC 2020'!$A$3:$AA$3,0))),"")</f>
        <v/>
      </c>
      <c r="L494" s="87" t="str">
        <f>IFERROR(IF(INDEX('[1]PNC 2020'!$A$3:$AA$434,MATCH($A494,'[1]PNC 2020'!$A$7:$A$434,0)+4,MATCH(L$60,'[1]PNC 2020'!$A$3:$AA$3,0))=0,"",INDEX('[1]PNC 2020'!$A$3:$AA$434,MATCH($A494,'[1]PNC 2020'!$A$7:$A$434,0)+4,MATCH(L$60,'[1]PNC 2020'!$A$3:$AA$3,0))),"")</f>
        <v/>
      </c>
      <c r="M494" s="87">
        <f t="shared" si="163"/>
        <v>0</v>
      </c>
      <c r="N494" s="87" t="str">
        <f>IFERROR(IF(INDEX('[1]PNC 2020'!$A$3:$AA$434,MATCH($A494,'[1]PNC 2020'!$A$7:$A$434,0)+4,MATCH(N$60,'[1]PNC 2020'!$A$3:$AA$3,0))=0,"",INDEX('[1]PNC 2020'!$A$3:$AA$434,MATCH($A494,'[1]PNC 2020'!$A$7:$A$434,0)+4,MATCH(N$60,'[1]PNC 2020'!$A$3:$AA$3,0))),"")</f>
        <v/>
      </c>
      <c r="O494" s="87" t="str">
        <f>IFERROR(IF(INDEX('[1]PNC 2020'!$A$3:$AA$434,MATCH($A494,'[1]PNC 2020'!$A$7:$A$434,0)+4,MATCH(O$60,'[1]PNC 2020'!$A$3:$AA$3,0))=0,"",INDEX('[1]PNC 2020'!$A$3:$AA$434,MATCH($A494,'[1]PNC 2020'!$A$7:$A$434,0)+4,MATCH(O$60,'[1]PNC 2020'!$A$3:$AA$3,0))),"")</f>
        <v/>
      </c>
      <c r="P494" s="87">
        <f t="shared" si="164"/>
        <v>0</v>
      </c>
      <c r="Q494" s="87" t="str">
        <f>IFERROR(IF(INDEX('[1]PNC 2020'!$A$3:$AA$434,MATCH($A494,'[1]PNC 2020'!$A$7:$A$434,0)+4,MATCH(Q$60,'[1]PNC 2020'!$A$3:$AA$3,0))=0,"",INDEX('[1]PNC 2020'!$A$3:$AA$434,MATCH($A494,'[1]PNC 2020'!$A$7:$A$434,0)+4,MATCH(Q$60,'[1]PNC 2020'!$A$3:$AA$3,0))),"")</f>
        <v/>
      </c>
      <c r="R494" s="87" t="str">
        <f>IFERROR(IF(INDEX('[1]PNC 2020'!$A$3:$AA$434,MATCH($A494,'[1]PNC 2020'!$A$7:$A$434,0)+4,MATCH(R$60,'[1]PNC 2020'!$A$3:$AA$3,0))=0,"",INDEX('[1]PNC 2020'!$A$3:$AA$434,MATCH($A494,'[1]PNC 2020'!$A$7:$A$434,0)+4,MATCH(R$60,'[1]PNC 2020'!$A$3:$AA$3,0))),"")</f>
        <v/>
      </c>
      <c r="S494" s="87">
        <f t="shared" si="165"/>
        <v>0</v>
      </c>
      <c r="T494" s="87" t="str">
        <f>IFERROR(IF(INDEX('[1]PNC 2020'!$A$3:$AA$434,MATCH($A494,'[1]PNC 2020'!$A$7:$A$434,0)+4,MATCH(T$60,'[1]PNC 2020'!$A$3:$AA$3,0))=0,"",INDEX('[1]PNC 2020'!$A$3:$AA$434,MATCH($A494,'[1]PNC 2020'!$A$7:$A$434,0)+4,MATCH(T$60,'[1]PNC 2020'!$A$3:$AA$3,0))),"")</f>
        <v/>
      </c>
      <c r="U494" s="87" t="str">
        <f>IFERROR(IF(INDEX('[1]PNC 2020'!$A$3:$AA$434,MATCH($A494,'[1]PNC 2020'!$A$7:$A$434,0)+4,MATCH(U$60,'[1]PNC 2020'!$A$3:$AA$3,0))=0,"",INDEX('[1]PNC 2020'!$A$3:$AA$434,MATCH($A494,'[1]PNC 2020'!$A$7:$A$434,0)+4,MATCH(U$60,'[1]PNC 2020'!$A$3:$AA$3,0))),"")</f>
        <v/>
      </c>
      <c r="V494" s="87">
        <f t="shared" si="166"/>
        <v>0</v>
      </c>
      <c r="W494" s="87" t="str">
        <f>IFERROR(IF(INDEX('[1]PNC 2020'!$A$3:$AA$434,MATCH($A494,'[1]PNC 2020'!$A$7:$A$434,0)+4,MATCH(W$60,'[1]PNC 2020'!$A$3:$AA$3,0))=0,"",INDEX('[1]PNC 2020'!$A$3:$AA$434,MATCH($A494,'[1]PNC 2020'!$A$7:$A$434,0)+4,MATCH(W$60,'[1]PNC 2020'!$A$3:$AA$3,0))),"")</f>
        <v/>
      </c>
      <c r="X494" s="87" t="str">
        <f>IFERROR(IF(INDEX('[1]PNC 2020'!$A$3:$AA$434,MATCH($A494,'[1]PNC 2020'!$A$7:$A$434,0)+4,MATCH(X$60,'[1]PNC 2020'!$A$3:$AA$3,0))=0,"",INDEX('[1]PNC 2020'!$A$3:$AA$434,MATCH($A494,'[1]PNC 2020'!$A$7:$A$434,0)+4,MATCH(X$60,'[1]PNC 2020'!$A$3:$AA$3,0))),"")</f>
        <v/>
      </c>
      <c r="Y494" s="87">
        <f t="shared" si="167"/>
        <v>0</v>
      </c>
      <c r="Z494" s="87" t="str">
        <f>IFERROR(IF(INDEX('[1]PNC 2020'!$A$3:$AA$434,MATCH($A494,'[1]PNC 2020'!$A$7:$A$434,0)+4,MATCH(Z$60,'[1]PNC 2020'!$A$3:$AA$3,0))=0,"",INDEX('[1]PNC 2020'!$A$3:$AA$434,MATCH($A494,'[1]PNC 2020'!$A$7:$A$434,0)+4,MATCH(Z$60,'[1]PNC 2020'!$A$3:$AA$3,0))),"")</f>
        <v/>
      </c>
      <c r="AA494" s="87" t="str">
        <f>IFERROR(IF(INDEX('[1]PNC 2020'!$A$3:$AA$434,MATCH($A494,'[1]PNC 2020'!$A$7:$A$434,0)+4,MATCH(AA$60,'[1]PNC 2020'!$A$3:$AA$3,0))=0,"",INDEX('[1]PNC 2020'!$A$3:$AA$434,MATCH($A494,'[1]PNC 2020'!$A$7:$A$434,0)+4,MATCH(AA$60,'[1]PNC 2020'!$A$3:$AA$3,0))),"")</f>
        <v/>
      </c>
      <c r="AB494" s="87">
        <f t="shared" si="168"/>
        <v>0</v>
      </c>
      <c r="AC494" s="87" t="str">
        <f>IFERROR(IF(INDEX('[1]PNC 2020'!$A$3:$AA$434,MATCH($A494,'[1]PNC 2020'!$A$7:$A$434,0)+4,MATCH(AC$60,'[1]PNC 2020'!$A$3:$AA$3,0))=0,"",INDEX('[1]PNC 2020'!$A$3:$AA$434,MATCH($A494,'[1]PNC 2020'!$A$7:$A$434,0)+4,MATCH(AC$60,'[1]PNC 2020'!$A$3:$AA$3,0))),"")</f>
        <v/>
      </c>
      <c r="AD494" s="87" t="str">
        <f>IFERROR(IF(INDEX('[1]PNC 2020'!$A$3:$AA$434,MATCH($A494,'[1]PNC 2020'!$A$7:$A$434,0)+4,MATCH(AD$60,'[1]PNC 2020'!$A$3:$AA$3,0))=0,"",INDEX('[1]PNC 2020'!$A$3:$AA$434,MATCH($A494,'[1]PNC 2020'!$A$7:$A$434,0)+4,MATCH(AD$60,'[1]PNC 2020'!$A$3:$AA$3,0))),"")</f>
        <v/>
      </c>
      <c r="AE494" s="87">
        <f t="shared" si="169"/>
        <v>0</v>
      </c>
      <c r="AF494" s="87" t="str">
        <f>IFERROR(IF(INDEX('[1]PNC 2020'!$A$3:$AA$434,MATCH($A494,'[1]PNC 2020'!$A$7:$A$434,0)+4,MATCH(AF$60,'[1]PNC 2020'!$A$3:$AA$3,0))=0,"",INDEX('[1]PNC 2020'!$A$3:$AA$434,MATCH($A494,'[1]PNC 2020'!$A$7:$A$434,0)+4,MATCH(AF$60,'[1]PNC 2020'!$A$3:$AA$3,0))),"")</f>
        <v/>
      </c>
      <c r="AG494" s="87" t="str">
        <f>IFERROR(IF(INDEX('[1]PNC 2020'!$A$3:$AA$434,MATCH($A494,'[1]PNC 2020'!$A$7:$A$434,0)+4,MATCH(AG$60,'[1]PNC 2020'!$A$3:$AA$3,0))=0,"",INDEX('[1]PNC 2020'!$A$3:$AA$434,MATCH($A494,'[1]PNC 2020'!$A$7:$A$434,0)+4,MATCH(AG$60,'[1]PNC 2020'!$A$3:$AA$3,0))),"")</f>
        <v/>
      </c>
      <c r="AH494" s="87">
        <f t="shared" si="170"/>
        <v>0</v>
      </c>
      <c r="AI494" s="87" t="str">
        <f>IFERROR(IF(INDEX('[1]PNC 2020'!$A$3:$AA$434,MATCH($A494,'[1]PNC 2020'!$A$7:$A$434,0)+4,MATCH(AI$60,'[1]PNC 2020'!$A$3:$AA$3,0))=0,"",INDEX('[1]PNC 2020'!$A$3:$AA$434,MATCH($A494,'[1]PNC 2020'!$A$7:$A$434,0)+4,MATCH(AI$60,'[1]PNC 2020'!$A$3:$AA$3,0))),"")</f>
        <v/>
      </c>
      <c r="AJ494" s="87" t="str">
        <f>IFERROR(IF(INDEX('[1]PNC 2020'!$A$3:$AA$434,MATCH($A494,'[1]PNC 2020'!$A$7:$A$434,0)+4,MATCH(AJ$60,'[1]PNC 2020'!$A$3:$AA$3,0))=0,"",INDEX('[1]PNC 2020'!$A$3:$AA$434,MATCH($A494,'[1]PNC 2020'!$A$7:$A$434,0)+4,MATCH(AJ$60,'[1]PNC 2020'!$A$3:$AA$3,0))),"")</f>
        <v/>
      </c>
      <c r="AK494" s="87">
        <f t="shared" si="171"/>
        <v>0</v>
      </c>
      <c r="AM494" s="132" t="s">
        <v>8</v>
      </c>
    </row>
    <row r="495" spans="1:50" ht="15.95" customHeight="1" x14ac:dyDescent="0.2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tr">
        <f>IFERROR(IF(INDEX('[1]PNC 2020'!$A$3:$AA$434,MATCH($A495,'[1]PNC 2020'!$A$7:$A$434,0)+4,MATCH(E$60,'[1]PNC 2020'!$A$3:$AA$3,0))=0,"",INDEX('[1]PNC 2020'!$A$3:$AA$434,MATCH($A495,'[1]PNC 2020'!$A$7:$A$434,0)+4,MATCH(E$60,'[1]PNC 2020'!$A$3:$AA$3,0))),"")</f>
        <v/>
      </c>
      <c r="F495" s="87" t="str">
        <f>IFERROR(IF(INDEX('[1]PNC 2020'!$A$3:$AA$434,MATCH($A495,'[1]PNC 2020'!$A$7:$A$434,0)+4,MATCH(F$60,'[1]PNC 2020'!$A$3:$AA$3,0))=0,"",INDEX('[1]PNC 2020'!$A$3:$AA$434,MATCH($A495,'[1]PNC 2020'!$A$7:$A$434,0)+4,MATCH(F$60,'[1]PNC 2020'!$A$3:$AA$3,0))),"")</f>
        <v/>
      </c>
      <c r="G495" s="87">
        <f t="shared" si="161"/>
        <v>0</v>
      </c>
      <c r="H495" s="87" t="str">
        <f>IFERROR(IF(INDEX('[1]PNC 2020'!$A$3:$AA$434,MATCH($A495,'[1]PNC 2020'!$A$7:$A$434,0)+4,MATCH(H$60,'[1]PNC 2020'!$A$3:$AA$3,0))=0,"",INDEX('[1]PNC 2020'!$A$3:$AA$434,MATCH($A495,'[1]PNC 2020'!$A$7:$A$434,0)+4,MATCH(H$60,'[1]PNC 2020'!$A$3:$AA$3,0))),"")</f>
        <v/>
      </c>
      <c r="I495" s="87" t="str">
        <f>IFERROR(IF(INDEX('[1]PNC 2020'!$A$3:$AA$434,MATCH($A495,'[1]PNC 2020'!$A$7:$A$434,0)+4,MATCH(I$60,'[1]PNC 2020'!$A$3:$AA$3,0))=0,"",INDEX('[1]PNC 2020'!$A$3:$AA$434,MATCH($A495,'[1]PNC 2020'!$A$7:$A$434,0)+4,MATCH(I$60,'[1]PNC 2020'!$A$3:$AA$3,0))),"")</f>
        <v/>
      </c>
      <c r="J495" s="87">
        <f t="shared" si="162"/>
        <v>0</v>
      </c>
      <c r="K495" s="87" t="str">
        <f>IFERROR(IF(INDEX('[1]PNC 2020'!$A$3:$AA$434,MATCH($A495,'[1]PNC 2020'!$A$7:$A$434,0)+4,MATCH(K$60,'[1]PNC 2020'!$A$3:$AA$3,0))=0,"",INDEX('[1]PNC 2020'!$A$3:$AA$434,MATCH($A495,'[1]PNC 2020'!$A$7:$A$434,0)+4,MATCH(K$60,'[1]PNC 2020'!$A$3:$AA$3,0))),"")</f>
        <v/>
      </c>
      <c r="L495" s="87" t="str">
        <f>IFERROR(IF(INDEX('[1]PNC 2020'!$A$3:$AA$434,MATCH($A495,'[1]PNC 2020'!$A$7:$A$434,0)+4,MATCH(L$60,'[1]PNC 2020'!$A$3:$AA$3,0))=0,"",INDEX('[1]PNC 2020'!$A$3:$AA$434,MATCH($A495,'[1]PNC 2020'!$A$7:$A$434,0)+4,MATCH(L$60,'[1]PNC 2020'!$A$3:$AA$3,0))),"")</f>
        <v/>
      </c>
      <c r="M495" s="87">
        <f t="shared" si="163"/>
        <v>0</v>
      </c>
      <c r="N495" s="87" t="str">
        <f>IFERROR(IF(INDEX('[1]PNC 2020'!$A$3:$AA$434,MATCH($A495,'[1]PNC 2020'!$A$7:$A$434,0)+4,MATCH(N$60,'[1]PNC 2020'!$A$3:$AA$3,0))=0,"",INDEX('[1]PNC 2020'!$A$3:$AA$434,MATCH($A495,'[1]PNC 2020'!$A$7:$A$434,0)+4,MATCH(N$60,'[1]PNC 2020'!$A$3:$AA$3,0))),"")</f>
        <v/>
      </c>
      <c r="O495" s="87" t="str">
        <f>IFERROR(IF(INDEX('[1]PNC 2020'!$A$3:$AA$434,MATCH($A495,'[1]PNC 2020'!$A$7:$A$434,0)+4,MATCH(O$60,'[1]PNC 2020'!$A$3:$AA$3,0))=0,"",INDEX('[1]PNC 2020'!$A$3:$AA$434,MATCH($A495,'[1]PNC 2020'!$A$7:$A$434,0)+4,MATCH(O$60,'[1]PNC 2020'!$A$3:$AA$3,0))),"")</f>
        <v/>
      </c>
      <c r="P495" s="87">
        <f t="shared" si="164"/>
        <v>0</v>
      </c>
      <c r="Q495" s="87" t="str">
        <f>IFERROR(IF(INDEX('[1]PNC 2020'!$A$3:$AA$434,MATCH($A495,'[1]PNC 2020'!$A$7:$A$434,0)+4,MATCH(Q$60,'[1]PNC 2020'!$A$3:$AA$3,0))=0,"",INDEX('[1]PNC 2020'!$A$3:$AA$434,MATCH($A495,'[1]PNC 2020'!$A$7:$A$434,0)+4,MATCH(Q$60,'[1]PNC 2020'!$A$3:$AA$3,0))),"")</f>
        <v/>
      </c>
      <c r="R495" s="87" t="str">
        <f>IFERROR(IF(INDEX('[1]PNC 2020'!$A$3:$AA$434,MATCH($A495,'[1]PNC 2020'!$A$7:$A$434,0)+4,MATCH(R$60,'[1]PNC 2020'!$A$3:$AA$3,0))=0,"",INDEX('[1]PNC 2020'!$A$3:$AA$434,MATCH($A495,'[1]PNC 2020'!$A$7:$A$434,0)+4,MATCH(R$60,'[1]PNC 2020'!$A$3:$AA$3,0))),"")</f>
        <v/>
      </c>
      <c r="S495" s="87">
        <f t="shared" si="165"/>
        <v>0</v>
      </c>
      <c r="T495" s="87" t="str">
        <f>IFERROR(IF(INDEX('[1]PNC 2020'!$A$3:$AA$434,MATCH($A495,'[1]PNC 2020'!$A$7:$A$434,0)+4,MATCH(T$60,'[1]PNC 2020'!$A$3:$AA$3,0))=0,"",INDEX('[1]PNC 2020'!$A$3:$AA$434,MATCH($A495,'[1]PNC 2020'!$A$7:$A$434,0)+4,MATCH(T$60,'[1]PNC 2020'!$A$3:$AA$3,0))),"")</f>
        <v/>
      </c>
      <c r="U495" s="87" t="str">
        <f>IFERROR(IF(INDEX('[1]PNC 2020'!$A$3:$AA$434,MATCH($A495,'[1]PNC 2020'!$A$7:$A$434,0)+4,MATCH(U$60,'[1]PNC 2020'!$A$3:$AA$3,0))=0,"",INDEX('[1]PNC 2020'!$A$3:$AA$434,MATCH($A495,'[1]PNC 2020'!$A$7:$A$434,0)+4,MATCH(U$60,'[1]PNC 2020'!$A$3:$AA$3,0))),"")</f>
        <v/>
      </c>
      <c r="V495" s="87">
        <f t="shared" si="166"/>
        <v>0</v>
      </c>
      <c r="W495" s="87" t="str">
        <f>IFERROR(IF(INDEX('[1]PNC 2020'!$A$3:$AA$434,MATCH($A495,'[1]PNC 2020'!$A$7:$A$434,0)+4,MATCH(W$60,'[1]PNC 2020'!$A$3:$AA$3,0))=0,"",INDEX('[1]PNC 2020'!$A$3:$AA$434,MATCH($A495,'[1]PNC 2020'!$A$7:$A$434,0)+4,MATCH(W$60,'[1]PNC 2020'!$A$3:$AA$3,0))),"")</f>
        <v/>
      </c>
      <c r="X495" s="87" t="str">
        <f>IFERROR(IF(INDEX('[1]PNC 2020'!$A$3:$AA$434,MATCH($A495,'[1]PNC 2020'!$A$7:$A$434,0)+4,MATCH(X$60,'[1]PNC 2020'!$A$3:$AA$3,0))=0,"",INDEX('[1]PNC 2020'!$A$3:$AA$434,MATCH($A495,'[1]PNC 2020'!$A$7:$A$434,0)+4,MATCH(X$60,'[1]PNC 2020'!$A$3:$AA$3,0))),"")</f>
        <v/>
      </c>
      <c r="Y495" s="87">
        <f t="shared" si="167"/>
        <v>0</v>
      </c>
      <c r="Z495" s="87" t="str">
        <f>IFERROR(IF(INDEX('[1]PNC 2020'!$A$3:$AA$434,MATCH($A495,'[1]PNC 2020'!$A$7:$A$434,0)+4,MATCH(Z$60,'[1]PNC 2020'!$A$3:$AA$3,0))=0,"",INDEX('[1]PNC 2020'!$A$3:$AA$434,MATCH($A495,'[1]PNC 2020'!$A$7:$A$434,0)+4,MATCH(Z$60,'[1]PNC 2020'!$A$3:$AA$3,0))),"")</f>
        <v/>
      </c>
      <c r="AA495" s="87" t="str">
        <f>IFERROR(IF(INDEX('[1]PNC 2020'!$A$3:$AA$434,MATCH($A495,'[1]PNC 2020'!$A$7:$A$434,0)+4,MATCH(AA$60,'[1]PNC 2020'!$A$3:$AA$3,0))=0,"",INDEX('[1]PNC 2020'!$A$3:$AA$434,MATCH($A495,'[1]PNC 2020'!$A$7:$A$434,0)+4,MATCH(AA$60,'[1]PNC 2020'!$A$3:$AA$3,0))),"")</f>
        <v/>
      </c>
      <c r="AB495" s="87">
        <f t="shared" si="168"/>
        <v>0</v>
      </c>
      <c r="AC495" s="87" t="str">
        <f>IFERROR(IF(INDEX('[1]PNC 2020'!$A$3:$AA$434,MATCH($A495,'[1]PNC 2020'!$A$7:$A$434,0)+4,MATCH(AC$60,'[1]PNC 2020'!$A$3:$AA$3,0))=0,"",INDEX('[1]PNC 2020'!$A$3:$AA$434,MATCH($A495,'[1]PNC 2020'!$A$7:$A$434,0)+4,MATCH(AC$60,'[1]PNC 2020'!$A$3:$AA$3,0))),"")</f>
        <v/>
      </c>
      <c r="AD495" s="87" t="str">
        <f>IFERROR(IF(INDEX('[1]PNC 2020'!$A$3:$AA$434,MATCH($A495,'[1]PNC 2020'!$A$7:$A$434,0)+4,MATCH(AD$60,'[1]PNC 2020'!$A$3:$AA$3,0))=0,"",INDEX('[1]PNC 2020'!$A$3:$AA$434,MATCH($A495,'[1]PNC 2020'!$A$7:$A$434,0)+4,MATCH(AD$60,'[1]PNC 2020'!$A$3:$AA$3,0))),"")</f>
        <v/>
      </c>
      <c r="AE495" s="87">
        <f t="shared" si="169"/>
        <v>0</v>
      </c>
      <c r="AF495" s="87" t="str">
        <f>IFERROR(IF(INDEX('[1]PNC 2020'!$A$3:$AA$434,MATCH($A495,'[1]PNC 2020'!$A$7:$A$434,0)+4,MATCH(AF$60,'[1]PNC 2020'!$A$3:$AA$3,0))=0,"",INDEX('[1]PNC 2020'!$A$3:$AA$434,MATCH($A495,'[1]PNC 2020'!$A$7:$A$434,0)+4,MATCH(AF$60,'[1]PNC 2020'!$A$3:$AA$3,0))),"")</f>
        <v/>
      </c>
      <c r="AG495" s="87" t="str">
        <f>IFERROR(IF(INDEX('[1]PNC 2020'!$A$3:$AA$434,MATCH($A495,'[1]PNC 2020'!$A$7:$A$434,0)+4,MATCH(AG$60,'[1]PNC 2020'!$A$3:$AA$3,0))=0,"",INDEX('[1]PNC 2020'!$A$3:$AA$434,MATCH($A495,'[1]PNC 2020'!$A$7:$A$434,0)+4,MATCH(AG$60,'[1]PNC 2020'!$A$3:$AA$3,0))),"")</f>
        <v/>
      </c>
      <c r="AH495" s="87">
        <f t="shared" si="170"/>
        <v>0</v>
      </c>
      <c r="AI495" s="87" t="str">
        <f>IFERROR(IF(INDEX('[1]PNC 2020'!$A$3:$AA$434,MATCH($A495,'[1]PNC 2020'!$A$7:$A$434,0)+4,MATCH(AI$60,'[1]PNC 2020'!$A$3:$AA$3,0))=0,"",INDEX('[1]PNC 2020'!$A$3:$AA$434,MATCH($A495,'[1]PNC 2020'!$A$7:$A$434,0)+4,MATCH(AI$60,'[1]PNC 2020'!$A$3:$AA$3,0))),"")</f>
        <v/>
      </c>
      <c r="AJ495" s="87" t="str">
        <f>IFERROR(IF(INDEX('[1]PNC 2020'!$A$3:$AA$434,MATCH($A495,'[1]PNC 2020'!$A$7:$A$434,0)+4,MATCH(AJ$60,'[1]PNC 2020'!$A$3:$AA$3,0))=0,"",INDEX('[1]PNC 2020'!$A$3:$AA$434,MATCH($A495,'[1]PNC 2020'!$A$7:$A$434,0)+4,MATCH(AJ$60,'[1]PNC 2020'!$A$3:$AA$3,0))),"")</f>
        <v/>
      </c>
      <c r="AK495" s="87">
        <f t="shared" si="171"/>
        <v>0</v>
      </c>
      <c r="AM495" s="132" t="s">
        <v>8</v>
      </c>
    </row>
    <row r="496" spans="1:50" ht="15.95" customHeight="1" x14ac:dyDescent="0.2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tr">
        <f>IFERROR(IF(INDEX('[1]PNC 2020'!$A$3:$AA$434,MATCH($A496,'[1]PNC 2020'!$A$7:$A$434,0)+4,MATCH(E$60,'[1]PNC 2020'!$A$3:$AA$3,0))=0,"",INDEX('[1]PNC 2020'!$A$3:$AA$434,MATCH($A496,'[1]PNC 2020'!$A$7:$A$434,0)+4,MATCH(E$60,'[1]PNC 2020'!$A$3:$AA$3,0))),"")</f>
        <v/>
      </c>
      <c r="F496" s="87" t="str">
        <f>IFERROR(IF(INDEX('[1]PNC 2020'!$A$3:$AA$434,MATCH($A496,'[1]PNC 2020'!$A$7:$A$434,0)+4,MATCH(F$60,'[1]PNC 2020'!$A$3:$AA$3,0))=0,"",INDEX('[1]PNC 2020'!$A$3:$AA$434,MATCH($A496,'[1]PNC 2020'!$A$7:$A$434,0)+4,MATCH(F$60,'[1]PNC 2020'!$A$3:$AA$3,0))),"")</f>
        <v/>
      </c>
      <c r="G496" s="87">
        <f t="shared" si="161"/>
        <v>0</v>
      </c>
      <c r="H496" s="87" t="str">
        <f>IFERROR(IF(INDEX('[1]PNC 2020'!$A$3:$AA$434,MATCH($A496,'[1]PNC 2020'!$A$7:$A$434,0)+4,MATCH(H$60,'[1]PNC 2020'!$A$3:$AA$3,0))=0,"",INDEX('[1]PNC 2020'!$A$3:$AA$434,MATCH($A496,'[1]PNC 2020'!$A$7:$A$434,0)+4,MATCH(H$60,'[1]PNC 2020'!$A$3:$AA$3,0))),"")</f>
        <v/>
      </c>
      <c r="I496" s="87" t="str">
        <f>IFERROR(IF(INDEX('[1]PNC 2020'!$A$3:$AA$434,MATCH($A496,'[1]PNC 2020'!$A$7:$A$434,0)+4,MATCH(I$60,'[1]PNC 2020'!$A$3:$AA$3,0))=0,"",INDEX('[1]PNC 2020'!$A$3:$AA$434,MATCH($A496,'[1]PNC 2020'!$A$7:$A$434,0)+4,MATCH(I$60,'[1]PNC 2020'!$A$3:$AA$3,0))),"")</f>
        <v/>
      </c>
      <c r="J496" s="87">
        <f t="shared" si="162"/>
        <v>0</v>
      </c>
      <c r="K496" s="87" t="str">
        <f>IFERROR(IF(INDEX('[1]PNC 2020'!$A$3:$AA$434,MATCH($A496,'[1]PNC 2020'!$A$7:$A$434,0)+4,MATCH(K$60,'[1]PNC 2020'!$A$3:$AA$3,0))=0,"",INDEX('[1]PNC 2020'!$A$3:$AA$434,MATCH($A496,'[1]PNC 2020'!$A$7:$A$434,0)+4,MATCH(K$60,'[1]PNC 2020'!$A$3:$AA$3,0))),"")</f>
        <v/>
      </c>
      <c r="L496" s="87" t="str">
        <f>IFERROR(IF(INDEX('[1]PNC 2020'!$A$3:$AA$434,MATCH($A496,'[1]PNC 2020'!$A$7:$A$434,0)+4,MATCH(L$60,'[1]PNC 2020'!$A$3:$AA$3,0))=0,"",INDEX('[1]PNC 2020'!$A$3:$AA$434,MATCH($A496,'[1]PNC 2020'!$A$7:$A$434,0)+4,MATCH(L$60,'[1]PNC 2020'!$A$3:$AA$3,0))),"")</f>
        <v/>
      </c>
      <c r="M496" s="87">
        <f t="shared" si="163"/>
        <v>0</v>
      </c>
      <c r="N496" s="87" t="str">
        <f>IFERROR(IF(INDEX('[1]PNC 2020'!$A$3:$AA$434,MATCH($A496,'[1]PNC 2020'!$A$7:$A$434,0)+4,MATCH(N$60,'[1]PNC 2020'!$A$3:$AA$3,0))=0,"",INDEX('[1]PNC 2020'!$A$3:$AA$434,MATCH($A496,'[1]PNC 2020'!$A$7:$A$434,0)+4,MATCH(N$60,'[1]PNC 2020'!$A$3:$AA$3,0))),"")</f>
        <v/>
      </c>
      <c r="O496" s="87" t="str">
        <f>IFERROR(IF(INDEX('[1]PNC 2020'!$A$3:$AA$434,MATCH($A496,'[1]PNC 2020'!$A$7:$A$434,0)+4,MATCH(O$60,'[1]PNC 2020'!$A$3:$AA$3,0))=0,"",INDEX('[1]PNC 2020'!$A$3:$AA$434,MATCH($A496,'[1]PNC 2020'!$A$7:$A$434,0)+4,MATCH(O$60,'[1]PNC 2020'!$A$3:$AA$3,0))),"")</f>
        <v/>
      </c>
      <c r="P496" s="87">
        <f t="shared" si="164"/>
        <v>0</v>
      </c>
      <c r="Q496" s="87" t="str">
        <f>IFERROR(IF(INDEX('[1]PNC 2020'!$A$3:$AA$434,MATCH($A496,'[1]PNC 2020'!$A$7:$A$434,0)+4,MATCH(Q$60,'[1]PNC 2020'!$A$3:$AA$3,0))=0,"",INDEX('[1]PNC 2020'!$A$3:$AA$434,MATCH($A496,'[1]PNC 2020'!$A$7:$A$434,0)+4,MATCH(Q$60,'[1]PNC 2020'!$A$3:$AA$3,0))),"")</f>
        <v/>
      </c>
      <c r="R496" s="87" t="str">
        <f>IFERROR(IF(INDEX('[1]PNC 2020'!$A$3:$AA$434,MATCH($A496,'[1]PNC 2020'!$A$7:$A$434,0)+4,MATCH(R$60,'[1]PNC 2020'!$A$3:$AA$3,0))=0,"",INDEX('[1]PNC 2020'!$A$3:$AA$434,MATCH($A496,'[1]PNC 2020'!$A$7:$A$434,0)+4,MATCH(R$60,'[1]PNC 2020'!$A$3:$AA$3,0))),"")</f>
        <v/>
      </c>
      <c r="S496" s="87">
        <f t="shared" si="165"/>
        <v>0</v>
      </c>
      <c r="T496" s="87" t="str">
        <f>IFERROR(IF(INDEX('[1]PNC 2020'!$A$3:$AA$434,MATCH($A496,'[1]PNC 2020'!$A$7:$A$434,0)+4,MATCH(T$60,'[1]PNC 2020'!$A$3:$AA$3,0))=0,"",INDEX('[1]PNC 2020'!$A$3:$AA$434,MATCH($A496,'[1]PNC 2020'!$A$7:$A$434,0)+4,MATCH(T$60,'[1]PNC 2020'!$A$3:$AA$3,0))),"")</f>
        <v/>
      </c>
      <c r="U496" s="87" t="str">
        <f>IFERROR(IF(INDEX('[1]PNC 2020'!$A$3:$AA$434,MATCH($A496,'[1]PNC 2020'!$A$7:$A$434,0)+4,MATCH(U$60,'[1]PNC 2020'!$A$3:$AA$3,0))=0,"",INDEX('[1]PNC 2020'!$A$3:$AA$434,MATCH($A496,'[1]PNC 2020'!$A$7:$A$434,0)+4,MATCH(U$60,'[1]PNC 2020'!$A$3:$AA$3,0))),"")</f>
        <v/>
      </c>
      <c r="V496" s="87">
        <f t="shared" si="166"/>
        <v>0</v>
      </c>
      <c r="W496" s="87" t="str">
        <f>IFERROR(IF(INDEX('[1]PNC 2020'!$A$3:$AA$434,MATCH($A496,'[1]PNC 2020'!$A$7:$A$434,0)+4,MATCH(W$60,'[1]PNC 2020'!$A$3:$AA$3,0))=0,"",INDEX('[1]PNC 2020'!$A$3:$AA$434,MATCH($A496,'[1]PNC 2020'!$A$7:$A$434,0)+4,MATCH(W$60,'[1]PNC 2020'!$A$3:$AA$3,0))),"")</f>
        <v/>
      </c>
      <c r="X496" s="87" t="str">
        <f>IFERROR(IF(INDEX('[1]PNC 2020'!$A$3:$AA$434,MATCH($A496,'[1]PNC 2020'!$A$7:$A$434,0)+4,MATCH(X$60,'[1]PNC 2020'!$A$3:$AA$3,0))=0,"",INDEX('[1]PNC 2020'!$A$3:$AA$434,MATCH($A496,'[1]PNC 2020'!$A$7:$A$434,0)+4,MATCH(X$60,'[1]PNC 2020'!$A$3:$AA$3,0))),"")</f>
        <v/>
      </c>
      <c r="Y496" s="87">
        <f t="shared" si="167"/>
        <v>0</v>
      </c>
      <c r="Z496" s="87" t="str">
        <f>IFERROR(IF(INDEX('[1]PNC 2020'!$A$3:$AA$434,MATCH($A496,'[1]PNC 2020'!$A$7:$A$434,0)+4,MATCH(Z$60,'[1]PNC 2020'!$A$3:$AA$3,0))=0,"",INDEX('[1]PNC 2020'!$A$3:$AA$434,MATCH($A496,'[1]PNC 2020'!$A$7:$A$434,0)+4,MATCH(Z$60,'[1]PNC 2020'!$A$3:$AA$3,0))),"")</f>
        <v/>
      </c>
      <c r="AA496" s="87" t="str">
        <f>IFERROR(IF(INDEX('[1]PNC 2020'!$A$3:$AA$434,MATCH($A496,'[1]PNC 2020'!$A$7:$A$434,0)+4,MATCH(AA$60,'[1]PNC 2020'!$A$3:$AA$3,0))=0,"",INDEX('[1]PNC 2020'!$A$3:$AA$434,MATCH($A496,'[1]PNC 2020'!$A$7:$A$434,0)+4,MATCH(AA$60,'[1]PNC 2020'!$A$3:$AA$3,0))),"")</f>
        <v/>
      </c>
      <c r="AB496" s="87">
        <f t="shared" si="168"/>
        <v>0</v>
      </c>
      <c r="AC496" s="87" t="str">
        <f>IFERROR(IF(INDEX('[1]PNC 2020'!$A$3:$AA$434,MATCH($A496,'[1]PNC 2020'!$A$7:$A$434,0)+4,MATCH(AC$60,'[1]PNC 2020'!$A$3:$AA$3,0))=0,"",INDEX('[1]PNC 2020'!$A$3:$AA$434,MATCH($A496,'[1]PNC 2020'!$A$7:$A$434,0)+4,MATCH(AC$60,'[1]PNC 2020'!$A$3:$AA$3,0))),"")</f>
        <v/>
      </c>
      <c r="AD496" s="87" t="str">
        <f>IFERROR(IF(INDEX('[1]PNC 2020'!$A$3:$AA$434,MATCH($A496,'[1]PNC 2020'!$A$7:$A$434,0)+4,MATCH(AD$60,'[1]PNC 2020'!$A$3:$AA$3,0))=0,"",INDEX('[1]PNC 2020'!$A$3:$AA$434,MATCH($A496,'[1]PNC 2020'!$A$7:$A$434,0)+4,MATCH(AD$60,'[1]PNC 2020'!$A$3:$AA$3,0))),"")</f>
        <v/>
      </c>
      <c r="AE496" s="87">
        <f t="shared" si="169"/>
        <v>0</v>
      </c>
      <c r="AF496" s="87" t="str">
        <f>IFERROR(IF(INDEX('[1]PNC 2020'!$A$3:$AA$434,MATCH($A496,'[1]PNC 2020'!$A$7:$A$434,0)+4,MATCH(AF$60,'[1]PNC 2020'!$A$3:$AA$3,0))=0,"",INDEX('[1]PNC 2020'!$A$3:$AA$434,MATCH($A496,'[1]PNC 2020'!$A$7:$A$434,0)+4,MATCH(AF$60,'[1]PNC 2020'!$A$3:$AA$3,0))),"")</f>
        <v/>
      </c>
      <c r="AG496" s="87" t="str">
        <f>IFERROR(IF(INDEX('[1]PNC 2020'!$A$3:$AA$434,MATCH($A496,'[1]PNC 2020'!$A$7:$A$434,0)+4,MATCH(AG$60,'[1]PNC 2020'!$A$3:$AA$3,0))=0,"",INDEX('[1]PNC 2020'!$A$3:$AA$434,MATCH($A496,'[1]PNC 2020'!$A$7:$A$434,0)+4,MATCH(AG$60,'[1]PNC 2020'!$A$3:$AA$3,0))),"")</f>
        <v/>
      </c>
      <c r="AH496" s="87">
        <f t="shared" si="170"/>
        <v>0</v>
      </c>
      <c r="AI496" s="87" t="str">
        <f>IFERROR(IF(INDEX('[1]PNC 2020'!$A$3:$AA$434,MATCH($A496,'[1]PNC 2020'!$A$7:$A$434,0)+4,MATCH(AI$60,'[1]PNC 2020'!$A$3:$AA$3,0))=0,"",INDEX('[1]PNC 2020'!$A$3:$AA$434,MATCH($A496,'[1]PNC 2020'!$A$7:$A$434,0)+4,MATCH(AI$60,'[1]PNC 2020'!$A$3:$AA$3,0))),"")</f>
        <v/>
      </c>
      <c r="AJ496" s="87" t="str">
        <f>IFERROR(IF(INDEX('[1]PNC 2020'!$A$3:$AA$434,MATCH($A496,'[1]PNC 2020'!$A$7:$A$434,0)+4,MATCH(AJ$60,'[1]PNC 2020'!$A$3:$AA$3,0))=0,"",INDEX('[1]PNC 2020'!$A$3:$AA$434,MATCH($A496,'[1]PNC 2020'!$A$7:$A$434,0)+4,MATCH(AJ$60,'[1]PNC 2020'!$A$3:$AA$3,0))),"")</f>
        <v/>
      </c>
      <c r="AK496" s="87">
        <f t="shared" si="171"/>
        <v>0</v>
      </c>
      <c r="AM496" s="132" t="s">
        <v>8</v>
      </c>
    </row>
    <row r="497" spans="1:39" ht="15.95" customHeight="1" x14ac:dyDescent="0.2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tr">
        <f>IFERROR(IF(INDEX('[1]PNC 2020'!$A$3:$AA$434,MATCH($A497,'[1]PNC 2020'!$A$7:$A$434,0)+4,MATCH(E$60,'[1]PNC 2020'!$A$3:$AA$3,0))=0,"",INDEX('[1]PNC 2020'!$A$3:$AA$434,MATCH($A497,'[1]PNC 2020'!$A$7:$A$434,0)+4,MATCH(E$60,'[1]PNC 2020'!$A$3:$AA$3,0))),"")</f>
        <v/>
      </c>
      <c r="F497" s="87" t="str">
        <f>IFERROR(IF(INDEX('[1]PNC 2020'!$A$3:$AA$434,MATCH($A497,'[1]PNC 2020'!$A$7:$A$434,0)+4,MATCH(F$60,'[1]PNC 2020'!$A$3:$AA$3,0))=0,"",INDEX('[1]PNC 2020'!$A$3:$AA$434,MATCH($A497,'[1]PNC 2020'!$A$7:$A$434,0)+4,MATCH(F$60,'[1]PNC 2020'!$A$3:$AA$3,0))),"")</f>
        <v/>
      </c>
      <c r="G497" s="87">
        <f t="shared" si="161"/>
        <v>0</v>
      </c>
      <c r="H497" s="87" t="str">
        <f>IFERROR(IF(INDEX('[1]PNC 2020'!$A$3:$AA$434,MATCH($A497,'[1]PNC 2020'!$A$7:$A$434,0)+4,MATCH(H$60,'[1]PNC 2020'!$A$3:$AA$3,0))=0,"",INDEX('[1]PNC 2020'!$A$3:$AA$434,MATCH($A497,'[1]PNC 2020'!$A$7:$A$434,0)+4,MATCH(H$60,'[1]PNC 2020'!$A$3:$AA$3,0))),"")</f>
        <v/>
      </c>
      <c r="I497" s="87" t="str">
        <f>IFERROR(IF(INDEX('[1]PNC 2020'!$A$3:$AA$434,MATCH($A497,'[1]PNC 2020'!$A$7:$A$434,0)+4,MATCH(I$60,'[1]PNC 2020'!$A$3:$AA$3,0))=0,"",INDEX('[1]PNC 2020'!$A$3:$AA$434,MATCH($A497,'[1]PNC 2020'!$A$7:$A$434,0)+4,MATCH(I$60,'[1]PNC 2020'!$A$3:$AA$3,0))),"")</f>
        <v/>
      </c>
      <c r="J497" s="87">
        <f t="shared" si="162"/>
        <v>0</v>
      </c>
      <c r="K497" s="87" t="str">
        <f>IFERROR(IF(INDEX('[1]PNC 2020'!$A$3:$AA$434,MATCH($A497,'[1]PNC 2020'!$A$7:$A$434,0)+4,MATCH(K$60,'[1]PNC 2020'!$A$3:$AA$3,0))=0,"",INDEX('[1]PNC 2020'!$A$3:$AA$434,MATCH($A497,'[1]PNC 2020'!$A$7:$A$434,0)+4,MATCH(K$60,'[1]PNC 2020'!$A$3:$AA$3,0))),"")</f>
        <v/>
      </c>
      <c r="L497" s="87" t="str">
        <f>IFERROR(IF(INDEX('[1]PNC 2020'!$A$3:$AA$434,MATCH($A497,'[1]PNC 2020'!$A$7:$A$434,0)+4,MATCH(L$60,'[1]PNC 2020'!$A$3:$AA$3,0))=0,"",INDEX('[1]PNC 2020'!$A$3:$AA$434,MATCH($A497,'[1]PNC 2020'!$A$7:$A$434,0)+4,MATCH(L$60,'[1]PNC 2020'!$A$3:$AA$3,0))),"")</f>
        <v/>
      </c>
      <c r="M497" s="87">
        <f t="shared" si="163"/>
        <v>0</v>
      </c>
      <c r="N497" s="87" t="str">
        <f>IFERROR(IF(INDEX('[1]PNC 2020'!$A$3:$AA$434,MATCH($A497,'[1]PNC 2020'!$A$7:$A$434,0)+4,MATCH(N$60,'[1]PNC 2020'!$A$3:$AA$3,0))=0,"",INDEX('[1]PNC 2020'!$A$3:$AA$434,MATCH($A497,'[1]PNC 2020'!$A$7:$A$434,0)+4,MATCH(N$60,'[1]PNC 2020'!$A$3:$AA$3,0))),"")</f>
        <v/>
      </c>
      <c r="O497" s="87" t="str">
        <f>IFERROR(IF(INDEX('[1]PNC 2020'!$A$3:$AA$434,MATCH($A497,'[1]PNC 2020'!$A$7:$A$434,0)+4,MATCH(O$60,'[1]PNC 2020'!$A$3:$AA$3,0))=0,"",INDEX('[1]PNC 2020'!$A$3:$AA$434,MATCH($A497,'[1]PNC 2020'!$A$7:$A$434,0)+4,MATCH(O$60,'[1]PNC 2020'!$A$3:$AA$3,0))),"")</f>
        <v/>
      </c>
      <c r="P497" s="87">
        <f t="shared" si="164"/>
        <v>0</v>
      </c>
      <c r="Q497" s="87" t="str">
        <f>IFERROR(IF(INDEX('[1]PNC 2020'!$A$3:$AA$434,MATCH($A497,'[1]PNC 2020'!$A$7:$A$434,0)+4,MATCH(Q$60,'[1]PNC 2020'!$A$3:$AA$3,0))=0,"",INDEX('[1]PNC 2020'!$A$3:$AA$434,MATCH($A497,'[1]PNC 2020'!$A$7:$A$434,0)+4,MATCH(Q$60,'[1]PNC 2020'!$A$3:$AA$3,0))),"")</f>
        <v/>
      </c>
      <c r="R497" s="87" t="str">
        <f>IFERROR(IF(INDEX('[1]PNC 2020'!$A$3:$AA$434,MATCH($A497,'[1]PNC 2020'!$A$7:$A$434,0)+4,MATCH(R$60,'[1]PNC 2020'!$A$3:$AA$3,0))=0,"",INDEX('[1]PNC 2020'!$A$3:$AA$434,MATCH($A497,'[1]PNC 2020'!$A$7:$A$434,0)+4,MATCH(R$60,'[1]PNC 2020'!$A$3:$AA$3,0))),"")</f>
        <v/>
      </c>
      <c r="S497" s="87">
        <f t="shared" si="165"/>
        <v>0</v>
      </c>
      <c r="T497" s="87" t="str">
        <f>IFERROR(IF(INDEX('[1]PNC 2020'!$A$3:$AA$434,MATCH($A497,'[1]PNC 2020'!$A$7:$A$434,0)+4,MATCH(T$60,'[1]PNC 2020'!$A$3:$AA$3,0))=0,"",INDEX('[1]PNC 2020'!$A$3:$AA$434,MATCH($A497,'[1]PNC 2020'!$A$7:$A$434,0)+4,MATCH(T$60,'[1]PNC 2020'!$A$3:$AA$3,0))),"")</f>
        <v/>
      </c>
      <c r="U497" s="87" t="str">
        <f>IFERROR(IF(INDEX('[1]PNC 2020'!$A$3:$AA$434,MATCH($A497,'[1]PNC 2020'!$A$7:$A$434,0)+4,MATCH(U$60,'[1]PNC 2020'!$A$3:$AA$3,0))=0,"",INDEX('[1]PNC 2020'!$A$3:$AA$434,MATCH($A497,'[1]PNC 2020'!$A$7:$A$434,0)+4,MATCH(U$60,'[1]PNC 2020'!$A$3:$AA$3,0))),"")</f>
        <v/>
      </c>
      <c r="V497" s="87">
        <f t="shared" si="166"/>
        <v>0</v>
      </c>
      <c r="W497" s="87" t="str">
        <f>IFERROR(IF(INDEX('[1]PNC 2020'!$A$3:$AA$434,MATCH($A497,'[1]PNC 2020'!$A$7:$A$434,0)+4,MATCH(W$60,'[1]PNC 2020'!$A$3:$AA$3,0))=0,"",INDEX('[1]PNC 2020'!$A$3:$AA$434,MATCH($A497,'[1]PNC 2020'!$A$7:$A$434,0)+4,MATCH(W$60,'[1]PNC 2020'!$A$3:$AA$3,0))),"")</f>
        <v/>
      </c>
      <c r="X497" s="87" t="str">
        <f>IFERROR(IF(INDEX('[1]PNC 2020'!$A$3:$AA$434,MATCH($A497,'[1]PNC 2020'!$A$7:$A$434,0)+4,MATCH(X$60,'[1]PNC 2020'!$A$3:$AA$3,0))=0,"",INDEX('[1]PNC 2020'!$A$3:$AA$434,MATCH($A497,'[1]PNC 2020'!$A$7:$A$434,0)+4,MATCH(X$60,'[1]PNC 2020'!$A$3:$AA$3,0))),"")</f>
        <v/>
      </c>
      <c r="Y497" s="87">
        <f t="shared" si="167"/>
        <v>0</v>
      </c>
      <c r="Z497" s="87" t="str">
        <f>IFERROR(IF(INDEX('[1]PNC 2020'!$A$3:$AA$434,MATCH($A497,'[1]PNC 2020'!$A$7:$A$434,0)+4,MATCH(Z$60,'[1]PNC 2020'!$A$3:$AA$3,0))=0,"",INDEX('[1]PNC 2020'!$A$3:$AA$434,MATCH($A497,'[1]PNC 2020'!$A$7:$A$434,0)+4,MATCH(Z$60,'[1]PNC 2020'!$A$3:$AA$3,0))),"")</f>
        <v/>
      </c>
      <c r="AA497" s="87" t="str">
        <f>IFERROR(IF(INDEX('[1]PNC 2020'!$A$3:$AA$434,MATCH($A497,'[1]PNC 2020'!$A$7:$A$434,0)+4,MATCH(AA$60,'[1]PNC 2020'!$A$3:$AA$3,0))=0,"",INDEX('[1]PNC 2020'!$A$3:$AA$434,MATCH($A497,'[1]PNC 2020'!$A$7:$A$434,0)+4,MATCH(AA$60,'[1]PNC 2020'!$A$3:$AA$3,0))),"")</f>
        <v/>
      </c>
      <c r="AB497" s="87">
        <f t="shared" si="168"/>
        <v>0</v>
      </c>
      <c r="AC497" s="87" t="str">
        <f>IFERROR(IF(INDEX('[1]PNC 2020'!$A$3:$AA$434,MATCH($A497,'[1]PNC 2020'!$A$7:$A$434,0)+4,MATCH(AC$60,'[1]PNC 2020'!$A$3:$AA$3,0))=0,"",INDEX('[1]PNC 2020'!$A$3:$AA$434,MATCH($A497,'[1]PNC 2020'!$A$7:$A$434,0)+4,MATCH(AC$60,'[1]PNC 2020'!$A$3:$AA$3,0))),"")</f>
        <v/>
      </c>
      <c r="AD497" s="87" t="str">
        <f>IFERROR(IF(INDEX('[1]PNC 2020'!$A$3:$AA$434,MATCH($A497,'[1]PNC 2020'!$A$7:$A$434,0)+4,MATCH(AD$60,'[1]PNC 2020'!$A$3:$AA$3,0))=0,"",INDEX('[1]PNC 2020'!$A$3:$AA$434,MATCH($A497,'[1]PNC 2020'!$A$7:$A$434,0)+4,MATCH(AD$60,'[1]PNC 2020'!$A$3:$AA$3,0))),"")</f>
        <v/>
      </c>
      <c r="AE497" s="87">
        <f t="shared" si="169"/>
        <v>0</v>
      </c>
      <c r="AF497" s="87" t="str">
        <f>IFERROR(IF(INDEX('[1]PNC 2020'!$A$3:$AA$434,MATCH($A497,'[1]PNC 2020'!$A$7:$A$434,0)+4,MATCH(AF$60,'[1]PNC 2020'!$A$3:$AA$3,0))=0,"",INDEX('[1]PNC 2020'!$A$3:$AA$434,MATCH($A497,'[1]PNC 2020'!$A$7:$A$434,0)+4,MATCH(AF$60,'[1]PNC 2020'!$A$3:$AA$3,0))),"")</f>
        <v/>
      </c>
      <c r="AG497" s="87" t="str">
        <f>IFERROR(IF(INDEX('[1]PNC 2020'!$A$3:$AA$434,MATCH($A497,'[1]PNC 2020'!$A$7:$A$434,0)+4,MATCH(AG$60,'[1]PNC 2020'!$A$3:$AA$3,0))=0,"",INDEX('[1]PNC 2020'!$A$3:$AA$434,MATCH($A497,'[1]PNC 2020'!$A$7:$A$434,0)+4,MATCH(AG$60,'[1]PNC 2020'!$A$3:$AA$3,0))),"")</f>
        <v/>
      </c>
      <c r="AH497" s="87">
        <f t="shared" si="170"/>
        <v>0</v>
      </c>
      <c r="AI497" s="87" t="str">
        <f>IFERROR(IF(INDEX('[1]PNC 2020'!$A$3:$AA$434,MATCH($A497,'[1]PNC 2020'!$A$7:$A$434,0)+4,MATCH(AI$60,'[1]PNC 2020'!$A$3:$AA$3,0))=0,"",INDEX('[1]PNC 2020'!$A$3:$AA$434,MATCH($A497,'[1]PNC 2020'!$A$7:$A$434,0)+4,MATCH(AI$60,'[1]PNC 2020'!$A$3:$AA$3,0))),"")</f>
        <v/>
      </c>
      <c r="AJ497" s="87" t="str">
        <f>IFERROR(IF(INDEX('[1]PNC 2020'!$A$3:$AA$434,MATCH($A497,'[1]PNC 2020'!$A$7:$A$434,0)+4,MATCH(AJ$60,'[1]PNC 2020'!$A$3:$AA$3,0))=0,"",INDEX('[1]PNC 2020'!$A$3:$AA$434,MATCH($A497,'[1]PNC 2020'!$A$7:$A$434,0)+4,MATCH(AJ$60,'[1]PNC 2020'!$A$3:$AA$3,0))),"")</f>
        <v/>
      </c>
      <c r="AK497" s="87">
        <f t="shared" si="171"/>
        <v>0</v>
      </c>
      <c r="AM497" s="132" t="s">
        <v>8</v>
      </c>
    </row>
    <row r="498" spans="1:39" ht="15.95" customHeight="1" x14ac:dyDescent="0.2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tr">
        <f>IFERROR(IF(INDEX('[1]PNC 2020'!$A$3:$AA$434,MATCH($A498,'[1]PNC 2020'!$A$7:$A$434,0)+4,MATCH(E$60,'[1]PNC 2020'!$A$3:$AA$3,0))=0,"",INDEX('[1]PNC 2020'!$A$3:$AA$434,MATCH($A498,'[1]PNC 2020'!$A$7:$A$434,0)+4,MATCH(E$60,'[1]PNC 2020'!$A$3:$AA$3,0))),"")</f>
        <v/>
      </c>
      <c r="F498" s="87" t="str">
        <f>IFERROR(IF(INDEX('[1]PNC 2020'!$A$3:$AA$434,MATCH($A498,'[1]PNC 2020'!$A$7:$A$434,0)+4,MATCH(F$60,'[1]PNC 2020'!$A$3:$AA$3,0))=0,"",INDEX('[1]PNC 2020'!$A$3:$AA$434,MATCH($A498,'[1]PNC 2020'!$A$7:$A$434,0)+4,MATCH(F$60,'[1]PNC 2020'!$A$3:$AA$3,0))),"")</f>
        <v/>
      </c>
      <c r="G498" s="87">
        <f t="shared" si="161"/>
        <v>0</v>
      </c>
      <c r="H498" s="87" t="str">
        <f>IFERROR(IF(INDEX('[1]PNC 2020'!$A$3:$AA$434,MATCH($A498,'[1]PNC 2020'!$A$7:$A$434,0)+4,MATCH(H$60,'[1]PNC 2020'!$A$3:$AA$3,0))=0,"",INDEX('[1]PNC 2020'!$A$3:$AA$434,MATCH($A498,'[1]PNC 2020'!$A$7:$A$434,0)+4,MATCH(H$60,'[1]PNC 2020'!$A$3:$AA$3,0))),"")</f>
        <v/>
      </c>
      <c r="I498" s="87" t="str">
        <f>IFERROR(IF(INDEX('[1]PNC 2020'!$A$3:$AA$434,MATCH($A498,'[1]PNC 2020'!$A$7:$A$434,0)+4,MATCH(I$60,'[1]PNC 2020'!$A$3:$AA$3,0))=0,"",INDEX('[1]PNC 2020'!$A$3:$AA$434,MATCH($A498,'[1]PNC 2020'!$A$7:$A$434,0)+4,MATCH(I$60,'[1]PNC 2020'!$A$3:$AA$3,0))),"")</f>
        <v/>
      </c>
      <c r="J498" s="87">
        <f t="shared" si="162"/>
        <v>0</v>
      </c>
      <c r="K498" s="87" t="str">
        <f>IFERROR(IF(INDEX('[1]PNC 2020'!$A$3:$AA$434,MATCH($A498,'[1]PNC 2020'!$A$7:$A$434,0)+4,MATCH(K$60,'[1]PNC 2020'!$A$3:$AA$3,0))=0,"",INDEX('[1]PNC 2020'!$A$3:$AA$434,MATCH($A498,'[1]PNC 2020'!$A$7:$A$434,0)+4,MATCH(K$60,'[1]PNC 2020'!$A$3:$AA$3,0))),"")</f>
        <v/>
      </c>
      <c r="L498" s="87" t="str">
        <f>IFERROR(IF(INDEX('[1]PNC 2020'!$A$3:$AA$434,MATCH($A498,'[1]PNC 2020'!$A$7:$A$434,0)+4,MATCH(L$60,'[1]PNC 2020'!$A$3:$AA$3,0))=0,"",INDEX('[1]PNC 2020'!$A$3:$AA$434,MATCH($A498,'[1]PNC 2020'!$A$7:$A$434,0)+4,MATCH(L$60,'[1]PNC 2020'!$A$3:$AA$3,0))),"")</f>
        <v/>
      </c>
      <c r="M498" s="87">
        <f t="shared" si="163"/>
        <v>0</v>
      </c>
      <c r="N498" s="87" t="str">
        <f>IFERROR(IF(INDEX('[1]PNC 2020'!$A$3:$AA$434,MATCH($A498,'[1]PNC 2020'!$A$7:$A$434,0)+4,MATCH(N$60,'[1]PNC 2020'!$A$3:$AA$3,0))=0,"",INDEX('[1]PNC 2020'!$A$3:$AA$434,MATCH($A498,'[1]PNC 2020'!$A$7:$A$434,0)+4,MATCH(N$60,'[1]PNC 2020'!$A$3:$AA$3,0))),"")</f>
        <v/>
      </c>
      <c r="O498" s="87" t="str">
        <f>IFERROR(IF(INDEX('[1]PNC 2020'!$A$3:$AA$434,MATCH($A498,'[1]PNC 2020'!$A$7:$A$434,0)+4,MATCH(O$60,'[1]PNC 2020'!$A$3:$AA$3,0))=0,"",INDEX('[1]PNC 2020'!$A$3:$AA$434,MATCH($A498,'[1]PNC 2020'!$A$7:$A$434,0)+4,MATCH(O$60,'[1]PNC 2020'!$A$3:$AA$3,0))),"")</f>
        <v/>
      </c>
      <c r="P498" s="87">
        <f t="shared" si="164"/>
        <v>0</v>
      </c>
      <c r="Q498" s="87" t="str">
        <f>IFERROR(IF(INDEX('[1]PNC 2020'!$A$3:$AA$434,MATCH($A498,'[1]PNC 2020'!$A$7:$A$434,0)+4,MATCH(Q$60,'[1]PNC 2020'!$A$3:$AA$3,0))=0,"",INDEX('[1]PNC 2020'!$A$3:$AA$434,MATCH($A498,'[1]PNC 2020'!$A$7:$A$434,0)+4,MATCH(Q$60,'[1]PNC 2020'!$A$3:$AA$3,0))),"")</f>
        <v/>
      </c>
      <c r="R498" s="87" t="str">
        <f>IFERROR(IF(INDEX('[1]PNC 2020'!$A$3:$AA$434,MATCH($A498,'[1]PNC 2020'!$A$7:$A$434,0)+4,MATCH(R$60,'[1]PNC 2020'!$A$3:$AA$3,0))=0,"",INDEX('[1]PNC 2020'!$A$3:$AA$434,MATCH($A498,'[1]PNC 2020'!$A$7:$A$434,0)+4,MATCH(R$60,'[1]PNC 2020'!$A$3:$AA$3,0))),"")</f>
        <v/>
      </c>
      <c r="S498" s="87">
        <f t="shared" si="165"/>
        <v>0</v>
      </c>
      <c r="T498" s="87" t="str">
        <f>IFERROR(IF(INDEX('[1]PNC 2020'!$A$3:$AA$434,MATCH($A498,'[1]PNC 2020'!$A$7:$A$434,0)+4,MATCH(T$60,'[1]PNC 2020'!$A$3:$AA$3,0))=0,"",INDEX('[1]PNC 2020'!$A$3:$AA$434,MATCH($A498,'[1]PNC 2020'!$A$7:$A$434,0)+4,MATCH(T$60,'[1]PNC 2020'!$A$3:$AA$3,0))),"")</f>
        <v/>
      </c>
      <c r="U498" s="87" t="str">
        <f>IFERROR(IF(INDEX('[1]PNC 2020'!$A$3:$AA$434,MATCH($A498,'[1]PNC 2020'!$A$7:$A$434,0)+4,MATCH(U$60,'[1]PNC 2020'!$A$3:$AA$3,0))=0,"",INDEX('[1]PNC 2020'!$A$3:$AA$434,MATCH($A498,'[1]PNC 2020'!$A$7:$A$434,0)+4,MATCH(U$60,'[1]PNC 2020'!$A$3:$AA$3,0))),"")</f>
        <v/>
      </c>
      <c r="V498" s="87">
        <f t="shared" si="166"/>
        <v>0</v>
      </c>
      <c r="W498" s="87" t="str">
        <f>IFERROR(IF(INDEX('[1]PNC 2020'!$A$3:$AA$434,MATCH($A498,'[1]PNC 2020'!$A$7:$A$434,0)+4,MATCH(W$60,'[1]PNC 2020'!$A$3:$AA$3,0))=0,"",INDEX('[1]PNC 2020'!$A$3:$AA$434,MATCH($A498,'[1]PNC 2020'!$A$7:$A$434,0)+4,MATCH(W$60,'[1]PNC 2020'!$A$3:$AA$3,0))),"")</f>
        <v/>
      </c>
      <c r="X498" s="87" t="str">
        <f>IFERROR(IF(INDEX('[1]PNC 2020'!$A$3:$AA$434,MATCH($A498,'[1]PNC 2020'!$A$7:$A$434,0)+4,MATCH(X$60,'[1]PNC 2020'!$A$3:$AA$3,0))=0,"",INDEX('[1]PNC 2020'!$A$3:$AA$434,MATCH($A498,'[1]PNC 2020'!$A$7:$A$434,0)+4,MATCH(X$60,'[1]PNC 2020'!$A$3:$AA$3,0))),"")</f>
        <v/>
      </c>
      <c r="Y498" s="87">
        <f t="shared" si="167"/>
        <v>0</v>
      </c>
      <c r="Z498" s="87" t="str">
        <f>IFERROR(IF(INDEX('[1]PNC 2020'!$A$3:$AA$434,MATCH($A498,'[1]PNC 2020'!$A$7:$A$434,0)+4,MATCH(Z$60,'[1]PNC 2020'!$A$3:$AA$3,0))=0,"",INDEX('[1]PNC 2020'!$A$3:$AA$434,MATCH($A498,'[1]PNC 2020'!$A$7:$A$434,0)+4,MATCH(Z$60,'[1]PNC 2020'!$A$3:$AA$3,0))),"")</f>
        <v/>
      </c>
      <c r="AA498" s="87" t="str">
        <f>IFERROR(IF(INDEX('[1]PNC 2020'!$A$3:$AA$434,MATCH($A498,'[1]PNC 2020'!$A$7:$A$434,0)+4,MATCH(AA$60,'[1]PNC 2020'!$A$3:$AA$3,0))=0,"",INDEX('[1]PNC 2020'!$A$3:$AA$434,MATCH($A498,'[1]PNC 2020'!$A$7:$A$434,0)+4,MATCH(AA$60,'[1]PNC 2020'!$A$3:$AA$3,0))),"")</f>
        <v/>
      </c>
      <c r="AB498" s="87">
        <f t="shared" si="168"/>
        <v>0</v>
      </c>
      <c r="AC498" s="87" t="str">
        <f>IFERROR(IF(INDEX('[1]PNC 2020'!$A$3:$AA$434,MATCH($A498,'[1]PNC 2020'!$A$7:$A$434,0)+4,MATCH(AC$60,'[1]PNC 2020'!$A$3:$AA$3,0))=0,"",INDEX('[1]PNC 2020'!$A$3:$AA$434,MATCH($A498,'[1]PNC 2020'!$A$7:$A$434,0)+4,MATCH(AC$60,'[1]PNC 2020'!$A$3:$AA$3,0))),"")</f>
        <v/>
      </c>
      <c r="AD498" s="87" t="str">
        <f>IFERROR(IF(INDEX('[1]PNC 2020'!$A$3:$AA$434,MATCH($A498,'[1]PNC 2020'!$A$7:$A$434,0)+4,MATCH(AD$60,'[1]PNC 2020'!$A$3:$AA$3,0))=0,"",INDEX('[1]PNC 2020'!$A$3:$AA$434,MATCH($A498,'[1]PNC 2020'!$A$7:$A$434,0)+4,MATCH(AD$60,'[1]PNC 2020'!$A$3:$AA$3,0))),"")</f>
        <v/>
      </c>
      <c r="AE498" s="87">
        <f t="shared" si="169"/>
        <v>0</v>
      </c>
      <c r="AF498" s="87" t="str">
        <f>IFERROR(IF(INDEX('[1]PNC 2020'!$A$3:$AA$434,MATCH($A498,'[1]PNC 2020'!$A$7:$A$434,0)+4,MATCH(AF$60,'[1]PNC 2020'!$A$3:$AA$3,0))=0,"",INDEX('[1]PNC 2020'!$A$3:$AA$434,MATCH($A498,'[1]PNC 2020'!$A$7:$A$434,0)+4,MATCH(AF$60,'[1]PNC 2020'!$A$3:$AA$3,0))),"")</f>
        <v/>
      </c>
      <c r="AG498" s="87" t="str">
        <f>IFERROR(IF(INDEX('[1]PNC 2020'!$A$3:$AA$434,MATCH($A498,'[1]PNC 2020'!$A$7:$A$434,0)+4,MATCH(AG$60,'[1]PNC 2020'!$A$3:$AA$3,0))=0,"",INDEX('[1]PNC 2020'!$A$3:$AA$434,MATCH($A498,'[1]PNC 2020'!$A$7:$A$434,0)+4,MATCH(AG$60,'[1]PNC 2020'!$A$3:$AA$3,0))),"")</f>
        <v/>
      </c>
      <c r="AH498" s="87">
        <f t="shared" si="170"/>
        <v>0</v>
      </c>
      <c r="AI498" s="87" t="str">
        <f>IFERROR(IF(INDEX('[1]PNC 2020'!$A$3:$AA$434,MATCH($A498,'[1]PNC 2020'!$A$7:$A$434,0)+4,MATCH(AI$60,'[1]PNC 2020'!$A$3:$AA$3,0))=0,"",INDEX('[1]PNC 2020'!$A$3:$AA$434,MATCH($A498,'[1]PNC 2020'!$A$7:$A$434,0)+4,MATCH(AI$60,'[1]PNC 2020'!$A$3:$AA$3,0))),"")</f>
        <v/>
      </c>
      <c r="AJ498" s="87" t="str">
        <f>IFERROR(IF(INDEX('[1]PNC 2020'!$A$3:$AA$434,MATCH($A498,'[1]PNC 2020'!$A$7:$A$434,0)+4,MATCH(AJ$60,'[1]PNC 2020'!$A$3:$AA$3,0))=0,"",INDEX('[1]PNC 2020'!$A$3:$AA$434,MATCH($A498,'[1]PNC 2020'!$A$7:$A$434,0)+4,MATCH(AJ$60,'[1]PNC 2020'!$A$3:$AA$3,0))),"")</f>
        <v/>
      </c>
      <c r="AK498" s="87">
        <f t="shared" si="171"/>
        <v>0</v>
      </c>
      <c r="AM498" s="132" t="s">
        <v>8</v>
      </c>
    </row>
    <row r="499" spans="1:39" ht="15.95" customHeight="1" x14ac:dyDescent="0.2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tr">
        <f>IFERROR(IF(INDEX('[1]PNC 2020'!$A$3:$AA$434,MATCH($A499,'[1]PNC 2020'!$A$7:$A$434,0)+4,MATCH(E$60,'[1]PNC 2020'!$A$3:$AA$3,0))=0,"",INDEX('[1]PNC 2020'!$A$3:$AA$434,MATCH($A499,'[1]PNC 2020'!$A$7:$A$434,0)+4,MATCH(E$60,'[1]PNC 2020'!$A$3:$AA$3,0))),"")</f>
        <v/>
      </c>
      <c r="F499" s="87" t="str">
        <f>IFERROR(IF(INDEX('[1]PNC 2020'!$A$3:$AA$434,MATCH($A499,'[1]PNC 2020'!$A$7:$A$434,0)+4,MATCH(F$60,'[1]PNC 2020'!$A$3:$AA$3,0))=0,"",INDEX('[1]PNC 2020'!$A$3:$AA$434,MATCH($A499,'[1]PNC 2020'!$A$7:$A$434,0)+4,MATCH(F$60,'[1]PNC 2020'!$A$3:$AA$3,0))),"")</f>
        <v/>
      </c>
      <c r="G499" s="87">
        <f t="shared" si="161"/>
        <v>0</v>
      </c>
      <c r="H499" s="87" t="str">
        <f>IFERROR(IF(INDEX('[1]PNC 2020'!$A$3:$AA$434,MATCH($A499,'[1]PNC 2020'!$A$7:$A$434,0)+4,MATCH(H$60,'[1]PNC 2020'!$A$3:$AA$3,0))=0,"",INDEX('[1]PNC 2020'!$A$3:$AA$434,MATCH($A499,'[1]PNC 2020'!$A$7:$A$434,0)+4,MATCH(H$60,'[1]PNC 2020'!$A$3:$AA$3,0))),"")</f>
        <v/>
      </c>
      <c r="I499" s="87" t="str">
        <f>IFERROR(IF(INDEX('[1]PNC 2020'!$A$3:$AA$434,MATCH($A499,'[1]PNC 2020'!$A$7:$A$434,0)+4,MATCH(I$60,'[1]PNC 2020'!$A$3:$AA$3,0))=0,"",INDEX('[1]PNC 2020'!$A$3:$AA$434,MATCH($A499,'[1]PNC 2020'!$A$7:$A$434,0)+4,MATCH(I$60,'[1]PNC 2020'!$A$3:$AA$3,0))),"")</f>
        <v/>
      </c>
      <c r="J499" s="87">
        <f t="shared" si="162"/>
        <v>0</v>
      </c>
      <c r="K499" s="87" t="str">
        <f>IFERROR(IF(INDEX('[1]PNC 2020'!$A$3:$AA$434,MATCH($A499,'[1]PNC 2020'!$A$7:$A$434,0)+4,MATCH(K$60,'[1]PNC 2020'!$A$3:$AA$3,0))=0,"",INDEX('[1]PNC 2020'!$A$3:$AA$434,MATCH($A499,'[1]PNC 2020'!$A$7:$A$434,0)+4,MATCH(K$60,'[1]PNC 2020'!$A$3:$AA$3,0))),"")</f>
        <v/>
      </c>
      <c r="L499" s="87" t="str">
        <f>IFERROR(IF(INDEX('[1]PNC 2020'!$A$3:$AA$434,MATCH($A499,'[1]PNC 2020'!$A$7:$A$434,0)+4,MATCH(L$60,'[1]PNC 2020'!$A$3:$AA$3,0))=0,"",INDEX('[1]PNC 2020'!$A$3:$AA$434,MATCH($A499,'[1]PNC 2020'!$A$7:$A$434,0)+4,MATCH(L$60,'[1]PNC 2020'!$A$3:$AA$3,0))),"")</f>
        <v/>
      </c>
      <c r="M499" s="87">
        <f t="shared" si="163"/>
        <v>0</v>
      </c>
      <c r="N499" s="87" t="str">
        <f>IFERROR(IF(INDEX('[1]PNC 2020'!$A$3:$AA$434,MATCH($A499,'[1]PNC 2020'!$A$7:$A$434,0)+4,MATCH(N$60,'[1]PNC 2020'!$A$3:$AA$3,0))=0,"",INDEX('[1]PNC 2020'!$A$3:$AA$434,MATCH($A499,'[1]PNC 2020'!$A$7:$A$434,0)+4,MATCH(N$60,'[1]PNC 2020'!$A$3:$AA$3,0))),"")</f>
        <v/>
      </c>
      <c r="O499" s="87" t="str">
        <f>IFERROR(IF(INDEX('[1]PNC 2020'!$A$3:$AA$434,MATCH($A499,'[1]PNC 2020'!$A$7:$A$434,0)+4,MATCH(O$60,'[1]PNC 2020'!$A$3:$AA$3,0))=0,"",INDEX('[1]PNC 2020'!$A$3:$AA$434,MATCH($A499,'[1]PNC 2020'!$A$7:$A$434,0)+4,MATCH(O$60,'[1]PNC 2020'!$A$3:$AA$3,0))),"")</f>
        <v/>
      </c>
      <c r="P499" s="87">
        <f t="shared" si="164"/>
        <v>0</v>
      </c>
      <c r="Q499" s="87" t="str">
        <f>IFERROR(IF(INDEX('[1]PNC 2020'!$A$3:$AA$434,MATCH($A499,'[1]PNC 2020'!$A$7:$A$434,0)+4,MATCH(Q$60,'[1]PNC 2020'!$A$3:$AA$3,0))=0,"",INDEX('[1]PNC 2020'!$A$3:$AA$434,MATCH($A499,'[1]PNC 2020'!$A$7:$A$434,0)+4,MATCH(Q$60,'[1]PNC 2020'!$A$3:$AA$3,0))),"")</f>
        <v/>
      </c>
      <c r="R499" s="87" t="str">
        <f>IFERROR(IF(INDEX('[1]PNC 2020'!$A$3:$AA$434,MATCH($A499,'[1]PNC 2020'!$A$7:$A$434,0)+4,MATCH(R$60,'[1]PNC 2020'!$A$3:$AA$3,0))=0,"",INDEX('[1]PNC 2020'!$A$3:$AA$434,MATCH($A499,'[1]PNC 2020'!$A$7:$A$434,0)+4,MATCH(R$60,'[1]PNC 2020'!$A$3:$AA$3,0))),"")</f>
        <v/>
      </c>
      <c r="S499" s="87">
        <f t="shared" si="165"/>
        <v>0</v>
      </c>
      <c r="T499" s="87" t="str">
        <f>IFERROR(IF(INDEX('[1]PNC 2020'!$A$3:$AA$434,MATCH($A499,'[1]PNC 2020'!$A$7:$A$434,0)+4,MATCH(T$60,'[1]PNC 2020'!$A$3:$AA$3,0))=0,"",INDEX('[1]PNC 2020'!$A$3:$AA$434,MATCH($A499,'[1]PNC 2020'!$A$7:$A$434,0)+4,MATCH(T$60,'[1]PNC 2020'!$A$3:$AA$3,0))),"")</f>
        <v/>
      </c>
      <c r="U499" s="87" t="str">
        <f>IFERROR(IF(INDEX('[1]PNC 2020'!$A$3:$AA$434,MATCH($A499,'[1]PNC 2020'!$A$7:$A$434,0)+4,MATCH(U$60,'[1]PNC 2020'!$A$3:$AA$3,0))=0,"",INDEX('[1]PNC 2020'!$A$3:$AA$434,MATCH($A499,'[1]PNC 2020'!$A$7:$A$434,0)+4,MATCH(U$60,'[1]PNC 2020'!$A$3:$AA$3,0))),"")</f>
        <v/>
      </c>
      <c r="V499" s="87">
        <f t="shared" si="166"/>
        <v>0</v>
      </c>
      <c r="W499" s="87" t="str">
        <f>IFERROR(IF(INDEX('[1]PNC 2020'!$A$3:$AA$434,MATCH($A499,'[1]PNC 2020'!$A$7:$A$434,0)+4,MATCH(W$60,'[1]PNC 2020'!$A$3:$AA$3,0))=0,"",INDEX('[1]PNC 2020'!$A$3:$AA$434,MATCH($A499,'[1]PNC 2020'!$A$7:$A$434,0)+4,MATCH(W$60,'[1]PNC 2020'!$A$3:$AA$3,0))),"")</f>
        <v/>
      </c>
      <c r="X499" s="87" t="str">
        <f>IFERROR(IF(INDEX('[1]PNC 2020'!$A$3:$AA$434,MATCH($A499,'[1]PNC 2020'!$A$7:$A$434,0)+4,MATCH(X$60,'[1]PNC 2020'!$A$3:$AA$3,0))=0,"",INDEX('[1]PNC 2020'!$A$3:$AA$434,MATCH($A499,'[1]PNC 2020'!$A$7:$A$434,0)+4,MATCH(X$60,'[1]PNC 2020'!$A$3:$AA$3,0))),"")</f>
        <v/>
      </c>
      <c r="Y499" s="87">
        <f t="shared" si="167"/>
        <v>0</v>
      </c>
      <c r="Z499" s="87" t="str">
        <f>IFERROR(IF(INDEX('[1]PNC 2020'!$A$3:$AA$434,MATCH($A499,'[1]PNC 2020'!$A$7:$A$434,0)+4,MATCH(Z$60,'[1]PNC 2020'!$A$3:$AA$3,0))=0,"",INDEX('[1]PNC 2020'!$A$3:$AA$434,MATCH($A499,'[1]PNC 2020'!$A$7:$A$434,0)+4,MATCH(Z$60,'[1]PNC 2020'!$A$3:$AA$3,0))),"")</f>
        <v/>
      </c>
      <c r="AA499" s="87" t="str">
        <f>IFERROR(IF(INDEX('[1]PNC 2020'!$A$3:$AA$434,MATCH($A499,'[1]PNC 2020'!$A$7:$A$434,0)+4,MATCH(AA$60,'[1]PNC 2020'!$A$3:$AA$3,0))=0,"",INDEX('[1]PNC 2020'!$A$3:$AA$434,MATCH($A499,'[1]PNC 2020'!$A$7:$A$434,0)+4,MATCH(AA$60,'[1]PNC 2020'!$A$3:$AA$3,0))),"")</f>
        <v/>
      </c>
      <c r="AB499" s="87">
        <f t="shared" si="168"/>
        <v>0</v>
      </c>
      <c r="AC499" s="87" t="str">
        <f>IFERROR(IF(INDEX('[1]PNC 2020'!$A$3:$AA$434,MATCH($A499,'[1]PNC 2020'!$A$7:$A$434,0)+4,MATCH(AC$60,'[1]PNC 2020'!$A$3:$AA$3,0))=0,"",INDEX('[1]PNC 2020'!$A$3:$AA$434,MATCH($A499,'[1]PNC 2020'!$A$7:$A$434,0)+4,MATCH(AC$60,'[1]PNC 2020'!$A$3:$AA$3,0))),"")</f>
        <v/>
      </c>
      <c r="AD499" s="87" t="str">
        <f>IFERROR(IF(INDEX('[1]PNC 2020'!$A$3:$AA$434,MATCH($A499,'[1]PNC 2020'!$A$7:$A$434,0)+4,MATCH(AD$60,'[1]PNC 2020'!$A$3:$AA$3,0))=0,"",INDEX('[1]PNC 2020'!$A$3:$AA$434,MATCH($A499,'[1]PNC 2020'!$A$7:$A$434,0)+4,MATCH(AD$60,'[1]PNC 2020'!$A$3:$AA$3,0))),"")</f>
        <v/>
      </c>
      <c r="AE499" s="87">
        <f t="shared" si="169"/>
        <v>0</v>
      </c>
      <c r="AF499" s="87" t="str">
        <f>IFERROR(IF(INDEX('[1]PNC 2020'!$A$3:$AA$434,MATCH($A499,'[1]PNC 2020'!$A$7:$A$434,0)+4,MATCH(AF$60,'[1]PNC 2020'!$A$3:$AA$3,0))=0,"",INDEX('[1]PNC 2020'!$A$3:$AA$434,MATCH($A499,'[1]PNC 2020'!$A$7:$A$434,0)+4,MATCH(AF$60,'[1]PNC 2020'!$A$3:$AA$3,0))),"")</f>
        <v/>
      </c>
      <c r="AG499" s="87" t="str">
        <f>IFERROR(IF(INDEX('[1]PNC 2020'!$A$3:$AA$434,MATCH($A499,'[1]PNC 2020'!$A$7:$A$434,0)+4,MATCH(AG$60,'[1]PNC 2020'!$A$3:$AA$3,0))=0,"",INDEX('[1]PNC 2020'!$A$3:$AA$434,MATCH($A499,'[1]PNC 2020'!$A$7:$A$434,0)+4,MATCH(AG$60,'[1]PNC 2020'!$A$3:$AA$3,0))),"")</f>
        <v/>
      </c>
      <c r="AH499" s="87">
        <f t="shared" si="170"/>
        <v>0</v>
      </c>
      <c r="AI499" s="87" t="str">
        <f>IFERROR(IF(INDEX('[1]PNC 2020'!$A$3:$AA$434,MATCH($A499,'[1]PNC 2020'!$A$7:$A$434,0)+4,MATCH(AI$60,'[1]PNC 2020'!$A$3:$AA$3,0))=0,"",INDEX('[1]PNC 2020'!$A$3:$AA$434,MATCH($A499,'[1]PNC 2020'!$A$7:$A$434,0)+4,MATCH(AI$60,'[1]PNC 2020'!$A$3:$AA$3,0))),"")</f>
        <v/>
      </c>
      <c r="AJ499" s="87" t="str">
        <f>IFERROR(IF(INDEX('[1]PNC 2020'!$A$3:$AA$434,MATCH($A499,'[1]PNC 2020'!$A$7:$A$434,0)+4,MATCH(AJ$60,'[1]PNC 2020'!$A$3:$AA$3,0))=0,"",INDEX('[1]PNC 2020'!$A$3:$AA$434,MATCH($A499,'[1]PNC 2020'!$A$7:$A$434,0)+4,MATCH(AJ$60,'[1]PNC 2020'!$A$3:$AA$3,0))),"")</f>
        <v/>
      </c>
      <c r="AK499" s="87">
        <f t="shared" si="171"/>
        <v>0</v>
      </c>
      <c r="AM499" s="132" t="s">
        <v>8</v>
      </c>
    </row>
    <row r="500" spans="1:39" ht="15.95" customHeight="1" x14ac:dyDescent="0.2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tr">
        <f>IFERROR(IF(INDEX('[1]PNC 2020'!$A$3:$AA$434,MATCH($A500,'[1]PNC 2020'!$A$7:$A$434,0)+4,MATCH(E$60,'[1]PNC 2020'!$A$3:$AA$3,0))=0,"",INDEX('[1]PNC 2020'!$A$3:$AA$434,MATCH($A500,'[1]PNC 2020'!$A$7:$A$434,0)+4,MATCH(E$60,'[1]PNC 2020'!$A$3:$AA$3,0))),"")</f>
        <v/>
      </c>
      <c r="F500" s="87" t="str">
        <f>IFERROR(IF(INDEX('[1]PNC 2020'!$A$3:$AA$434,MATCH($A500,'[1]PNC 2020'!$A$7:$A$434,0)+4,MATCH(F$60,'[1]PNC 2020'!$A$3:$AA$3,0))=0,"",INDEX('[1]PNC 2020'!$A$3:$AA$434,MATCH($A500,'[1]PNC 2020'!$A$7:$A$434,0)+4,MATCH(F$60,'[1]PNC 2020'!$A$3:$AA$3,0))),"")</f>
        <v/>
      </c>
      <c r="G500" s="87">
        <f t="shared" si="161"/>
        <v>0</v>
      </c>
      <c r="H500" s="87" t="str">
        <f>IFERROR(IF(INDEX('[1]PNC 2020'!$A$3:$AA$434,MATCH($A500,'[1]PNC 2020'!$A$7:$A$434,0)+4,MATCH(H$60,'[1]PNC 2020'!$A$3:$AA$3,0))=0,"",INDEX('[1]PNC 2020'!$A$3:$AA$434,MATCH($A500,'[1]PNC 2020'!$A$7:$A$434,0)+4,MATCH(H$60,'[1]PNC 2020'!$A$3:$AA$3,0))),"")</f>
        <v/>
      </c>
      <c r="I500" s="87" t="str">
        <f>IFERROR(IF(INDEX('[1]PNC 2020'!$A$3:$AA$434,MATCH($A500,'[1]PNC 2020'!$A$7:$A$434,0)+4,MATCH(I$60,'[1]PNC 2020'!$A$3:$AA$3,0))=0,"",INDEX('[1]PNC 2020'!$A$3:$AA$434,MATCH($A500,'[1]PNC 2020'!$A$7:$A$434,0)+4,MATCH(I$60,'[1]PNC 2020'!$A$3:$AA$3,0))),"")</f>
        <v/>
      </c>
      <c r="J500" s="87">
        <f t="shared" si="162"/>
        <v>0</v>
      </c>
      <c r="K500" s="87" t="str">
        <f>IFERROR(IF(INDEX('[1]PNC 2020'!$A$3:$AA$434,MATCH($A500,'[1]PNC 2020'!$A$7:$A$434,0)+4,MATCH(K$60,'[1]PNC 2020'!$A$3:$AA$3,0))=0,"",INDEX('[1]PNC 2020'!$A$3:$AA$434,MATCH($A500,'[1]PNC 2020'!$A$7:$A$434,0)+4,MATCH(K$60,'[1]PNC 2020'!$A$3:$AA$3,0))),"")</f>
        <v/>
      </c>
      <c r="L500" s="87" t="str">
        <f>IFERROR(IF(INDEX('[1]PNC 2020'!$A$3:$AA$434,MATCH($A500,'[1]PNC 2020'!$A$7:$A$434,0)+4,MATCH(L$60,'[1]PNC 2020'!$A$3:$AA$3,0))=0,"",INDEX('[1]PNC 2020'!$A$3:$AA$434,MATCH($A500,'[1]PNC 2020'!$A$7:$A$434,0)+4,MATCH(L$60,'[1]PNC 2020'!$A$3:$AA$3,0))),"")</f>
        <v/>
      </c>
      <c r="M500" s="87">
        <f t="shared" si="163"/>
        <v>0</v>
      </c>
      <c r="N500" s="87" t="str">
        <f>IFERROR(IF(INDEX('[1]PNC 2020'!$A$3:$AA$434,MATCH($A500,'[1]PNC 2020'!$A$7:$A$434,0)+4,MATCH(N$60,'[1]PNC 2020'!$A$3:$AA$3,0))=0,"",INDEX('[1]PNC 2020'!$A$3:$AA$434,MATCH($A500,'[1]PNC 2020'!$A$7:$A$434,0)+4,MATCH(N$60,'[1]PNC 2020'!$A$3:$AA$3,0))),"")</f>
        <v/>
      </c>
      <c r="O500" s="87" t="str">
        <f>IFERROR(IF(INDEX('[1]PNC 2020'!$A$3:$AA$434,MATCH($A500,'[1]PNC 2020'!$A$7:$A$434,0)+4,MATCH(O$60,'[1]PNC 2020'!$A$3:$AA$3,0))=0,"",INDEX('[1]PNC 2020'!$A$3:$AA$434,MATCH($A500,'[1]PNC 2020'!$A$7:$A$434,0)+4,MATCH(O$60,'[1]PNC 2020'!$A$3:$AA$3,0))),"")</f>
        <v/>
      </c>
      <c r="P500" s="87">
        <f t="shared" si="164"/>
        <v>0</v>
      </c>
      <c r="Q500" s="87" t="str">
        <f>IFERROR(IF(INDEX('[1]PNC 2020'!$A$3:$AA$434,MATCH($A500,'[1]PNC 2020'!$A$7:$A$434,0)+4,MATCH(Q$60,'[1]PNC 2020'!$A$3:$AA$3,0))=0,"",INDEX('[1]PNC 2020'!$A$3:$AA$434,MATCH($A500,'[1]PNC 2020'!$A$7:$A$434,0)+4,MATCH(Q$60,'[1]PNC 2020'!$A$3:$AA$3,0))),"")</f>
        <v/>
      </c>
      <c r="R500" s="87" t="str">
        <f>IFERROR(IF(INDEX('[1]PNC 2020'!$A$3:$AA$434,MATCH($A500,'[1]PNC 2020'!$A$7:$A$434,0)+4,MATCH(R$60,'[1]PNC 2020'!$A$3:$AA$3,0))=0,"",INDEX('[1]PNC 2020'!$A$3:$AA$434,MATCH($A500,'[1]PNC 2020'!$A$7:$A$434,0)+4,MATCH(R$60,'[1]PNC 2020'!$A$3:$AA$3,0))),"")</f>
        <v/>
      </c>
      <c r="S500" s="87">
        <f t="shared" si="165"/>
        <v>0</v>
      </c>
      <c r="T500" s="87" t="str">
        <f>IFERROR(IF(INDEX('[1]PNC 2020'!$A$3:$AA$434,MATCH($A500,'[1]PNC 2020'!$A$7:$A$434,0)+4,MATCH(T$60,'[1]PNC 2020'!$A$3:$AA$3,0))=0,"",INDEX('[1]PNC 2020'!$A$3:$AA$434,MATCH($A500,'[1]PNC 2020'!$A$7:$A$434,0)+4,MATCH(T$60,'[1]PNC 2020'!$A$3:$AA$3,0))),"")</f>
        <v/>
      </c>
      <c r="U500" s="87" t="str">
        <f>IFERROR(IF(INDEX('[1]PNC 2020'!$A$3:$AA$434,MATCH($A500,'[1]PNC 2020'!$A$7:$A$434,0)+4,MATCH(U$60,'[1]PNC 2020'!$A$3:$AA$3,0))=0,"",INDEX('[1]PNC 2020'!$A$3:$AA$434,MATCH($A500,'[1]PNC 2020'!$A$7:$A$434,0)+4,MATCH(U$60,'[1]PNC 2020'!$A$3:$AA$3,0))),"")</f>
        <v/>
      </c>
      <c r="V500" s="87">
        <f t="shared" si="166"/>
        <v>0</v>
      </c>
      <c r="W500" s="87" t="str">
        <f>IFERROR(IF(INDEX('[1]PNC 2020'!$A$3:$AA$434,MATCH($A500,'[1]PNC 2020'!$A$7:$A$434,0)+4,MATCH(W$60,'[1]PNC 2020'!$A$3:$AA$3,0))=0,"",INDEX('[1]PNC 2020'!$A$3:$AA$434,MATCH($A500,'[1]PNC 2020'!$A$7:$A$434,0)+4,MATCH(W$60,'[1]PNC 2020'!$A$3:$AA$3,0))),"")</f>
        <v/>
      </c>
      <c r="X500" s="87" t="str">
        <f>IFERROR(IF(INDEX('[1]PNC 2020'!$A$3:$AA$434,MATCH($A500,'[1]PNC 2020'!$A$7:$A$434,0)+4,MATCH(X$60,'[1]PNC 2020'!$A$3:$AA$3,0))=0,"",INDEX('[1]PNC 2020'!$A$3:$AA$434,MATCH($A500,'[1]PNC 2020'!$A$7:$A$434,0)+4,MATCH(X$60,'[1]PNC 2020'!$A$3:$AA$3,0))),"")</f>
        <v/>
      </c>
      <c r="Y500" s="87">
        <f t="shared" si="167"/>
        <v>0</v>
      </c>
      <c r="Z500" s="87" t="str">
        <f>IFERROR(IF(INDEX('[1]PNC 2020'!$A$3:$AA$434,MATCH($A500,'[1]PNC 2020'!$A$7:$A$434,0)+4,MATCH(Z$60,'[1]PNC 2020'!$A$3:$AA$3,0))=0,"",INDEX('[1]PNC 2020'!$A$3:$AA$434,MATCH($A500,'[1]PNC 2020'!$A$7:$A$434,0)+4,MATCH(Z$60,'[1]PNC 2020'!$A$3:$AA$3,0))),"")</f>
        <v/>
      </c>
      <c r="AA500" s="87" t="str">
        <f>IFERROR(IF(INDEX('[1]PNC 2020'!$A$3:$AA$434,MATCH($A500,'[1]PNC 2020'!$A$7:$A$434,0)+4,MATCH(AA$60,'[1]PNC 2020'!$A$3:$AA$3,0))=0,"",INDEX('[1]PNC 2020'!$A$3:$AA$434,MATCH($A500,'[1]PNC 2020'!$A$7:$A$434,0)+4,MATCH(AA$60,'[1]PNC 2020'!$A$3:$AA$3,0))),"")</f>
        <v/>
      </c>
      <c r="AB500" s="87">
        <f t="shared" si="168"/>
        <v>0</v>
      </c>
      <c r="AC500" s="87" t="str">
        <f>IFERROR(IF(INDEX('[1]PNC 2020'!$A$3:$AA$434,MATCH($A500,'[1]PNC 2020'!$A$7:$A$434,0)+4,MATCH(AC$60,'[1]PNC 2020'!$A$3:$AA$3,0))=0,"",INDEX('[1]PNC 2020'!$A$3:$AA$434,MATCH($A500,'[1]PNC 2020'!$A$7:$A$434,0)+4,MATCH(AC$60,'[1]PNC 2020'!$A$3:$AA$3,0))),"")</f>
        <v/>
      </c>
      <c r="AD500" s="87" t="str">
        <f>IFERROR(IF(INDEX('[1]PNC 2020'!$A$3:$AA$434,MATCH($A500,'[1]PNC 2020'!$A$7:$A$434,0)+4,MATCH(AD$60,'[1]PNC 2020'!$A$3:$AA$3,0))=0,"",INDEX('[1]PNC 2020'!$A$3:$AA$434,MATCH($A500,'[1]PNC 2020'!$A$7:$A$434,0)+4,MATCH(AD$60,'[1]PNC 2020'!$A$3:$AA$3,0))),"")</f>
        <v/>
      </c>
      <c r="AE500" s="87">
        <f t="shared" si="169"/>
        <v>0</v>
      </c>
      <c r="AF500" s="87" t="str">
        <f>IFERROR(IF(INDEX('[1]PNC 2020'!$A$3:$AA$434,MATCH($A500,'[1]PNC 2020'!$A$7:$A$434,0)+4,MATCH(AF$60,'[1]PNC 2020'!$A$3:$AA$3,0))=0,"",INDEX('[1]PNC 2020'!$A$3:$AA$434,MATCH($A500,'[1]PNC 2020'!$A$7:$A$434,0)+4,MATCH(AF$60,'[1]PNC 2020'!$A$3:$AA$3,0))),"")</f>
        <v/>
      </c>
      <c r="AG500" s="87" t="str">
        <f>IFERROR(IF(INDEX('[1]PNC 2020'!$A$3:$AA$434,MATCH($A500,'[1]PNC 2020'!$A$7:$A$434,0)+4,MATCH(AG$60,'[1]PNC 2020'!$A$3:$AA$3,0))=0,"",INDEX('[1]PNC 2020'!$A$3:$AA$434,MATCH($A500,'[1]PNC 2020'!$A$7:$A$434,0)+4,MATCH(AG$60,'[1]PNC 2020'!$A$3:$AA$3,0))),"")</f>
        <v/>
      </c>
      <c r="AH500" s="87">
        <f t="shared" si="170"/>
        <v>0</v>
      </c>
      <c r="AI500" s="87" t="str">
        <f>IFERROR(IF(INDEX('[1]PNC 2020'!$A$3:$AA$434,MATCH($A500,'[1]PNC 2020'!$A$7:$A$434,0)+4,MATCH(AI$60,'[1]PNC 2020'!$A$3:$AA$3,0))=0,"",INDEX('[1]PNC 2020'!$A$3:$AA$434,MATCH($A500,'[1]PNC 2020'!$A$7:$A$434,0)+4,MATCH(AI$60,'[1]PNC 2020'!$A$3:$AA$3,0))),"")</f>
        <v/>
      </c>
      <c r="AJ500" s="87" t="str">
        <f>IFERROR(IF(INDEX('[1]PNC 2020'!$A$3:$AA$434,MATCH($A500,'[1]PNC 2020'!$A$7:$A$434,0)+4,MATCH(AJ$60,'[1]PNC 2020'!$A$3:$AA$3,0))=0,"",INDEX('[1]PNC 2020'!$A$3:$AA$434,MATCH($A500,'[1]PNC 2020'!$A$7:$A$434,0)+4,MATCH(AJ$60,'[1]PNC 2020'!$A$3:$AA$3,0))),"")</f>
        <v/>
      </c>
      <c r="AK500" s="87">
        <f t="shared" si="171"/>
        <v>0</v>
      </c>
      <c r="AM500" s="132" t="s">
        <v>8</v>
      </c>
    </row>
    <row r="501" spans="1:39" ht="15.95" customHeight="1" x14ac:dyDescent="0.2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tr">
        <f>IFERROR(IF(INDEX('[1]PNC 2020'!$A$3:$AA$434,MATCH($A501,'[1]PNC 2020'!$A$7:$A$434,0)+4,MATCH(E$60,'[1]PNC 2020'!$A$3:$AA$3,0))=0,"",INDEX('[1]PNC 2020'!$A$3:$AA$434,MATCH($A501,'[1]PNC 2020'!$A$7:$A$434,0)+4,MATCH(E$60,'[1]PNC 2020'!$A$3:$AA$3,0))),"")</f>
        <v/>
      </c>
      <c r="F501" s="87" t="str">
        <f>IFERROR(IF(INDEX('[1]PNC 2020'!$A$3:$AA$434,MATCH($A501,'[1]PNC 2020'!$A$7:$A$434,0)+4,MATCH(F$60,'[1]PNC 2020'!$A$3:$AA$3,0))=0,"",INDEX('[1]PNC 2020'!$A$3:$AA$434,MATCH($A501,'[1]PNC 2020'!$A$7:$A$434,0)+4,MATCH(F$60,'[1]PNC 2020'!$A$3:$AA$3,0))),"")</f>
        <v/>
      </c>
      <c r="G501" s="87">
        <f t="shared" si="161"/>
        <v>0</v>
      </c>
      <c r="H501" s="87" t="str">
        <f>IFERROR(IF(INDEX('[1]PNC 2020'!$A$3:$AA$434,MATCH($A501,'[1]PNC 2020'!$A$7:$A$434,0)+4,MATCH(H$60,'[1]PNC 2020'!$A$3:$AA$3,0))=0,"",INDEX('[1]PNC 2020'!$A$3:$AA$434,MATCH($A501,'[1]PNC 2020'!$A$7:$A$434,0)+4,MATCH(H$60,'[1]PNC 2020'!$A$3:$AA$3,0))),"")</f>
        <v/>
      </c>
      <c r="I501" s="87" t="str">
        <f>IFERROR(IF(INDEX('[1]PNC 2020'!$A$3:$AA$434,MATCH($A501,'[1]PNC 2020'!$A$7:$A$434,0)+4,MATCH(I$60,'[1]PNC 2020'!$A$3:$AA$3,0))=0,"",INDEX('[1]PNC 2020'!$A$3:$AA$434,MATCH($A501,'[1]PNC 2020'!$A$7:$A$434,0)+4,MATCH(I$60,'[1]PNC 2020'!$A$3:$AA$3,0))),"")</f>
        <v/>
      </c>
      <c r="J501" s="87">
        <f t="shared" si="162"/>
        <v>0</v>
      </c>
      <c r="K501" s="87" t="str">
        <f>IFERROR(IF(INDEX('[1]PNC 2020'!$A$3:$AA$434,MATCH($A501,'[1]PNC 2020'!$A$7:$A$434,0)+4,MATCH(K$60,'[1]PNC 2020'!$A$3:$AA$3,0))=0,"",INDEX('[1]PNC 2020'!$A$3:$AA$434,MATCH($A501,'[1]PNC 2020'!$A$7:$A$434,0)+4,MATCH(K$60,'[1]PNC 2020'!$A$3:$AA$3,0))),"")</f>
        <v/>
      </c>
      <c r="L501" s="87" t="str">
        <f>IFERROR(IF(INDEX('[1]PNC 2020'!$A$3:$AA$434,MATCH($A501,'[1]PNC 2020'!$A$7:$A$434,0)+4,MATCH(L$60,'[1]PNC 2020'!$A$3:$AA$3,0))=0,"",INDEX('[1]PNC 2020'!$A$3:$AA$434,MATCH($A501,'[1]PNC 2020'!$A$7:$A$434,0)+4,MATCH(L$60,'[1]PNC 2020'!$A$3:$AA$3,0))),"")</f>
        <v/>
      </c>
      <c r="M501" s="87">
        <f t="shared" si="163"/>
        <v>0</v>
      </c>
      <c r="N501" s="87" t="str">
        <f>IFERROR(IF(INDEX('[1]PNC 2020'!$A$3:$AA$434,MATCH($A501,'[1]PNC 2020'!$A$7:$A$434,0)+4,MATCH(N$60,'[1]PNC 2020'!$A$3:$AA$3,0))=0,"",INDEX('[1]PNC 2020'!$A$3:$AA$434,MATCH($A501,'[1]PNC 2020'!$A$7:$A$434,0)+4,MATCH(N$60,'[1]PNC 2020'!$A$3:$AA$3,0))),"")</f>
        <v/>
      </c>
      <c r="O501" s="87" t="str">
        <f>IFERROR(IF(INDEX('[1]PNC 2020'!$A$3:$AA$434,MATCH($A501,'[1]PNC 2020'!$A$7:$A$434,0)+4,MATCH(O$60,'[1]PNC 2020'!$A$3:$AA$3,0))=0,"",INDEX('[1]PNC 2020'!$A$3:$AA$434,MATCH($A501,'[1]PNC 2020'!$A$7:$A$434,0)+4,MATCH(O$60,'[1]PNC 2020'!$A$3:$AA$3,0))),"")</f>
        <v/>
      </c>
      <c r="P501" s="87">
        <f t="shared" si="164"/>
        <v>0</v>
      </c>
      <c r="Q501" s="87" t="str">
        <f>IFERROR(IF(INDEX('[1]PNC 2020'!$A$3:$AA$434,MATCH($A501,'[1]PNC 2020'!$A$7:$A$434,0)+4,MATCH(Q$60,'[1]PNC 2020'!$A$3:$AA$3,0))=0,"",INDEX('[1]PNC 2020'!$A$3:$AA$434,MATCH($A501,'[1]PNC 2020'!$A$7:$A$434,0)+4,MATCH(Q$60,'[1]PNC 2020'!$A$3:$AA$3,0))),"")</f>
        <v/>
      </c>
      <c r="R501" s="87" t="str">
        <f>IFERROR(IF(INDEX('[1]PNC 2020'!$A$3:$AA$434,MATCH($A501,'[1]PNC 2020'!$A$7:$A$434,0)+4,MATCH(R$60,'[1]PNC 2020'!$A$3:$AA$3,0))=0,"",INDEX('[1]PNC 2020'!$A$3:$AA$434,MATCH($A501,'[1]PNC 2020'!$A$7:$A$434,0)+4,MATCH(R$60,'[1]PNC 2020'!$A$3:$AA$3,0))),"")</f>
        <v/>
      </c>
      <c r="S501" s="87">
        <f t="shared" si="165"/>
        <v>0</v>
      </c>
      <c r="T501" s="87" t="str">
        <f>IFERROR(IF(INDEX('[1]PNC 2020'!$A$3:$AA$434,MATCH($A501,'[1]PNC 2020'!$A$7:$A$434,0)+4,MATCH(T$60,'[1]PNC 2020'!$A$3:$AA$3,0))=0,"",INDEX('[1]PNC 2020'!$A$3:$AA$434,MATCH($A501,'[1]PNC 2020'!$A$7:$A$434,0)+4,MATCH(T$60,'[1]PNC 2020'!$A$3:$AA$3,0))),"")</f>
        <v/>
      </c>
      <c r="U501" s="87" t="str">
        <f>IFERROR(IF(INDEX('[1]PNC 2020'!$A$3:$AA$434,MATCH($A501,'[1]PNC 2020'!$A$7:$A$434,0)+4,MATCH(U$60,'[1]PNC 2020'!$A$3:$AA$3,0))=0,"",INDEX('[1]PNC 2020'!$A$3:$AA$434,MATCH($A501,'[1]PNC 2020'!$A$7:$A$434,0)+4,MATCH(U$60,'[1]PNC 2020'!$A$3:$AA$3,0))),"")</f>
        <v/>
      </c>
      <c r="V501" s="87">
        <f t="shared" si="166"/>
        <v>0</v>
      </c>
      <c r="W501" s="87" t="str">
        <f>IFERROR(IF(INDEX('[1]PNC 2020'!$A$3:$AA$434,MATCH($A501,'[1]PNC 2020'!$A$7:$A$434,0)+4,MATCH(W$60,'[1]PNC 2020'!$A$3:$AA$3,0))=0,"",INDEX('[1]PNC 2020'!$A$3:$AA$434,MATCH($A501,'[1]PNC 2020'!$A$7:$A$434,0)+4,MATCH(W$60,'[1]PNC 2020'!$A$3:$AA$3,0))),"")</f>
        <v/>
      </c>
      <c r="X501" s="87" t="str">
        <f>IFERROR(IF(INDEX('[1]PNC 2020'!$A$3:$AA$434,MATCH($A501,'[1]PNC 2020'!$A$7:$A$434,0)+4,MATCH(X$60,'[1]PNC 2020'!$A$3:$AA$3,0))=0,"",INDEX('[1]PNC 2020'!$A$3:$AA$434,MATCH($A501,'[1]PNC 2020'!$A$7:$A$434,0)+4,MATCH(X$60,'[1]PNC 2020'!$A$3:$AA$3,0))),"")</f>
        <v/>
      </c>
      <c r="Y501" s="87">
        <f t="shared" si="167"/>
        <v>0</v>
      </c>
      <c r="Z501" s="87" t="str">
        <f>IFERROR(IF(INDEX('[1]PNC 2020'!$A$3:$AA$434,MATCH($A501,'[1]PNC 2020'!$A$7:$A$434,0)+4,MATCH(Z$60,'[1]PNC 2020'!$A$3:$AA$3,0))=0,"",INDEX('[1]PNC 2020'!$A$3:$AA$434,MATCH($A501,'[1]PNC 2020'!$A$7:$A$434,0)+4,MATCH(Z$60,'[1]PNC 2020'!$A$3:$AA$3,0))),"")</f>
        <v/>
      </c>
      <c r="AA501" s="87" t="str">
        <f>IFERROR(IF(INDEX('[1]PNC 2020'!$A$3:$AA$434,MATCH($A501,'[1]PNC 2020'!$A$7:$A$434,0)+4,MATCH(AA$60,'[1]PNC 2020'!$A$3:$AA$3,0))=0,"",INDEX('[1]PNC 2020'!$A$3:$AA$434,MATCH($A501,'[1]PNC 2020'!$A$7:$A$434,0)+4,MATCH(AA$60,'[1]PNC 2020'!$A$3:$AA$3,0))),"")</f>
        <v/>
      </c>
      <c r="AB501" s="87">
        <f t="shared" si="168"/>
        <v>0</v>
      </c>
      <c r="AC501" s="87" t="str">
        <f>IFERROR(IF(INDEX('[1]PNC 2020'!$A$3:$AA$434,MATCH($A501,'[1]PNC 2020'!$A$7:$A$434,0)+4,MATCH(AC$60,'[1]PNC 2020'!$A$3:$AA$3,0))=0,"",INDEX('[1]PNC 2020'!$A$3:$AA$434,MATCH($A501,'[1]PNC 2020'!$A$7:$A$434,0)+4,MATCH(AC$60,'[1]PNC 2020'!$A$3:$AA$3,0))),"")</f>
        <v/>
      </c>
      <c r="AD501" s="87" t="str">
        <f>IFERROR(IF(INDEX('[1]PNC 2020'!$A$3:$AA$434,MATCH($A501,'[1]PNC 2020'!$A$7:$A$434,0)+4,MATCH(AD$60,'[1]PNC 2020'!$A$3:$AA$3,0))=0,"",INDEX('[1]PNC 2020'!$A$3:$AA$434,MATCH($A501,'[1]PNC 2020'!$A$7:$A$434,0)+4,MATCH(AD$60,'[1]PNC 2020'!$A$3:$AA$3,0))),"")</f>
        <v/>
      </c>
      <c r="AE501" s="87">
        <f t="shared" si="169"/>
        <v>0</v>
      </c>
      <c r="AF501" s="87" t="str">
        <f>IFERROR(IF(INDEX('[1]PNC 2020'!$A$3:$AA$434,MATCH($A501,'[1]PNC 2020'!$A$7:$A$434,0)+4,MATCH(AF$60,'[1]PNC 2020'!$A$3:$AA$3,0))=0,"",INDEX('[1]PNC 2020'!$A$3:$AA$434,MATCH($A501,'[1]PNC 2020'!$A$7:$A$434,0)+4,MATCH(AF$60,'[1]PNC 2020'!$A$3:$AA$3,0))),"")</f>
        <v/>
      </c>
      <c r="AG501" s="87" t="str">
        <f>IFERROR(IF(INDEX('[1]PNC 2020'!$A$3:$AA$434,MATCH($A501,'[1]PNC 2020'!$A$7:$A$434,0)+4,MATCH(AG$60,'[1]PNC 2020'!$A$3:$AA$3,0))=0,"",INDEX('[1]PNC 2020'!$A$3:$AA$434,MATCH($A501,'[1]PNC 2020'!$A$7:$A$434,0)+4,MATCH(AG$60,'[1]PNC 2020'!$A$3:$AA$3,0))),"")</f>
        <v/>
      </c>
      <c r="AH501" s="87">
        <f t="shared" si="170"/>
        <v>0</v>
      </c>
      <c r="AI501" s="87" t="str">
        <f>IFERROR(IF(INDEX('[1]PNC 2020'!$A$3:$AA$434,MATCH($A501,'[1]PNC 2020'!$A$7:$A$434,0)+4,MATCH(AI$60,'[1]PNC 2020'!$A$3:$AA$3,0))=0,"",INDEX('[1]PNC 2020'!$A$3:$AA$434,MATCH($A501,'[1]PNC 2020'!$A$7:$A$434,0)+4,MATCH(AI$60,'[1]PNC 2020'!$A$3:$AA$3,0))),"")</f>
        <v/>
      </c>
      <c r="AJ501" s="87" t="str">
        <f>IFERROR(IF(INDEX('[1]PNC 2020'!$A$3:$AA$434,MATCH($A501,'[1]PNC 2020'!$A$7:$A$434,0)+4,MATCH(AJ$60,'[1]PNC 2020'!$A$3:$AA$3,0))=0,"",INDEX('[1]PNC 2020'!$A$3:$AA$434,MATCH($A501,'[1]PNC 2020'!$A$7:$A$434,0)+4,MATCH(AJ$60,'[1]PNC 2020'!$A$3:$AA$3,0))),"")</f>
        <v/>
      </c>
      <c r="AK501" s="87">
        <f t="shared" si="171"/>
        <v>0</v>
      </c>
      <c r="AM501" s="132" t="s">
        <v>8</v>
      </c>
    </row>
    <row r="502" spans="1:39" ht="15.95" customHeight="1" x14ac:dyDescent="0.2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tr">
        <f>IFERROR(IF(INDEX('[1]PNC 2020'!$A$3:$AA$434,MATCH($A502,'[1]PNC 2020'!$A$7:$A$434,0)+4,MATCH(E$60,'[1]PNC 2020'!$A$3:$AA$3,0))=0,"",INDEX('[1]PNC 2020'!$A$3:$AA$434,MATCH($A502,'[1]PNC 2020'!$A$7:$A$434,0)+4,MATCH(E$60,'[1]PNC 2020'!$A$3:$AA$3,0))),"")</f>
        <v/>
      </c>
      <c r="F502" s="87" t="str">
        <f>IFERROR(IF(INDEX('[1]PNC 2020'!$A$3:$AA$434,MATCH($A502,'[1]PNC 2020'!$A$7:$A$434,0)+4,MATCH(F$60,'[1]PNC 2020'!$A$3:$AA$3,0))=0,"",INDEX('[1]PNC 2020'!$A$3:$AA$434,MATCH($A502,'[1]PNC 2020'!$A$7:$A$434,0)+4,MATCH(F$60,'[1]PNC 2020'!$A$3:$AA$3,0))),"")</f>
        <v/>
      </c>
      <c r="G502" s="87">
        <f t="shared" si="161"/>
        <v>0</v>
      </c>
      <c r="H502" s="87" t="str">
        <f>IFERROR(IF(INDEX('[1]PNC 2020'!$A$3:$AA$434,MATCH($A502,'[1]PNC 2020'!$A$7:$A$434,0)+4,MATCH(H$60,'[1]PNC 2020'!$A$3:$AA$3,0))=0,"",INDEX('[1]PNC 2020'!$A$3:$AA$434,MATCH($A502,'[1]PNC 2020'!$A$7:$A$434,0)+4,MATCH(H$60,'[1]PNC 2020'!$A$3:$AA$3,0))),"")</f>
        <v/>
      </c>
      <c r="I502" s="87" t="str">
        <f>IFERROR(IF(INDEX('[1]PNC 2020'!$A$3:$AA$434,MATCH($A502,'[1]PNC 2020'!$A$7:$A$434,0)+4,MATCH(I$60,'[1]PNC 2020'!$A$3:$AA$3,0))=0,"",INDEX('[1]PNC 2020'!$A$3:$AA$434,MATCH($A502,'[1]PNC 2020'!$A$7:$A$434,0)+4,MATCH(I$60,'[1]PNC 2020'!$A$3:$AA$3,0))),"")</f>
        <v/>
      </c>
      <c r="J502" s="87">
        <f t="shared" si="162"/>
        <v>0</v>
      </c>
      <c r="K502" s="87" t="str">
        <f>IFERROR(IF(INDEX('[1]PNC 2020'!$A$3:$AA$434,MATCH($A502,'[1]PNC 2020'!$A$7:$A$434,0)+4,MATCH(K$60,'[1]PNC 2020'!$A$3:$AA$3,0))=0,"",INDEX('[1]PNC 2020'!$A$3:$AA$434,MATCH($A502,'[1]PNC 2020'!$A$7:$A$434,0)+4,MATCH(K$60,'[1]PNC 2020'!$A$3:$AA$3,0))),"")</f>
        <v/>
      </c>
      <c r="L502" s="87" t="str">
        <f>IFERROR(IF(INDEX('[1]PNC 2020'!$A$3:$AA$434,MATCH($A502,'[1]PNC 2020'!$A$7:$A$434,0)+4,MATCH(L$60,'[1]PNC 2020'!$A$3:$AA$3,0))=0,"",INDEX('[1]PNC 2020'!$A$3:$AA$434,MATCH($A502,'[1]PNC 2020'!$A$7:$A$434,0)+4,MATCH(L$60,'[1]PNC 2020'!$A$3:$AA$3,0))),"")</f>
        <v/>
      </c>
      <c r="M502" s="87">
        <f t="shared" si="163"/>
        <v>0</v>
      </c>
      <c r="N502" s="87" t="str">
        <f>IFERROR(IF(INDEX('[1]PNC 2020'!$A$3:$AA$434,MATCH($A502,'[1]PNC 2020'!$A$7:$A$434,0)+4,MATCH(N$60,'[1]PNC 2020'!$A$3:$AA$3,0))=0,"",INDEX('[1]PNC 2020'!$A$3:$AA$434,MATCH($A502,'[1]PNC 2020'!$A$7:$A$434,0)+4,MATCH(N$60,'[1]PNC 2020'!$A$3:$AA$3,0))),"")</f>
        <v/>
      </c>
      <c r="O502" s="87" t="str">
        <f>IFERROR(IF(INDEX('[1]PNC 2020'!$A$3:$AA$434,MATCH($A502,'[1]PNC 2020'!$A$7:$A$434,0)+4,MATCH(O$60,'[1]PNC 2020'!$A$3:$AA$3,0))=0,"",INDEX('[1]PNC 2020'!$A$3:$AA$434,MATCH($A502,'[1]PNC 2020'!$A$7:$A$434,0)+4,MATCH(O$60,'[1]PNC 2020'!$A$3:$AA$3,0))),"")</f>
        <v/>
      </c>
      <c r="P502" s="87">
        <f t="shared" si="164"/>
        <v>0</v>
      </c>
      <c r="Q502" s="87" t="str">
        <f>IFERROR(IF(INDEX('[1]PNC 2020'!$A$3:$AA$434,MATCH($A502,'[1]PNC 2020'!$A$7:$A$434,0)+4,MATCH(Q$60,'[1]PNC 2020'!$A$3:$AA$3,0))=0,"",INDEX('[1]PNC 2020'!$A$3:$AA$434,MATCH($A502,'[1]PNC 2020'!$A$7:$A$434,0)+4,MATCH(Q$60,'[1]PNC 2020'!$A$3:$AA$3,0))),"")</f>
        <v/>
      </c>
      <c r="R502" s="87" t="str">
        <f>IFERROR(IF(INDEX('[1]PNC 2020'!$A$3:$AA$434,MATCH($A502,'[1]PNC 2020'!$A$7:$A$434,0)+4,MATCH(R$60,'[1]PNC 2020'!$A$3:$AA$3,0))=0,"",INDEX('[1]PNC 2020'!$A$3:$AA$434,MATCH($A502,'[1]PNC 2020'!$A$7:$A$434,0)+4,MATCH(R$60,'[1]PNC 2020'!$A$3:$AA$3,0))),"")</f>
        <v/>
      </c>
      <c r="S502" s="87">
        <f t="shared" si="165"/>
        <v>0</v>
      </c>
      <c r="T502" s="87" t="str">
        <f>IFERROR(IF(INDEX('[1]PNC 2020'!$A$3:$AA$434,MATCH($A502,'[1]PNC 2020'!$A$7:$A$434,0)+4,MATCH(T$60,'[1]PNC 2020'!$A$3:$AA$3,0))=0,"",INDEX('[1]PNC 2020'!$A$3:$AA$434,MATCH($A502,'[1]PNC 2020'!$A$7:$A$434,0)+4,MATCH(T$60,'[1]PNC 2020'!$A$3:$AA$3,0))),"")</f>
        <v/>
      </c>
      <c r="U502" s="87" t="str">
        <f>IFERROR(IF(INDEX('[1]PNC 2020'!$A$3:$AA$434,MATCH($A502,'[1]PNC 2020'!$A$7:$A$434,0)+4,MATCH(U$60,'[1]PNC 2020'!$A$3:$AA$3,0))=0,"",INDEX('[1]PNC 2020'!$A$3:$AA$434,MATCH($A502,'[1]PNC 2020'!$A$7:$A$434,0)+4,MATCH(U$60,'[1]PNC 2020'!$A$3:$AA$3,0))),"")</f>
        <v/>
      </c>
      <c r="V502" s="87">
        <f t="shared" si="166"/>
        <v>0</v>
      </c>
      <c r="W502" s="87" t="str">
        <f>IFERROR(IF(INDEX('[1]PNC 2020'!$A$3:$AA$434,MATCH($A502,'[1]PNC 2020'!$A$7:$A$434,0)+4,MATCH(W$60,'[1]PNC 2020'!$A$3:$AA$3,0))=0,"",INDEX('[1]PNC 2020'!$A$3:$AA$434,MATCH($A502,'[1]PNC 2020'!$A$7:$A$434,0)+4,MATCH(W$60,'[1]PNC 2020'!$A$3:$AA$3,0))),"")</f>
        <v/>
      </c>
      <c r="X502" s="87" t="str">
        <f>IFERROR(IF(INDEX('[1]PNC 2020'!$A$3:$AA$434,MATCH($A502,'[1]PNC 2020'!$A$7:$A$434,0)+4,MATCH(X$60,'[1]PNC 2020'!$A$3:$AA$3,0))=0,"",INDEX('[1]PNC 2020'!$A$3:$AA$434,MATCH($A502,'[1]PNC 2020'!$A$7:$A$434,0)+4,MATCH(X$60,'[1]PNC 2020'!$A$3:$AA$3,0))),"")</f>
        <v/>
      </c>
      <c r="Y502" s="87">
        <f t="shared" si="167"/>
        <v>0</v>
      </c>
      <c r="Z502" s="87" t="str">
        <f>IFERROR(IF(INDEX('[1]PNC 2020'!$A$3:$AA$434,MATCH($A502,'[1]PNC 2020'!$A$7:$A$434,0)+4,MATCH(Z$60,'[1]PNC 2020'!$A$3:$AA$3,0))=0,"",INDEX('[1]PNC 2020'!$A$3:$AA$434,MATCH($A502,'[1]PNC 2020'!$A$7:$A$434,0)+4,MATCH(Z$60,'[1]PNC 2020'!$A$3:$AA$3,0))),"")</f>
        <v/>
      </c>
      <c r="AA502" s="87" t="str">
        <f>IFERROR(IF(INDEX('[1]PNC 2020'!$A$3:$AA$434,MATCH($A502,'[1]PNC 2020'!$A$7:$A$434,0)+4,MATCH(AA$60,'[1]PNC 2020'!$A$3:$AA$3,0))=0,"",INDEX('[1]PNC 2020'!$A$3:$AA$434,MATCH($A502,'[1]PNC 2020'!$A$7:$A$434,0)+4,MATCH(AA$60,'[1]PNC 2020'!$A$3:$AA$3,0))),"")</f>
        <v/>
      </c>
      <c r="AB502" s="87">
        <f t="shared" si="168"/>
        <v>0</v>
      </c>
      <c r="AC502" s="87" t="str">
        <f>IFERROR(IF(INDEX('[1]PNC 2020'!$A$3:$AA$434,MATCH($A502,'[1]PNC 2020'!$A$7:$A$434,0)+4,MATCH(AC$60,'[1]PNC 2020'!$A$3:$AA$3,0))=0,"",INDEX('[1]PNC 2020'!$A$3:$AA$434,MATCH($A502,'[1]PNC 2020'!$A$7:$A$434,0)+4,MATCH(AC$60,'[1]PNC 2020'!$A$3:$AA$3,0))),"")</f>
        <v/>
      </c>
      <c r="AD502" s="87" t="str">
        <f>IFERROR(IF(INDEX('[1]PNC 2020'!$A$3:$AA$434,MATCH($A502,'[1]PNC 2020'!$A$7:$A$434,0)+4,MATCH(AD$60,'[1]PNC 2020'!$A$3:$AA$3,0))=0,"",INDEX('[1]PNC 2020'!$A$3:$AA$434,MATCH($A502,'[1]PNC 2020'!$A$7:$A$434,0)+4,MATCH(AD$60,'[1]PNC 2020'!$A$3:$AA$3,0))),"")</f>
        <v/>
      </c>
      <c r="AE502" s="87">
        <f t="shared" si="169"/>
        <v>0</v>
      </c>
      <c r="AF502" s="87" t="str">
        <f>IFERROR(IF(INDEX('[1]PNC 2020'!$A$3:$AA$434,MATCH($A502,'[1]PNC 2020'!$A$7:$A$434,0)+4,MATCH(AF$60,'[1]PNC 2020'!$A$3:$AA$3,0))=0,"",INDEX('[1]PNC 2020'!$A$3:$AA$434,MATCH($A502,'[1]PNC 2020'!$A$7:$A$434,0)+4,MATCH(AF$60,'[1]PNC 2020'!$A$3:$AA$3,0))),"")</f>
        <v/>
      </c>
      <c r="AG502" s="87" t="str">
        <f>IFERROR(IF(INDEX('[1]PNC 2020'!$A$3:$AA$434,MATCH($A502,'[1]PNC 2020'!$A$7:$A$434,0)+4,MATCH(AG$60,'[1]PNC 2020'!$A$3:$AA$3,0))=0,"",INDEX('[1]PNC 2020'!$A$3:$AA$434,MATCH($A502,'[1]PNC 2020'!$A$7:$A$434,0)+4,MATCH(AG$60,'[1]PNC 2020'!$A$3:$AA$3,0))),"")</f>
        <v/>
      </c>
      <c r="AH502" s="87">
        <f t="shared" si="170"/>
        <v>0</v>
      </c>
      <c r="AI502" s="87" t="str">
        <f>IFERROR(IF(INDEX('[1]PNC 2020'!$A$3:$AA$434,MATCH($A502,'[1]PNC 2020'!$A$7:$A$434,0)+4,MATCH(AI$60,'[1]PNC 2020'!$A$3:$AA$3,0))=0,"",INDEX('[1]PNC 2020'!$A$3:$AA$434,MATCH($A502,'[1]PNC 2020'!$A$7:$A$434,0)+4,MATCH(AI$60,'[1]PNC 2020'!$A$3:$AA$3,0))),"")</f>
        <v/>
      </c>
      <c r="AJ502" s="87" t="str">
        <f>IFERROR(IF(INDEX('[1]PNC 2020'!$A$3:$AA$434,MATCH($A502,'[1]PNC 2020'!$A$7:$A$434,0)+4,MATCH(AJ$60,'[1]PNC 2020'!$A$3:$AA$3,0))=0,"",INDEX('[1]PNC 2020'!$A$3:$AA$434,MATCH($A502,'[1]PNC 2020'!$A$7:$A$434,0)+4,MATCH(AJ$60,'[1]PNC 2020'!$A$3:$AA$3,0))),"")</f>
        <v/>
      </c>
      <c r="AK502" s="87">
        <f t="shared" si="171"/>
        <v>0</v>
      </c>
      <c r="AM502" s="132" t="s">
        <v>8</v>
      </c>
    </row>
    <row r="503" spans="1:39" ht="15.95" customHeight="1" x14ac:dyDescent="0.2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tr">
        <f>IFERROR(IF(INDEX('[1]PNC 2020'!$A$3:$AA$434,MATCH($A503,'[1]PNC 2020'!$A$7:$A$434,0)+4,MATCH(E$60,'[1]PNC 2020'!$A$3:$AA$3,0))=0,"",INDEX('[1]PNC 2020'!$A$3:$AA$434,MATCH($A503,'[1]PNC 2020'!$A$7:$A$434,0)+4,MATCH(E$60,'[1]PNC 2020'!$A$3:$AA$3,0))),"")</f>
        <v/>
      </c>
      <c r="F503" s="87" t="str">
        <f>IFERROR(IF(INDEX('[1]PNC 2020'!$A$3:$AA$434,MATCH($A503,'[1]PNC 2020'!$A$7:$A$434,0)+4,MATCH(F$60,'[1]PNC 2020'!$A$3:$AA$3,0))=0,"",INDEX('[1]PNC 2020'!$A$3:$AA$434,MATCH($A503,'[1]PNC 2020'!$A$7:$A$434,0)+4,MATCH(F$60,'[1]PNC 2020'!$A$3:$AA$3,0))),"")</f>
        <v/>
      </c>
      <c r="G503" s="87">
        <f t="shared" si="161"/>
        <v>0</v>
      </c>
      <c r="H503" s="87" t="str">
        <f>IFERROR(IF(INDEX('[1]PNC 2020'!$A$3:$AA$434,MATCH($A503,'[1]PNC 2020'!$A$7:$A$434,0)+4,MATCH(H$60,'[1]PNC 2020'!$A$3:$AA$3,0))=0,"",INDEX('[1]PNC 2020'!$A$3:$AA$434,MATCH($A503,'[1]PNC 2020'!$A$7:$A$434,0)+4,MATCH(H$60,'[1]PNC 2020'!$A$3:$AA$3,0))),"")</f>
        <v/>
      </c>
      <c r="I503" s="87" t="str">
        <f>IFERROR(IF(INDEX('[1]PNC 2020'!$A$3:$AA$434,MATCH($A503,'[1]PNC 2020'!$A$7:$A$434,0)+4,MATCH(I$60,'[1]PNC 2020'!$A$3:$AA$3,0))=0,"",INDEX('[1]PNC 2020'!$A$3:$AA$434,MATCH($A503,'[1]PNC 2020'!$A$7:$A$434,0)+4,MATCH(I$60,'[1]PNC 2020'!$A$3:$AA$3,0))),"")</f>
        <v/>
      </c>
      <c r="J503" s="87">
        <f t="shared" si="162"/>
        <v>0</v>
      </c>
      <c r="K503" s="87" t="str">
        <f>IFERROR(IF(INDEX('[1]PNC 2020'!$A$3:$AA$434,MATCH($A503,'[1]PNC 2020'!$A$7:$A$434,0)+4,MATCH(K$60,'[1]PNC 2020'!$A$3:$AA$3,0))=0,"",INDEX('[1]PNC 2020'!$A$3:$AA$434,MATCH($A503,'[1]PNC 2020'!$A$7:$A$434,0)+4,MATCH(K$60,'[1]PNC 2020'!$A$3:$AA$3,0))),"")</f>
        <v/>
      </c>
      <c r="L503" s="87" t="str">
        <f>IFERROR(IF(INDEX('[1]PNC 2020'!$A$3:$AA$434,MATCH($A503,'[1]PNC 2020'!$A$7:$A$434,0)+4,MATCH(L$60,'[1]PNC 2020'!$A$3:$AA$3,0))=0,"",INDEX('[1]PNC 2020'!$A$3:$AA$434,MATCH($A503,'[1]PNC 2020'!$A$7:$A$434,0)+4,MATCH(L$60,'[1]PNC 2020'!$A$3:$AA$3,0))),"")</f>
        <v/>
      </c>
      <c r="M503" s="87">
        <f t="shared" si="163"/>
        <v>0</v>
      </c>
      <c r="N503" s="87" t="str">
        <f>IFERROR(IF(INDEX('[1]PNC 2020'!$A$3:$AA$434,MATCH($A503,'[1]PNC 2020'!$A$7:$A$434,0)+4,MATCH(N$60,'[1]PNC 2020'!$A$3:$AA$3,0))=0,"",INDEX('[1]PNC 2020'!$A$3:$AA$434,MATCH($A503,'[1]PNC 2020'!$A$7:$A$434,0)+4,MATCH(N$60,'[1]PNC 2020'!$A$3:$AA$3,0))),"")</f>
        <v/>
      </c>
      <c r="O503" s="87" t="str">
        <f>IFERROR(IF(INDEX('[1]PNC 2020'!$A$3:$AA$434,MATCH($A503,'[1]PNC 2020'!$A$7:$A$434,0)+4,MATCH(O$60,'[1]PNC 2020'!$A$3:$AA$3,0))=0,"",INDEX('[1]PNC 2020'!$A$3:$AA$434,MATCH($A503,'[1]PNC 2020'!$A$7:$A$434,0)+4,MATCH(O$60,'[1]PNC 2020'!$A$3:$AA$3,0))),"")</f>
        <v/>
      </c>
      <c r="P503" s="87">
        <f t="shared" si="164"/>
        <v>0</v>
      </c>
      <c r="Q503" s="87" t="str">
        <f>IFERROR(IF(INDEX('[1]PNC 2020'!$A$3:$AA$434,MATCH($A503,'[1]PNC 2020'!$A$7:$A$434,0)+4,MATCH(Q$60,'[1]PNC 2020'!$A$3:$AA$3,0))=0,"",INDEX('[1]PNC 2020'!$A$3:$AA$434,MATCH($A503,'[1]PNC 2020'!$A$7:$A$434,0)+4,MATCH(Q$60,'[1]PNC 2020'!$A$3:$AA$3,0))),"")</f>
        <v/>
      </c>
      <c r="R503" s="87" t="str">
        <f>IFERROR(IF(INDEX('[1]PNC 2020'!$A$3:$AA$434,MATCH($A503,'[1]PNC 2020'!$A$7:$A$434,0)+4,MATCH(R$60,'[1]PNC 2020'!$A$3:$AA$3,0))=0,"",INDEX('[1]PNC 2020'!$A$3:$AA$434,MATCH($A503,'[1]PNC 2020'!$A$7:$A$434,0)+4,MATCH(R$60,'[1]PNC 2020'!$A$3:$AA$3,0))),"")</f>
        <v/>
      </c>
      <c r="S503" s="87">
        <f t="shared" si="165"/>
        <v>0</v>
      </c>
      <c r="T503" s="87" t="str">
        <f>IFERROR(IF(INDEX('[1]PNC 2020'!$A$3:$AA$434,MATCH($A503,'[1]PNC 2020'!$A$7:$A$434,0)+4,MATCH(T$60,'[1]PNC 2020'!$A$3:$AA$3,0))=0,"",INDEX('[1]PNC 2020'!$A$3:$AA$434,MATCH($A503,'[1]PNC 2020'!$A$7:$A$434,0)+4,MATCH(T$60,'[1]PNC 2020'!$A$3:$AA$3,0))),"")</f>
        <v/>
      </c>
      <c r="U503" s="87" t="str">
        <f>IFERROR(IF(INDEX('[1]PNC 2020'!$A$3:$AA$434,MATCH($A503,'[1]PNC 2020'!$A$7:$A$434,0)+4,MATCH(U$60,'[1]PNC 2020'!$A$3:$AA$3,0))=0,"",INDEX('[1]PNC 2020'!$A$3:$AA$434,MATCH($A503,'[1]PNC 2020'!$A$7:$A$434,0)+4,MATCH(U$60,'[1]PNC 2020'!$A$3:$AA$3,0))),"")</f>
        <v/>
      </c>
      <c r="V503" s="87">
        <f t="shared" si="166"/>
        <v>0</v>
      </c>
      <c r="W503" s="87" t="str">
        <f>IFERROR(IF(INDEX('[1]PNC 2020'!$A$3:$AA$434,MATCH($A503,'[1]PNC 2020'!$A$7:$A$434,0)+4,MATCH(W$60,'[1]PNC 2020'!$A$3:$AA$3,0))=0,"",INDEX('[1]PNC 2020'!$A$3:$AA$434,MATCH($A503,'[1]PNC 2020'!$A$7:$A$434,0)+4,MATCH(W$60,'[1]PNC 2020'!$A$3:$AA$3,0))),"")</f>
        <v/>
      </c>
      <c r="X503" s="87" t="str">
        <f>IFERROR(IF(INDEX('[1]PNC 2020'!$A$3:$AA$434,MATCH($A503,'[1]PNC 2020'!$A$7:$A$434,0)+4,MATCH(X$60,'[1]PNC 2020'!$A$3:$AA$3,0))=0,"",INDEX('[1]PNC 2020'!$A$3:$AA$434,MATCH($A503,'[1]PNC 2020'!$A$7:$A$434,0)+4,MATCH(X$60,'[1]PNC 2020'!$A$3:$AA$3,0))),"")</f>
        <v/>
      </c>
      <c r="Y503" s="87">
        <f t="shared" si="167"/>
        <v>0</v>
      </c>
      <c r="Z503" s="87" t="str">
        <f>IFERROR(IF(INDEX('[1]PNC 2020'!$A$3:$AA$434,MATCH($A503,'[1]PNC 2020'!$A$7:$A$434,0)+4,MATCH(Z$60,'[1]PNC 2020'!$A$3:$AA$3,0))=0,"",INDEX('[1]PNC 2020'!$A$3:$AA$434,MATCH($A503,'[1]PNC 2020'!$A$7:$A$434,0)+4,MATCH(Z$60,'[1]PNC 2020'!$A$3:$AA$3,0))),"")</f>
        <v/>
      </c>
      <c r="AA503" s="87" t="str">
        <f>IFERROR(IF(INDEX('[1]PNC 2020'!$A$3:$AA$434,MATCH($A503,'[1]PNC 2020'!$A$7:$A$434,0)+4,MATCH(AA$60,'[1]PNC 2020'!$A$3:$AA$3,0))=0,"",INDEX('[1]PNC 2020'!$A$3:$AA$434,MATCH($A503,'[1]PNC 2020'!$A$7:$A$434,0)+4,MATCH(AA$60,'[1]PNC 2020'!$A$3:$AA$3,0))),"")</f>
        <v/>
      </c>
      <c r="AB503" s="87">
        <f t="shared" si="168"/>
        <v>0</v>
      </c>
      <c r="AC503" s="87" t="str">
        <f>IFERROR(IF(INDEX('[1]PNC 2020'!$A$3:$AA$434,MATCH($A503,'[1]PNC 2020'!$A$7:$A$434,0)+4,MATCH(AC$60,'[1]PNC 2020'!$A$3:$AA$3,0))=0,"",INDEX('[1]PNC 2020'!$A$3:$AA$434,MATCH($A503,'[1]PNC 2020'!$A$7:$A$434,0)+4,MATCH(AC$60,'[1]PNC 2020'!$A$3:$AA$3,0))),"")</f>
        <v/>
      </c>
      <c r="AD503" s="87" t="str">
        <f>IFERROR(IF(INDEX('[1]PNC 2020'!$A$3:$AA$434,MATCH($A503,'[1]PNC 2020'!$A$7:$A$434,0)+4,MATCH(AD$60,'[1]PNC 2020'!$A$3:$AA$3,0))=0,"",INDEX('[1]PNC 2020'!$A$3:$AA$434,MATCH($A503,'[1]PNC 2020'!$A$7:$A$434,0)+4,MATCH(AD$60,'[1]PNC 2020'!$A$3:$AA$3,0))),"")</f>
        <v/>
      </c>
      <c r="AE503" s="87">
        <f t="shared" si="169"/>
        <v>0</v>
      </c>
      <c r="AF503" s="87" t="str">
        <f>IFERROR(IF(INDEX('[1]PNC 2020'!$A$3:$AA$434,MATCH($A503,'[1]PNC 2020'!$A$7:$A$434,0)+4,MATCH(AF$60,'[1]PNC 2020'!$A$3:$AA$3,0))=0,"",INDEX('[1]PNC 2020'!$A$3:$AA$434,MATCH($A503,'[1]PNC 2020'!$A$7:$A$434,0)+4,MATCH(AF$60,'[1]PNC 2020'!$A$3:$AA$3,0))),"")</f>
        <v/>
      </c>
      <c r="AG503" s="87" t="str">
        <f>IFERROR(IF(INDEX('[1]PNC 2020'!$A$3:$AA$434,MATCH($A503,'[1]PNC 2020'!$A$7:$A$434,0)+4,MATCH(AG$60,'[1]PNC 2020'!$A$3:$AA$3,0))=0,"",INDEX('[1]PNC 2020'!$A$3:$AA$434,MATCH($A503,'[1]PNC 2020'!$A$7:$A$434,0)+4,MATCH(AG$60,'[1]PNC 2020'!$A$3:$AA$3,0))),"")</f>
        <v/>
      </c>
      <c r="AH503" s="87">
        <f t="shared" si="170"/>
        <v>0</v>
      </c>
      <c r="AI503" s="87" t="str">
        <f>IFERROR(IF(INDEX('[1]PNC 2020'!$A$3:$AA$434,MATCH($A503,'[1]PNC 2020'!$A$7:$A$434,0)+4,MATCH(AI$60,'[1]PNC 2020'!$A$3:$AA$3,0))=0,"",INDEX('[1]PNC 2020'!$A$3:$AA$434,MATCH($A503,'[1]PNC 2020'!$A$7:$A$434,0)+4,MATCH(AI$60,'[1]PNC 2020'!$A$3:$AA$3,0))),"")</f>
        <v/>
      </c>
      <c r="AJ503" s="87" t="str">
        <f>IFERROR(IF(INDEX('[1]PNC 2020'!$A$3:$AA$434,MATCH($A503,'[1]PNC 2020'!$A$7:$A$434,0)+4,MATCH(AJ$60,'[1]PNC 2020'!$A$3:$AA$3,0))=0,"",INDEX('[1]PNC 2020'!$A$3:$AA$434,MATCH($A503,'[1]PNC 2020'!$A$7:$A$434,0)+4,MATCH(AJ$60,'[1]PNC 2020'!$A$3:$AA$3,0))),"")</f>
        <v/>
      </c>
      <c r="AK503" s="87">
        <f t="shared" si="171"/>
        <v>0</v>
      </c>
      <c r="AM503" s="132" t="s">
        <v>8</v>
      </c>
    </row>
    <row r="504" spans="1:39" ht="15.95" customHeight="1" x14ac:dyDescent="0.2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tr">
        <f>IFERROR(IF(INDEX('[1]PNC 2020'!$A$3:$AA$434,MATCH($A504,'[1]PNC 2020'!$A$7:$A$434,0)+4,MATCH(E$60,'[1]PNC 2020'!$A$3:$AA$3,0))=0,"",INDEX('[1]PNC 2020'!$A$3:$AA$434,MATCH($A504,'[1]PNC 2020'!$A$7:$A$434,0)+4,MATCH(E$60,'[1]PNC 2020'!$A$3:$AA$3,0))),"")</f>
        <v/>
      </c>
      <c r="F504" s="87" t="str">
        <f>IFERROR(IF(INDEX('[1]PNC 2020'!$A$3:$AA$434,MATCH($A504,'[1]PNC 2020'!$A$7:$A$434,0)+4,MATCH(F$60,'[1]PNC 2020'!$A$3:$AA$3,0))=0,"",INDEX('[1]PNC 2020'!$A$3:$AA$434,MATCH($A504,'[1]PNC 2020'!$A$7:$A$434,0)+4,MATCH(F$60,'[1]PNC 2020'!$A$3:$AA$3,0))),"")</f>
        <v/>
      </c>
      <c r="G504" s="87">
        <f t="shared" si="161"/>
        <v>0</v>
      </c>
      <c r="H504" s="87" t="str">
        <f>IFERROR(IF(INDEX('[1]PNC 2020'!$A$3:$AA$434,MATCH($A504,'[1]PNC 2020'!$A$7:$A$434,0)+4,MATCH(H$60,'[1]PNC 2020'!$A$3:$AA$3,0))=0,"",INDEX('[1]PNC 2020'!$A$3:$AA$434,MATCH($A504,'[1]PNC 2020'!$A$7:$A$434,0)+4,MATCH(H$60,'[1]PNC 2020'!$A$3:$AA$3,0))),"")</f>
        <v/>
      </c>
      <c r="I504" s="87" t="str">
        <f>IFERROR(IF(INDEX('[1]PNC 2020'!$A$3:$AA$434,MATCH($A504,'[1]PNC 2020'!$A$7:$A$434,0)+4,MATCH(I$60,'[1]PNC 2020'!$A$3:$AA$3,0))=0,"",INDEX('[1]PNC 2020'!$A$3:$AA$434,MATCH($A504,'[1]PNC 2020'!$A$7:$A$434,0)+4,MATCH(I$60,'[1]PNC 2020'!$A$3:$AA$3,0))),"")</f>
        <v/>
      </c>
      <c r="J504" s="87">
        <f t="shared" si="162"/>
        <v>0</v>
      </c>
      <c r="K504" s="87" t="str">
        <f>IFERROR(IF(INDEX('[1]PNC 2020'!$A$3:$AA$434,MATCH($A504,'[1]PNC 2020'!$A$7:$A$434,0)+4,MATCH(K$60,'[1]PNC 2020'!$A$3:$AA$3,0))=0,"",INDEX('[1]PNC 2020'!$A$3:$AA$434,MATCH($A504,'[1]PNC 2020'!$A$7:$A$434,0)+4,MATCH(K$60,'[1]PNC 2020'!$A$3:$AA$3,0))),"")</f>
        <v/>
      </c>
      <c r="L504" s="87" t="str">
        <f>IFERROR(IF(INDEX('[1]PNC 2020'!$A$3:$AA$434,MATCH($A504,'[1]PNC 2020'!$A$7:$A$434,0)+4,MATCH(L$60,'[1]PNC 2020'!$A$3:$AA$3,0))=0,"",INDEX('[1]PNC 2020'!$A$3:$AA$434,MATCH($A504,'[1]PNC 2020'!$A$7:$A$434,0)+4,MATCH(L$60,'[1]PNC 2020'!$A$3:$AA$3,0))),"")</f>
        <v/>
      </c>
      <c r="M504" s="87">
        <f t="shared" si="163"/>
        <v>0</v>
      </c>
      <c r="N504" s="87" t="str">
        <f>IFERROR(IF(INDEX('[1]PNC 2020'!$A$3:$AA$434,MATCH($A504,'[1]PNC 2020'!$A$7:$A$434,0)+4,MATCH(N$60,'[1]PNC 2020'!$A$3:$AA$3,0))=0,"",INDEX('[1]PNC 2020'!$A$3:$AA$434,MATCH($A504,'[1]PNC 2020'!$A$7:$A$434,0)+4,MATCH(N$60,'[1]PNC 2020'!$A$3:$AA$3,0))),"")</f>
        <v/>
      </c>
      <c r="O504" s="87" t="str">
        <f>IFERROR(IF(INDEX('[1]PNC 2020'!$A$3:$AA$434,MATCH($A504,'[1]PNC 2020'!$A$7:$A$434,0)+4,MATCH(O$60,'[1]PNC 2020'!$A$3:$AA$3,0))=0,"",INDEX('[1]PNC 2020'!$A$3:$AA$434,MATCH($A504,'[1]PNC 2020'!$A$7:$A$434,0)+4,MATCH(O$60,'[1]PNC 2020'!$A$3:$AA$3,0))),"")</f>
        <v/>
      </c>
      <c r="P504" s="87">
        <f t="shared" si="164"/>
        <v>0</v>
      </c>
      <c r="Q504" s="87" t="str">
        <f>IFERROR(IF(INDEX('[1]PNC 2020'!$A$3:$AA$434,MATCH($A504,'[1]PNC 2020'!$A$7:$A$434,0)+4,MATCH(Q$60,'[1]PNC 2020'!$A$3:$AA$3,0))=0,"",INDEX('[1]PNC 2020'!$A$3:$AA$434,MATCH($A504,'[1]PNC 2020'!$A$7:$A$434,0)+4,MATCH(Q$60,'[1]PNC 2020'!$A$3:$AA$3,0))),"")</f>
        <v/>
      </c>
      <c r="R504" s="87" t="str">
        <f>IFERROR(IF(INDEX('[1]PNC 2020'!$A$3:$AA$434,MATCH($A504,'[1]PNC 2020'!$A$7:$A$434,0)+4,MATCH(R$60,'[1]PNC 2020'!$A$3:$AA$3,0))=0,"",INDEX('[1]PNC 2020'!$A$3:$AA$434,MATCH($A504,'[1]PNC 2020'!$A$7:$A$434,0)+4,MATCH(R$60,'[1]PNC 2020'!$A$3:$AA$3,0))),"")</f>
        <v/>
      </c>
      <c r="S504" s="87">
        <f t="shared" si="165"/>
        <v>0</v>
      </c>
      <c r="T504" s="87" t="str">
        <f>IFERROR(IF(INDEX('[1]PNC 2020'!$A$3:$AA$434,MATCH($A504,'[1]PNC 2020'!$A$7:$A$434,0)+4,MATCH(T$60,'[1]PNC 2020'!$A$3:$AA$3,0))=0,"",INDEX('[1]PNC 2020'!$A$3:$AA$434,MATCH($A504,'[1]PNC 2020'!$A$7:$A$434,0)+4,MATCH(T$60,'[1]PNC 2020'!$A$3:$AA$3,0))),"")</f>
        <v/>
      </c>
      <c r="U504" s="87" t="str">
        <f>IFERROR(IF(INDEX('[1]PNC 2020'!$A$3:$AA$434,MATCH($A504,'[1]PNC 2020'!$A$7:$A$434,0)+4,MATCH(U$60,'[1]PNC 2020'!$A$3:$AA$3,0))=0,"",INDEX('[1]PNC 2020'!$A$3:$AA$434,MATCH($A504,'[1]PNC 2020'!$A$7:$A$434,0)+4,MATCH(U$60,'[1]PNC 2020'!$A$3:$AA$3,0))),"")</f>
        <v/>
      </c>
      <c r="V504" s="87">
        <f t="shared" si="166"/>
        <v>0</v>
      </c>
      <c r="W504" s="87" t="str">
        <f>IFERROR(IF(INDEX('[1]PNC 2020'!$A$3:$AA$434,MATCH($A504,'[1]PNC 2020'!$A$7:$A$434,0)+4,MATCH(W$60,'[1]PNC 2020'!$A$3:$AA$3,0))=0,"",INDEX('[1]PNC 2020'!$A$3:$AA$434,MATCH($A504,'[1]PNC 2020'!$A$7:$A$434,0)+4,MATCH(W$60,'[1]PNC 2020'!$A$3:$AA$3,0))),"")</f>
        <v/>
      </c>
      <c r="X504" s="87" t="str">
        <f>IFERROR(IF(INDEX('[1]PNC 2020'!$A$3:$AA$434,MATCH($A504,'[1]PNC 2020'!$A$7:$A$434,0)+4,MATCH(X$60,'[1]PNC 2020'!$A$3:$AA$3,0))=0,"",INDEX('[1]PNC 2020'!$A$3:$AA$434,MATCH($A504,'[1]PNC 2020'!$A$7:$A$434,0)+4,MATCH(X$60,'[1]PNC 2020'!$A$3:$AA$3,0))),"")</f>
        <v/>
      </c>
      <c r="Y504" s="87">
        <f t="shared" si="167"/>
        <v>0</v>
      </c>
      <c r="Z504" s="87" t="str">
        <f>IFERROR(IF(INDEX('[1]PNC 2020'!$A$3:$AA$434,MATCH($A504,'[1]PNC 2020'!$A$7:$A$434,0)+4,MATCH(Z$60,'[1]PNC 2020'!$A$3:$AA$3,0))=0,"",INDEX('[1]PNC 2020'!$A$3:$AA$434,MATCH($A504,'[1]PNC 2020'!$A$7:$A$434,0)+4,MATCH(Z$60,'[1]PNC 2020'!$A$3:$AA$3,0))),"")</f>
        <v/>
      </c>
      <c r="AA504" s="87" t="str">
        <f>IFERROR(IF(INDEX('[1]PNC 2020'!$A$3:$AA$434,MATCH($A504,'[1]PNC 2020'!$A$7:$A$434,0)+4,MATCH(AA$60,'[1]PNC 2020'!$A$3:$AA$3,0))=0,"",INDEX('[1]PNC 2020'!$A$3:$AA$434,MATCH($A504,'[1]PNC 2020'!$A$7:$A$434,0)+4,MATCH(AA$60,'[1]PNC 2020'!$A$3:$AA$3,0))),"")</f>
        <v/>
      </c>
      <c r="AB504" s="87">
        <f t="shared" si="168"/>
        <v>0</v>
      </c>
      <c r="AC504" s="87" t="str">
        <f>IFERROR(IF(INDEX('[1]PNC 2020'!$A$3:$AA$434,MATCH($A504,'[1]PNC 2020'!$A$7:$A$434,0)+4,MATCH(AC$60,'[1]PNC 2020'!$A$3:$AA$3,0))=0,"",INDEX('[1]PNC 2020'!$A$3:$AA$434,MATCH($A504,'[1]PNC 2020'!$A$7:$A$434,0)+4,MATCH(AC$60,'[1]PNC 2020'!$A$3:$AA$3,0))),"")</f>
        <v/>
      </c>
      <c r="AD504" s="87" t="str">
        <f>IFERROR(IF(INDEX('[1]PNC 2020'!$A$3:$AA$434,MATCH($A504,'[1]PNC 2020'!$A$7:$A$434,0)+4,MATCH(AD$60,'[1]PNC 2020'!$A$3:$AA$3,0))=0,"",INDEX('[1]PNC 2020'!$A$3:$AA$434,MATCH($A504,'[1]PNC 2020'!$A$7:$A$434,0)+4,MATCH(AD$60,'[1]PNC 2020'!$A$3:$AA$3,0))),"")</f>
        <v/>
      </c>
      <c r="AE504" s="87">
        <f t="shared" si="169"/>
        <v>0</v>
      </c>
      <c r="AF504" s="87" t="str">
        <f>IFERROR(IF(INDEX('[1]PNC 2020'!$A$3:$AA$434,MATCH($A504,'[1]PNC 2020'!$A$7:$A$434,0)+4,MATCH(AF$60,'[1]PNC 2020'!$A$3:$AA$3,0))=0,"",INDEX('[1]PNC 2020'!$A$3:$AA$434,MATCH($A504,'[1]PNC 2020'!$A$7:$A$434,0)+4,MATCH(AF$60,'[1]PNC 2020'!$A$3:$AA$3,0))),"")</f>
        <v/>
      </c>
      <c r="AG504" s="87" t="str">
        <f>IFERROR(IF(INDEX('[1]PNC 2020'!$A$3:$AA$434,MATCH($A504,'[1]PNC 2020'!$A$7:$A$434,0)+4,MATCH(AG$60,'[1]PNC 2020'!$A$3:$AA$3,0))=0,"",INDEX('[1]PNC 2020'!$A$3:$AA$434,MATCH($A504,'[1]PNC 2020'!$A$7:$A$434,0)+4,MATCH(AG$60,'[1]PNC 2020'!$A$3:$AA$3,0))),"")</f>
        <v/>
      </c>
      <c r="AH504" s="87">
        <f t="shared" si="170"/>
        <v>0</v>
      </c>
      <c r="AI504" s="87" t="str">
        <f>IFERROR(IF(INDEX('[1]PNC 2020'!$A$3:$AA$434,MATCH($A504,'[1]PNC 2020'!$A$7:$A$434,0)+4,MATCH(AI$60,'[1]PNC 2020'!$A$3:$AA$3,0))=0,"",INDEX('[1]PNC 2020'!$A$3:$AA$434,MATCH($A504,'[1]PNC 2020'!$A$7:$A$434,0)+4,MATCH(AI$60,'[1]PNC 2020'!$A$3:$AA$3,0))),"")</f>
        <v/>
      </c>
      <c r="AJ504" s="87" t="str">
        <f>IFERROR(IF(INDEX('[1]PNC 2020'!$A$3:$AA$434,MATCH($A504,'[1]PNC 2020'!$A$7:$A$434,0)+4,MATCH(AJ$60,'[1]PNC 2020'!$A$3:$AA$3,0))=0,"",INDEX('[1]PNC 2020'!$A$3:$AA$434,MATCH($A504,'[1]PNC 2020'!$A$7:$A$434,0)+4,MATCH(AJ$60,'[1]PNC 2020'!$A$3:$AA$3,0))),"")</f>
        <v/>
      </c>
      <c r="AK504" s="87">
        <f t="shared" si="171"/>
        <v>0</v>
      </c>
      <c r="AM504" s="132" t="s">
        <v>8</v>
      </c>
    </row>
    <row r="505" spans="1:39" ht="15.95" customHeight="1" x14ac:dyDescent="0.2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tr">
        <f>IFERROR(IF(INDEX('[1]PNC 2020'!$A$3:$AA$434,MATCH($A505,'[1]PNC 2020'!$A$7:$A$434,0)+4,MATCH(E$60,'[1]PNC 2020'!$A$3:$AA$3,0))=0,"",INDEX('[1]PNC 2020'!$A$3:$AA$434,MATCH($A505,'[1]PNC 2020'!$A$7:$A$434,0)+4,MATCH(E$60,'[1]PNC 2020'!$A$3:$AA$3,0))),"")</f>
        <v/>
      </c>
      <c r="F505" s="87" t="str">
        <f>IFERROR(IF(INDEX('[1]PNC 2020'!$A$3:$AA$434,MATCH($A505,'[1]PNC 2020'!$A$7:$A$434,0)+4,MATCH(F$60,'[1]PNC 2020'!$A$3:$AA$3,0))=0,"",INDEX('[1]PNC 2020'!$A$3:$AA$434,MATCH($A505,'[1]PNC 2020'!$A$7:$A$434,0)+4,MATCH(F$60,'[1]PNC 2020'!$A$3:$AA$3,0))),"")</f>
        <v/>
      </c>
      <c r="G505" s="87">
        <f t="shared" si="161"/>
        <v>0</v>
      </c>
      <c r="H505" s="87" t="str">
        <f>IFERROR(IF(INDEX('[1]PNC 2020'!$A$3:$AA$434,MATCH($A505,'[1]PNC 2020'!$A$7:$A$434,0)+4,MATCH(H$60,'[1]PNC 2020'!$A$3:$AA$3,0))=0,"",INDEX('[1]PNC 2020'!$A$3:$AA$434,MATCH($A505,'[1]PNC 2020'!$A$7:$A$434,0)+4,MATCH(H$60,'[1]PNC 2020'!$A$3:$AA$3,0))),"")</f>
        <v/>
      </c>
      <c r="I505" s="87" t="str">
        <f>IFERROR(IF(INDEX('[1]PNC 2020'!$A$3:$AA$434,MATCH($A505,'[1]PNC 2020'!$A$7:$A$434,0)+4,MATCH(I$60,'[1]PNC 2020'!$A$3:$AA$3,0))=0,"",INDEX('[1]PNC 2020'!$A$3:$AA$434,MATCH($A505,'[1]PNC 2020'!$A$7:$A$434,0)+4,MATCH(I$60,'[1]PNC 2020'!$A$3:$AA$3,0))),"")</f>
        <v/>
      </c>
      <c r="J505" s="87">
        <f t="shared" si="162"/>
        <v>0</v>
      </c>
      <c r="K505" s="87" t="str">
        <f>IFERROR(IF(INDEX('[1]PNC 2020'!$A$3:$AA$434,MATCH($A505,'[1]PNC 2020'!$A$7:$A$434,0)+4,MATCH(K$60,'[1]PNC 2020'!$A$3:$AA$3,0))=0,"",INDEX('[1]PNC 2020'!$A$3:$AA$434,MATCH($A505,'[1]PNC 2020'!$A$7:$A$434,0)+4,MATCH(K$60,'[1]PNC 2020'!$A$3:$AA$3,0))),"")</f>
        <v/>
      </c>
      <c r="L505" s="87" t="str">
        <f>IFERROR(IF(INDEX('[1]PNC 2020'!$A$3:$AA$434,MATCH($A505,'[1]PNC 2020'!$A$7:$A$434,0)+4,MATCH(L$60,'[1]PNC 2020'!$A$3:$AA$3,0))=0,"",INDEX('[1]PNC 2020'!$A$3:$AA$434,MATCH($A505,'[1]PNC 2020'!$A$7:$A$434,0)+4,MATCH(L$60,'[1]PNC 2020'!$A$3:$AA$3,0))),"")</f>
        <v/>
      </c>
      <c r="M505" s="87">
        <f t="shared" si="163"/>
        <v>0</v>
      </c>
      <c r="N505" s="87" t="str">
        <f>IFERROR(IF(INDEX('[1]PNC 2020'!$A$3:$AA$434,MATCH($A505,'[1]PNC 2020'!$A$7:$A$434,0)+4,MATCH(N$60,'[1]PNC 2020'!$A$3:$AA$3,0))=0,"",INDEX('[1]PNC 2020'!$A$3:$AA$434,MATCH($A505,'[1]PNC 2020'!$A$7:$A$434,0)+4,MATCH(N$60,'[1]PNC 2020'!$A$3:$AA$3,0))),"")</f>
        <v/>
      </c>
      <c r="O505" s="87" t="str">
        <f>IFERROR(IF(INDEX('[1]PNC 2020'!$A$3:$AA$434,MATCH($A505,'[1]PNC 2020'!$A$7:$A$434,0)+4,MATCH(O$60,'[1]PNC 2020'!$A$3:$AA$3,0))=0,"",INDEX('[1]PNC 2020'!$A$3:$AA$434,MATCH($A505,'[1]PNC 2020'!$A$7:$A$434,0)+4,MATCH(O$60,'[1]PNC 2020'!$A$3:$AA$3,0))),"")</f>
        <v/>
      </c>
      <c r="P505" s="87">
        <f t="shared" si="164"/>
        <v>0</v>
      </c>
      <c r="Q505" s="87" t="str">
        <f>IFERROR(IF(INDEX('[1]PNC 2020'!$A$3:$AA$434,MATCH($A505,'[1]PNC 2020'!$A$7:$A$434,0)+4,MATCH(Q$60,'[1]PNC 2020'!$A$3:$AA$3,0))=0,"",INDEX('[1]PNC 2020'!$A$3:$AA$434,MATCH($A505,'[1]PNC 2020'!$A$7:$A$434,0)+4,MATCH(Q$60,'[1]PNC 2020'!$A$3:$AA$3,0))),"")</f>
        <v/>
      </c>
      <c r="R505" s="87" t="str">
        <f>IFERROR(IF(INDEX('[1]PNC 2020'!$A$3:$AA$434,MATCH($A505,'[1]PNC 2020'!$A$7:$A$434,0)+4,MATCH(R$60,'[1]PNC 2020'!$A$3:$AA$3,0))=0,"",INDEX('[1]PNC 2020'!$A$3:$AA$434,MATCH($A505,'[1]PNC 2020'!$A$7:$A$434,0)+4,MATCH(R$60,'[1]PNC 2020'!$A$3:$AA$3,0))),"")</f>
        <v/>
      </c>
      <c r="S505" s="87">
        <f t="shared" si="165"/>
        <v>0</v>
      </c>
      <c r="T505" s="87" t="str">
        <f>IFERROR(IF(INDEX('[1]PNC 2020'!$A$3:$AA$434,MATCH($A505,'[1]PNC 2020'!$A$7:$A$434,0)+4,MATCH(T$60,'[1]PNC 2020'!$A$3:$AA$3,0))=0,"",INDEX('[1]PNC 2020'!$A$3:$AA$434,MATCH($A505,'[1]PNC 2020'!$A$7:$A$434,0)+4,MATCH(T$60,'[1]PNC 2020'!$A$3:$AA$3,0))),"")</f>
        <v/>
      </c>
      <c r="U505" s="87" t="str">
        <f>IFERROR(IF(INDEX('[1]PNC 2020'!$A$3:$AA$434,MATCH($A505,'[1]PNC 2020'!$A$7:$A$434,0)+4,MATCH(U$60,'[1]PNC 2020'!$A$3:$AA$3,0))=0,"",INDEX('[1]PNC 2020'!$A$3:$AA$434,MATCH($A505,'[1]PNC 2020'!$A$7:$A$434,0)+4,MATCH(U$60,'[1]PNC 2020'!$A$3:$AA$3,0))),"")</f>
        <v/>
      </c>
      <c r="V505" s="87">
        <f t="shared" si="166"/>
        <v>0</v>
      </c>
      <c r="W505" s="87" t="str">
        <f>IFERROR(IF(INDEX('[1]PNC 2020'!$A$3:$AA$434,MATCH($A505,'[1]PNC 2020'!$A$7:$A$434,0)+4,MATCH(W$60,'[1]PNC 2020'!$A$3:$AA$3,0))=0,"",INDEX('[1]PNC 2020'!$A$3:$AA$434,MATCH($A505,'[1]PNC 2020'!$A$7:$A$434,0)+4,MATCH(W$60,'[1]PNC 2020'!$A$3:$AA$3,0))),"")</f>
        <v/>
      </c>
      <c r="X505" s="87" t="str">
        <f>IFERROR(IF(INDEX('[1]PNC 2020'!$A$3:$AA$434,MATCH($A505,'[1]PNC 2020'!$A$7:$A$434,0)+4,MATCH(X$60,'[1]PNC 2020'!$A$3:$AA$3,0))=0,"",INDEX('[1]PNC 2020'!$A$3:$AA$434,MATCH($A505,'[1]PNC 2020'!$A$7:$A$434,0)+4,MATCH(X$60,'[1]PNC 2020'!$A$3:$AA$3,0))),"")</f>
        <v/>
      </c>
      <c r="Y505" s="87">
        <f t="shared" si="167"/>
        <v>0</v>
      </c>
      <c r="Z505" s="87" t="str">
        <f>IFERROR(IF(INDEX('[1]PNC 2020'!$A$3:$AA$434,MATCH($A505,'[1]PNC 2020'!$A$7:$A$434,0)+4,MATCH(Z$60,'[1]PNC 2020'!$A$3:$AA$3,0))=0,"",INDEX('[1]PNC 2020'!$A$3:$AA$434,MATCH($A505,'[1]PNC 2020'!$A$7:$A$434,0)+4,MATCH(Z$60,'[1]PNC 2020'!$A$3:$AA$3,0))),"")</f>
        <v/>
      </c>
      <c r="AA505" s="87" t="str">
        <f>IFERROR(IF(INDEX('[1]PNC 2020'!$A$3:$AA$434,MATCH($A505,'[1]PNC 2020'!$A$7:$A$434,0)+4,MATCH(AA$60,'[1]PNC 2020'!$A$3:$AA$3,0))=0,"",INDEX('[1]PNC 2020'!$A$3:$AA$434,MATCH($A505,'[1]PNC 2020'!$A$7:$A$434,0)+4,MATCH(AA$60,'[1]PNC 2020'!$A$3:$AA$3,0))),"")</f>
        <v/>
      </c>
      <c r="AB505" s="87">
        <f t="shared" si="168"/>
        <v>0</v>
      </c>
      <c r="AC505" s="87" t="str">
        <f>IFERROR(IF(INDEX('[1]PNC 2020'!$A$3:$AA$434,MATCH($A505,'[1]PNC 2020'!$A$7:$A$434,0)+4,MATCH(AC$60,'[1]PNC 2020'!$A$3:$AA$3,0))=0,"",INDEX('[1]PNC 2020'!$A$3:$AA$434,MATCH($A505,'[1]PNC 2020'!$A$7:$A$434,0)+4,MATCH(AC$60,'[1]PNC 2020'!$A$3:$AA$3,0))),"")</f>
        <v/>
      </c>
      <c r="AD505" s="87" t="str">
        <f>IFERROR(IF(INDEX('[1]PNC 2020'!$A$3:$AA$434,MATCH($A505,'[1]PNC 2020'!$A$7:$A$434,0)+4,MATCH(AD$60,'[1]PNC 2020'!$A$3:$AA$3,0))=0,"",INDEX('[1]PNC 2020'!$A$3:$AA$434,MATCH($A505,'[1]PNC 2020'!$A$7:$A$434,0)+4,MATCH(AD$60,'[1]PNC 2020'!$A$3:$AA$3,0))),"")</f>
        <v/>
      </c>
      <c r="AE505" s="87">
        <f t="shared" si="169"/>
        <v>0</v>
      </c>
      <c r="AF505" s="87" t="str">
        <f>IFERROR(IF(INDEX('[1]PNC 2020'!$A$3:$AA$434,MATCH($A505,'[1]PNC 2020'!$A$7:$A$434,0)+4,MATCH(AF$60,'[1]PNC 2020'!$A$3:$AA$3,0))=0,"",INDEX('[1]PNC 2020'!$A$3:$AA$434,MATCH($A505,'[1]PNC 2020'!$A$7:$A$434,0)+4,MATCH(AF$60,'[1]PNC 2020'!$A$3:$AA$3,0))),"")</f>
        <v/>
      </c>
      <c r="AG505" s="87" t="str">
        <f>IFERROR(IF(INDEX('[1]PNC 2020'!$A$3:$AA$434,MATCH($A505,'[1]PNC 2020'!$A$7:$A$434,0)+4,MATCH(AG$60,'[1]PNC 2020'!$A$3:$AA$3,0))=0,"",INDEX('[1]PNC 2020'!$A$3:$AA$434,MATCH($A505,'[1]PNC 2020'!$A$7:$A$434,0)+4,MATCH(AG$60,'[1]PNC 2020'!$A$3:$AA$3,0))),"")</f>
        <v/>
      </c>
      <c r="AH505" s="87">
        <f t="shared" si="170"/>
        <v>0</v>
      </c>
      <c r="AI505" s="87" t="str">
        <f>IFERROR(IF(INDEX('[1]PNC 2020'!$A$3:$AA$434,MATCH($A505,'[1]PNC 2020'!$A$7:$A$434,0)+4,MATCH(AI$60,'[1]PNC 2020'!$A$3:$AA$3,0))=0,"",INDEX('[1]PNC 2020'!$A$3:$AA$434,MATCH($A505,'[1]PNC 2020'!$A$7:$A$434,0)+4,MATCH(AI$60,'[1]PNC 2020'!$A$3:$AA$3,0))),"")</f>
        <v/>
      </c>
      <c r="AJ505" s="87" t="str">
        <f>IFERROR(IF(INDEX('[1]PNC 2020'!$A$3:$AA$434,MATCH($A505,'[1]PNC 2020'!$A$7:$A$434,0)+4,MATCH(AJ$60,'[1]PNC 2020'!$A$3:$AA$3,0))=0,"",INDEX('[1]PNC 2020'!$A$3:$AA$434,MATCH($A505,'[1]PNC 2020'!$A$7:$A$434,0)+4,MATCH(AJ$60,'[1]PNC 2020'!$A$3:$AA$3,0))),"")</f>
        <v/>
      </c>
      <c r="AK505" s="87">
        <f t="shared" si="171"/>
        <v>0</v>
      </c>
      <c r="AM505" s="132" t="s">
        <v>8</v>
      </c>
    </row>
    <row r="506" spans="1:39" ht="15.95" customHeight="1" x14ac:dyDescent="0.2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tr">
        <f>IFERROR(IF(INDEX('[1]PNC 2020'!$A$3:$AA$434,MATCH($A506,'[1]PNC 2020'!$A$7:$A$434,0)+4,MATCH(E$60,'[1]PNC 2020'!$A$3:$AA$3,0))=0,"",INDEX('[1]PNC 2020'!$A$3:$AA$434,MATCH($A506,'[1]PNC 2020'!$A$7:$A$434,0)+4,MATCH(E$60,'[1]PNC 2020'!$A$3:$AA$3,0))),"")</f>
        <v/>
      </c>
      <c r="F506" s="87" t="str">
        <f>IFERROR(IF(INDEX('[1]PNC 2020'!$A$3:$AA$434,MATCH($A506,'[1]PNC 2020'!$A$7:$A$434,0)+4,MATCH(F$60,'[1]PNC 2020'!$A$3:$AA$3,0))=0,"",INDEX('[1]PNC 2020'!$A$3:$AA$434,MATCH($A506,'[1]PNC 2020'!$A$7:$A$434,0)+4,MATCH(F$60,'[1]PNC 2020'!$A$3:$AA$3,0))),"")</f>
        <v/>
      </c>
      <c r="G506" s="87">
        <f t="shared" si="161"/>
        <v>0</v>
      </c>
      <c r="H506" s="87" t="str">
        <f>IFERROR(IF(INDEX('[1]PNC 2020'!$A$3:$AA$434,MATCH($A506,'[1]PNC 2020'!$A$7:$A$434,0)+4,MATCH(H$60,'[1]PNC 2020'!$A$3:$AA$3,0))=0,"",INDEX('[1]PNC 2020'!$A$3:$AA$434,MATCH($A506,'[1]PNC 2020'!$A$7:$A$434,0)+4,MATCH(H$60,'[1]PNC 2020'!$A$3:$AA$3,0))),"")</f>
        <v/>
      </c>
      <c r="I506" s="87" t="str">
        <f>IFERROR(IF(INDEX('[1]PNC 2020'!$A$3:$AA$434,MATCH($A506,'[1]PNC 2020'!$A$7:$A$434,0)+4,MATCH(I$60,'[1]PNC 2020'!$A$3:$AA$3,0))=0,"",INDEX('[1]PNC 2020'!$A$3:$AA$434,MATCH($A506,'[1]PNC 2020'!$A$7:$A$434,0)+4,MATCH(I$60,'[1]PNC 2020'!$A$3:$AA$3,0))),"")</f>
        <v/>
      </c>
      <c r="J506" s="87">
        <f t="shared" si="162"/>
        <v>0</v>
      </c>
      <c r="K506" s="87" t="str">
        <f>IFERROR(IF(INDEX('[1]PNC 2020'!$A$3:$AA$434,MATCH($A506,'[1]PNC 2020'!$A$7:$A$434,0)+4,MATCH(K$60,'[1]PNC 2020'!$A$3:$AA$3,0))=0,"",INDEX('[1]PNC 2020'!$A$3:$AA$434,MATCH($A506,'[1]PNC 2020'!$A$7:$A$434,0)+4,MATCH(K$60,'[1]PNC 2020'!$A$3:$AA$3,0))),"")</f>
        <v/>
      </c>
      <c r="L506" s="87" t="str">
        <f>IFERROR(IF(INDEX('[1]PNC 2020'!$A$3:$AA$434,MATCH($A506,'[1]PNC 2020'!$A$7:$A$434,0)+4,MATCH(L$60,'[1]PNC 2020'!$A$3:$AA$3,0))=0,"",INDEX('[1]PNC 2020'!$A$3:$AA$434,MATCH($A506,'[1]PNC 2020'!$A$7:$A$434,0)+4,MATCH(L$60,'[1]PNC 2020'!$A$3:$AA$3,0))),"")</f>
        <v/>
      </c>
      <c r="M506" s="87">
        <f t="shared" si="163"/>
        <v>0</v>
      </c>
      <c r="N506" s="87" t="str">
        <f>IFERROR(IF(INDEX('[1]PNC 2020'!$A$3:$AA$434,MATCH($A506,'[1]PNC 2020'!$A$7:$A$434,0)+4,MATCH(N$60,'[1]PNC 2020'!$A$3:$AA$3,0))=0,"",INDEX('[1]PNC 2020'!$A$3:$AA$434,MATCH($A506,'[1]PNC 2020'!$A$7:$A$434,0)+4,MATCH(N$60,'[1]PNC 2020'!$A$3:$AA$3,0))),"")</f>
        <v/>
      </c>
      <c r="O506" s="87" t="str">
        <f>IFERROR(IF(INDEX('[1]PNC 2020'!$A$3:$AA$434,MATCH($A506,'[1]PNC 2020'!$A$7:$A$434,0)+4,MATCH(O$60,'[1]PNC 2020'!$A$3:$AA$3,0))=0,"",INDEX('[1]PNC 2020'!$A$3:$AA$434,MATCH($A506,'[1]PNC 2020'!$A$7:$A$434,0)+4,MATCH(O$60,'[1]PNC 2020'!$A$3:$AA$3,0))),"")</f>
        <v/>
      </c>
      <c r="P506" s="87">
        <f t="shared" si="164"/>
        <v>0</v>
      </c>
      <c r="Q506" s="87" t="str">
        <f>IFERROR(IF(INDEX('[1]PNC 2020'!$A$3:$AA$434,MATCH($A506,'[1]PNC 2020'!$A$7:$A$434,0)+4,MATCH(Q$60,'[1]PNC 2020'!$A$3:$AA$3,0))=0,"",INDEX('[1]PNC 2020'!$A$3:$AA$434,MATCH($A506,'[1]PNC 2020'!$A$7:$A$434,0)+4,MATCH(Q$60,'[1]PNC 2020'!$A$3:$AA$3,0))),"")</f>
        <v/>
      </c>
      <c r="R506" s="87" t="str">
        <f>IFERROR(IF(INDEX('[1]PNC 2020'!$A$3:$AA$434,MATCH($A506,'[1]PNC 2020'!$A$7:$A$434,0)+4,MATCH(R$60,'[1]PNC 2020'!$A$3:$AA$3,0))=0,"",INDEX('[1]PNC 2020'!$A$3:$AA$434,MATCH($A506,'[1]PNC 2020'!$A$7:$A$434,0)+4,MATCH(R$60,'[1]PNC 2020'!$A$3:$AA$3,0))),"")</f>
        <v/>
      </c>
      <c r="S506" s="87">
        <f t="shared" si="165"/>
        <v>0</v>
      </c>
      <c r="T506" s="87" t="str">
        <f>IFERROR(IF(INDEX('[1]PNC 2020'!$A$3:$AA$434,MATCH($A506,'[1]PNC 2020'!$A$7:$A$434,0)+4,MATCH(T$60,'[1]PNC 2020'!$A$3:$AA$3,0))=0,"",INDEX('[1]PNC 2020'!$A$3:$AA$434,MATCH($A506,'[1]PNC 2020'!$A$7:$A$434,0)+4,MATCH(T$60,'[1]PNC 2020'!$A$3:$AA$3,0))),"")</f>
        <v/>
      </c>
      <c r="U506" s="87" t="str">
        <f>IFERROR(IF(INDEX('[1]PNC 2020'!$A$3:$AA$434,MATCH($A506,'[1]PNC 2020'!$A$7:$A$434,0)+4,MATCH(U$60,'[1]PNC 2020'!$A$3:$AA$3,0))=0,"",INDEX('[1]PNC 2020'!$A$3:$AA$434,MATCH($A506,'[1]PNC 2020'!$A$7:$A$434,0)+4,MATCH(U$60,'[1]PNC 2020'!$A$3:$AA$3,0))),"")</f>
        <v/>
      </c>
      <c r="V506" s="87">
        <f t="shared" si="166"/>
        <v>0</v>
      </c>
      <c r="W506" s="87" t="str">
        <f>IFERROR(IF(INDEX('[1]PNC 2020'!$A$3:$AA$434,MATCH($A506,'[1]PNC 2020'!$A$7:$A$434,0)+4,MATCH(W$60,'[1]PNC 2020'!$A$3:$AA$3,0))=0,"",INDEX('[1]PNC 2020'!$A$3:$AA$434,MATCH($A506,'[1]PNC 2020'!$A$7:$A$434,0)+4,MATCH(W$60,'[1]PNC 2020'!$A$3:$AA$3,0))),"")</f>
        <v/>
      </c>
      <c r="X506" s="87" t="str">
        <f>IFERROR(IF(INDEX('[1]PNC 2020'!$A$3:$AA$434,MATCH($A506,'[1]PNC 2020'!$A$7:$A$434,0)+4,MATCH(X$60,'[1]PNC 2020'!$A$3:$AA$3,0))=0,"",INDEX('[1]PNC 2020'!$A$3:$AA$434,MATCH($A506,'[1]PNC 2020'!$A$7:$A$434,0)+4,MATCH(X$60,'[1]PNC 2020'!$A$3:$AA$3,0))),"")</f>
        <v/>
      </c>
      <c r="Y506" s="87">
        <f t="shared" si="167"/>
        <v>0</v>
      </c>
      <c r="Z506" s="87" t="str">
        <f>IFERROR(IF(INDEX('[1]PNC 2020'!$A$3:$AA$434,MATCH($A506,'[1]PNC 2020'!$A$7:$A$434,0)+4,MATCH(Z$60,'[1]PNC 2020'!$A$3:$AA$3,0))=0,"",INDEX('[1]PNC 2020'!$A$3:$AA$434,MATCH($A506,'[1]PNC 2020'!$A$7:$A$434,0)+4,MATCH(Z$60,'[1]PNC 2020'!$A$3:$AA$3,0))),"")</f>
        <v/>
      </c>
      <c r="AA506" s="87" t="str">
        <f>IFERROR(IF(INDEX('[1]PNC 2020'!$A$3:$AA$434,MATCH($A506,'[1]PNC 2020'!$A$7:$A$434,0)+4,MATCH(AA$60,'[1]PNC 2020'!$A$3:$AA$3,0))=0,"",INDEX('[1]PNC 2020'!$A$3:$AA$434,MATCH($A506,'[1]PNC 2020'!$A$7:$A$434,0)+4,MATCH(AA$60,'[1]PNC 2020'!$A$3:$AA$3,0))),"")</f>
        <v/>
      </c>
      <c r="AB506" s="87">
        <f t="shared" si="168"/>
        <v>0</v>
      </c>
      <c r="AC506" s="87" t="str">
        <f>IFERROR(IF(INDEX('[1]PNC 2020'!$A$3:$AA$434,MATCH($A506,'[1]PNC 2020'!$A$7:$A$434,0)+4,MATCH(AC$60,'[1]PNC 2020'!$A$3:$AA$3,0))=0,"",INDEX('[1]PNC 2020'!$A$3:$AA$434,MATCH($A506,'[1]PNC 2020'!$A$7:$A$434,0)+4,MATCH(AC$60,'[1]PNC 2020'!$A$3:$AA$3,0))),"")</f>
        <v/>
      </c>
      <c r="AD506" s="87" t="str">
        <f>IFERROR(IF(INDEX('[1]PNC 2020'!$A$3:$AA$434,MATCH($A506,'[1]PNC 2020'!$A$7:$A$434,0)+4,MATCH(AD$60,'[1]PNC 2020'!$A$3:$AA$3,0))=0,"",INDEX('[1]PNC 2020'!$A$3:$AA$434,MATCH($A506,'[1]PNC 2020'!$A$7:$A$434,0)+4,MATCH(AD$60,'[1]PNC 2020'!$A$3:$AA$3,0))),"")</f>
        <v/>
      </c>
      <c r="AE506" s="87">
        <f t="shared" si="169"/>
        <v>0</v>
      </c>
      <c r="AF506" s="87" t="str">
        <f>IFERROR(IF(INDEX('[1]PNC 2020'!$A$3:$AA$434,MATCH($A506,'[1]PNC 2020'!$A$7:$A$434,0)+4,MATCH(AF$60,'[1]PNC 2020'!$A$3:$AA$3,0))=0,"",INDEX('[1]PNC 2020'!$A$3:$AA$434,MATCH($A506,'[1]PNC 2020'!$A$7:$A$434,0)+4,MATCH(AF$60,'[1]PNC 2020'!$A$3:$AA$3,0))),"")</f>
        <v/>
      </c>
      <c r="AG506" s="87" t="str">
        <f>IFERROR(IF(INDEX('[1]PNC 2020'!$A$3:$AA$434,MATCH($A506,'[1]PNC 2020'!$A$7:$A$434,0)+4,MATCH(AG$60,'[1]PNC 2020'!$A$3:$AA$3,0))=0,"",INDEX('[1]PNC 2020'!$A$3:$AA$434,MATCH($A506,'[1]PNC 2020'!$A$7:$A$434,0)+4,MATCH(AG$60,'[1]PNC 2020'!$A$3:$AA$3,0))),"")</f>
        <v/>
      </c>
      <c r="AH506" s="87">
        <f t="shared" si="170"/>
        <v>0</v>
      </c>
      <c r="AI506" s="87" t="str">
        <f>IFERROR(IF(INDEX('[1]PNC 2020'!$A$3:$AA$434,MATCH($A506,'[1]PNC 2020'!$A$7:$A$434,0)+4,MATCH(AI$60,'[1]PNC 2020'!$A$3:$AA$3,0))=0,"",INDEX('[1]PNC 2020'!$A$3:$AA$434,MATCH($A506,'[1]PNC 2020'!$A$7:$A$434,0)+4,MATCH(AI$60,'[1]PNC 2020'!$A$3:$AA$3,0))),"")</f>
        <v/>
      </c>
      <c r="AJ506" s="87" t="str">
        <f>IFERROR(IF(INDEX('[1]PNC 2020'!$A$3:$AA$434,MATCH($A506,'[1]PNC 2020'!$A$7:$A$434,0)+4,MATCH(AJ$60,'[1]PNC 2020'!$A$3:$AA$3,0))=0,"",INDEX('[1]PNC 2020'!$A$3:$AA$434,MATCH($A506,'[1]PNC 2020'!$A$7:$A$434,0)+4,MATCH(AJ$60,'[1]PNC 2020'!$A$3:$AA$3,0))),"")</f>
        <v/>
      </c>
      <c r="AK506" s="87">
        <f t="shared" si="171"/>
        <v>0</v>
      </c>
      <c r="AM506" s="132" t="s">
        <v>8</v>
      </c>
    </row>
    <row r="507" spans="1:39" ht="15.95" customHeight="1" x14ac:dyDescent="0.2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tr">
        <f>IFERROR(IF(INDEX('[1]PNC 2020'!$A$3:$AA$434,MATCH($A507,'[1]PNC 2020'!$A$7:$A$434,0)+4,MATCH(E$60,'[1]PNC 2020'!$A$3:$AA$3,0))=0,"",INDEX('[1]PNC 2020'!$A$3:$AA$434,MATCH($A507,'[1]PNC 2020'!$A$7:$A$434,0)+4,MATCH(E$60,'[1]PNC 2020'!$A$3:$AA$3,0))),"")</f>
        <v/>
      </c>
      <c r="F507" s="87" t="str">
        <f>IFERROR(IF(INDEX('[1]PNC 2020'!$A$3:$AA$434,MATCH($A507,'[1]PNC 2020'!$A$7:$A$434,0)+4,MATCH(F$60,'[1]PNC 2020'!$A$3:$AA$3,0))=0,"",INDEX('[1]PNC 2020'!$A$3:$AA$434,MATCH($A507,'[1]PNC 2020'!$A$7:$A$434,0)+4,MATCH(F$60,'[1]PNC 2020'!$A$3:$AA$3,0))),"")</f>
        <v/>
      </c>
      <c r="G507" s="87">
        <f t="shared" si="161"/>
        <v>0</v>
      </c>
      <c r="H507" s="87" t="str">
        <f>IFERROR(IF(INDEX('[1]PNC 2020'!$A$3:$AA$434,MATCH($A507,'[1]PNC 2020'!$A$7:$A$434,0)+4,MATCH(H$60,'[1]PNC 2020'!$A$3:$AA$3,0))=0,"",INDEX('[1]PNC 2020'!$A$3:$AA$434,MATCH($A507,'[1]PNC 2020'!$A$7:$A$434,0)+4,MATCH(H$60,'[1]PNC 2020'!$A$3:$AA$3,0))),"")</f>
        <v/>
      </c>
      <c r="I507" s="87" t="str">
        <f>IFERROR(IF(INDEX('[1]PNC 2020'!$A$3:$AA$434,MATCH($A507,'[1]PNC 2020'!$A$7:$A$434,0)+4,MATCH(I$60,'[1]PNC 2020'!$A$3:$AA$3,0))=0,"",INDEX('[1]PNC 2020'!$A$3:$AA$434,MATCH($A507,'[1]PNC 2020'!$A$7:$A$434,0)+4,MATCH(I$60,'[1]PNC 2020'!$A$3:$AA$3,0))),"")</f>
        <v/>
      </c>
      <c r="J507" s="87">
        <f t="shared" si="162"/>
        <v>0</v>
      </c>
      <c r="K507" s="87" t="str">
        <f>IFERROR(IF(INDEX('[1]PNC 2020'!$A$3:$AA$434,MATCH($A507,'[1]PNC 2020'!$A$7:$A$434,0)+4,MATCH(K$60,'[1]PNC 2020'!$A$3:$AA$3,0))=0,"",INDEX('[1]PNC 2020'!$A$3:$AA$434,MATCH($A507,'[1]PNC 2020'!$A$7:$A$434,0)+4,MATCH(K$60,'[1]PNC 2020'!$A$3:$AA$3,0))),"")</f>
        <v/>
      </c>
      <c r="L507" s="87" t="str">
        <f>IFERROR(IF(INDEX('[1]PNC 2020'!$A$3:$AA$434,MATCH($A507,'[1]PNC 2020'!$A$7:$A$434,0)+4,MATCH(L$60,'[1]PNC 2020'!$A$3:$AA$3,0))=0,"",INDEX('[1]PNC 2020'!$A$3:$AA$434,MATCH($A507,'[1]PNC 2020'!$A$7:$A$434,0)+4,MATCH(L$60,'[1]PNC 2020'!$A$3:$AA$3,0))),"")</f>
        <v/>
      </c>
      <c r="M507" s="87">
        <f t="shared" si="163"/>
        <v>0</v>
      </c>
      <c r="N507" s="87" t="str">
        <f>IFERROR(IF(INDEX('[1]PNC 2020'!$A$3:$AA$434,MATCH($A507,'[1]PNC 2020'!$A$7:$A$434,0)+4,MATCH(N$60,'[1]PNC 2020'!$A$3:$AA$3,0))=0,"",INDEX('[1]PNC 2020'!$A$3:$AA$434,MATCH($A507,'[1]PNC 2020'!$A$7:$A$434,0)+4,MATCH(N$60,'[1]PNC 2020'!$A$3:$AA$3,0))),"")</f>
        <v/>
      </c>
      <c r="O507" s="87" t="str">
        <f>IFERROR(IF(INDEX('[1]PNC 2020'!$A$3:$AA$434,MATCH($A507,'[1]PNC 2020'!$A$7:$A$434,0)+4,MATCH(O$60,'[1]PNC 2020'!$A$3:$AA$3,0))=0,"",INDEX('[1]PNC 2020'!$A$3:$AA$434,MATCH($A507,'[1]PNC 2020'!$A$7:$A$434,0)+4,MATCH(O$60,'[1]PNC 2020'!$A$3:$AA$3,0))),"")</f>
        <v/>
      </c>
      <c r="P507" s="87">
        <f t="shared" si="164"/>
        <v>0</v>
      </c>
      <c r="Q507" s="87" t="str">
        <f>IFERROR(IF(INDEX('[1]PNC 2020'!$A$3:$AA$434,MATCH($A507,'[1]PNC 2020'!$A$7:$A$434,0)+4,MATCH(Q$60,'[1]PNC 2020'!$A$3:$AA$3,0))=0,"",INDEX('[1]PNC 2020'!$A$3:$AA$434,MATCH($A507,'[1]PNC 2020'!$A$7:$A$434,0)+4,MATCH(Q$60,'[1]PNC 2020'!$A$3:$AA$3,0))),"")</f>
        <v/>
      </c>
      <c r="R507" s="87" t="str">
        <f>IFERROR(IF(INDEX('[1]PNC 2020'!$A$3:$AA$434,MATCH($A507,'[1]PNC 2020'!$A$7:$A$434,0)+4,MATCH(R$60,'[1]PNC 2020'!$A$3:$AA$3,0))=0,"",INDEX('[1]PNC 2020'!$A$3:$AA$434,MATCH($A507,'[1]PNC 2020'!$A$7:$A$434,0)+4,MATCH(R$60,'[1]PNC 2020'!$A$3:$AA$3,0))),"")</f>
        <v/>
      </c>
      <c r="S507" s="87">
        <f t="shared" si="165"/>
        <v>0</v>
      </c>
      <c r="T507" s="87" t="str">
        <f>IFERROR(IF(INDEX('[1]PNC 2020'!$A$3:$AA$434,MATCH($A507,'[1]PNC 2020'!$A$7:$A$434,0)+4,MATCH(T$60,'[1]PNC 2020'!$A$3:$AA$3,0))=0,"",INDEX('[1]PNC 2020'!$A$3:$AA$434,MATCH($A507,'[1]PNC 2020'!$A$7:$A$434,0)+4,MATCH(T$60,'[1]PNC 2020'!$A$3:$AA$3,0))),"")</f>
        <v/>
      </c>
      <c r="U507" s="87" t="str">
        <f>IFERROR(IF(INDEX('[1]PNC 2020'!$A$3:$AA$434,MATCH($A507,'[1]PNC 2020'!$A$7:$A$434,0)+4,MATCH(U$60,'[1]PNC 2020'!$A$3:$AA$3,0))=0,"",INDEX('[1]PNC 2020'!$A$3:$AA$434,MATCH($A507,'[1]PNC 2020'!$A$7:$A$434,0)+4,MATCH(U$60,'[1]PNC 2020'!$A$3:$AA$3,0))),"")</f>
        <v/>
      </c>
      <c r="V507" s="87">
        <f t="shared" si="166"/>
        <v>0</v>
      </c>
      <c r="W507" s="87" t="str">
        <f>IFERROR(IF(INDEX('[1]PNC 2020'!$A$3:$AA$434,MATCH($A507,'[1]PNC 2020'!$A$7:$A$434,0)+4,MATCH(W$60,'[1]PNC 2020'!$A$3:$AA$3,0))=0,"",INDEX('[1]PNC 2020'!$A$3:$AA$434,MATCH($A507,'[1]PNC 2020'!$A$7:$A$434,0)+4,MATCH(W$60,'[1]PNC 2020'!$A$3:$AA$3,0))),"")</f>
        <v/>
      </c>
      <c r="X507" s="87" t="str">
        <f>IFERROR(IF(INDEX('[1]PNC 2020'!$A$3:$AA$434,MATCH($A507,'[1]PNC 2020'!$A$7:$A$434,0)+4,MATCH(X$60,'[1]PNC 2020'!$A$3:$AA$3,0))=0,"",INDEX('[1]PNC 2020'!$A$3:$AA$434,MATCH($A507,'[1]PNC 2020'!$A$7:$A$434,0)+4,MATCH(X$60,'[1]PNC 2020'!$A$3:$AA$3,0))),"")</f>
        <v/>
      </c>
      <c r="Y507" s="87">
        <f t="shared" si="167"/>
        <v>0</v>
      </c>
      <c r="Z507" s="87" t="str">
        <f>IFERROR(IF(INDEX('[1]PNC 2020'!$A$3:$AA$434,MATCH($A507,'[1]PNC 2020'!$A$7:$A$434,0)+4,MATCH(Z$60,'[1]PNC 2020'!$A$3:$AA$3,0))=0,"",INDEX('[1]PNC 2020'!$A$3:$AA$434,MATCH($A507,'[1]PNC 2020'!$A$7:$A$434,0)+4,MATCH(Z$60,'[1]PNC 2020'!$A$3:$AA$3,0))),"")</f>
        <v/>
      </c>
      <c r="AA507" s="87" t="str">
        <f>IFERROR(IF(INDEX('[1]PNC 2020'!$A$3:$AA$434,MATCH($A507,'[1]PNC 2020'!$A$7:$A$434,0)+4,MATCH(AA$60,'[1]PNC 2020'!$A$3:$AA$3,0))=0,"",INDEX('[1]PNC 2020'!$A$3:$AA$434,MATCH($A507,'[1]PNC 2020'!$A$7:$A$434,0)+4,MATCH(AA$60,'[1]PNC 2020'!$A$3:$AA$3,0))),"")</f>
        <v/>
      </c>
      <c r="AB507" s="87">
        <f t="shared" si="168"/>
        <v>0</v>
      </c>
      <c r="AC507" s="87" t="str">
        <f>IFERROR(IF(INDEX('[1]PNC 2020'!$A$3:$AA$434,MATCH($A507,'[1]PNC 2020'!$A$7:$A$434,0)+4,MATCH(AC$60,'[1]PNC 2020'!$A$3:$AA$3,0))=0,"",INDEX('[1]PNC 2020'!$A$3:$AA$434,MATCH($A507,'[1]PNC 2020'!$A$7:$A$434,0)+4,MATCH(AC$60,'[1]PNC 2020'!$A$3:$AA$3,0))),"")</f>
        <v/>
      </c>
      <c r="AD507" s="87" t="str">
        <f>IFERROR(IF(INDEX('[1]PNC 2020'!$A$3:$AA$434,MATCH($A507,'[1]PNC 2020'!$A$7:$A$434,0)+4,MATCH(AD$60,'[1]PNC 2020'!$A$3:$AA$3,0))=0,"",INDEX('[1]PNC 2020'!$A$3:$AA$434,MATCH($A507,'[1]PNC 2020'!$A$7:$A$434,0)+4,MATCH(AD$60,'[1]PNC 2020'!$A$3:$AA$3,0))),"")</f>
        <v/>
      </c>
      <c r="AE507" s="87">
        <f t="shared" si="169"/>
        <v>0</v>
      </c>
      <c r="AF507" s="87" t="str">
        <f>IFERROR(IF(INDEX('[1]PNC 2020'!$A$3:$AA$434,MATCH($A507,'[1]PNC 2020'!$A$7:$A$434,0)+4,MATCH(AF$60,'[1]PNC 2020'!$A$3:$AA$3,0))=0,"",INDEX('[1]PNC 2020'!$A$3:$AA$434,MATCH($A507,'[1]PNC 2020'!$A$7:$A$434,0)+4,MATCH(AF$60,'[1]PNC 2020'!$A$3:$AA$3,0))),"")</f>
        <v/>
      </c>
      <c r="AG507" s="87" t="str">
        <f>IFERROR(IF(INDEX('[1]PNC 2020'!$A$3:$AA$434,MATCH($A507,'[1]PNC 2020'!$A$7:$A$434,0)+4,MATCH(AG$60,'[1]PNC 2020'!$A$3:$AA$3,0))=0,"",INDEX('[1]PNC 2020'!$A$3:$AA$434,MATCH($A507,'[1]PNC 2020'!$A$7:$A$434,0)+4,MATCH(AG$60,'[1]PNC 2020'!$A$3:$AA$3,0))),"")</f>
        <v/>
      </c>
      <c r="AH507" s="87">
        <f t="shared" si="170"/>
        <v>0</v>
      </c>
      <c r="AI507" s="87" t="str">
        <f>IFERROR(IF(INDEX('[1]PNC 2020'!$A$3:$AA$434,MATCH($A507,'[1]PNC 2020'!$A$7:$A$434,0)+4,MATCH(AI$60,'[1]PNC 2020'!$A$3:$AA$3,0))=0,"",INDEX('[1]PNC 2020'!$A$3:$AA$434,MATCH($A507,'[1]PNC 2020'!$A$7:$A$434,0)+4,MATCH(AI$60,'[1]PNC 2020'!$A$3:$AA$3,0))),"")</f>
        <v/>
      </c>
      <c r="AJ507" s="87" t="str">
        <f>IFERROR(IF(INDEX('[1]PNC 2020'!$A$3:$AA$434,MATCH($A507,'[1]PNC 2020'!$A$7:$A$434,0)+4,MATCH(AJ$60,'[1]PNC 2020'!$A$3:$AA$3,0))=0,"",INDEX('[1]PNC 2020'!$A$3:$AA$434,MATCH($A507,'[1]PNC 2020'!$A$7:$A$434,0)+4,MATCH(AJ$60,'[1]PNC 2020'!$A$3:$AA$3,0))),"")</f>
        <v/>
      </c>
      <c r="AK507" s="87">
        <f t="shared" si="171"/>
        <v>0</v>
      </c>
      <c r="AM507" s="132" t="s">
        <v>8</v>
      </c>
    </row>
    <row r="508" spans="1:39" ht="15.95" customHeight="1" x14ac:dyDescent="0.2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tr">
        <f>IFERROR(IF(INDEX('[1]PNC 2020'!$A$3:$AA$434,MATCH($A508,'[1]PNC 2020'!$A$7:$A$434,0)+4,MATCH(E$60,'[1]PNC 2020'!$A$3:$AA$3,0))=0,"",INDEX('[1]PNC 2020'!$A$3:$AA$434,MATCH($A508,'[1]PNC 2020'!$A$7:$A$434,0)+4,MATCH(E$60,'[1]PNC 2020'!$A$3:$AA$3,0))),"")</f>
        <v/>
      </c>
      <c r="F508" s="87" t="str">
        <f>IFERROR(IF(INDEX('[1]PNC 2020'!$A$3:$AA$434,MATCH($A508,'[1]PNC 2020'!$A$7:$A$434,0)+4,MATCH(F$60,'[1]PNC 2020'!$A$3:$AA$3,0))=0,"",INDEX('[1]PNC 2020'!$A$3:$AA$434,MATCH($A508,'[1]PNC 2020'!$A$7:$A$434,0)+4,MATCH(F$60,'[1]PNC 2020'!$A$3:$AA$3,0))),"")</f>
        <v/>
      </c>
      <c r="G508" s="87">
        <f t="shared" si="161"/>
        <v>0</v>
      </c>
      <c r="H508" s="87" t="str">
        <f>IFERROR(IF(INDEX('[1]PNC 2020'!$A$3:$AA$434,MATCH($A508,'[1]PNC 2020'!$A$7:$A$434,0)+4,MATCH(H$60,'[1]PNC 2020'!$A$3:$AA$3,0))=0,"",INDEX('[1]PNC 2020'!$A$3:$AA$434,MATCH($A508,'[1]PNC 2020'!$A$7:$A$434,0)+4,MATCH(H$60,'[1]PNC 2020'!$A$3:$AA$3,0))),"")</f>
        <v/>
      </c>
      <c r="I508" s="87" t="str">
        <f>IFERROR(IF(INDEX('[1]PNC 2020'!$A$3:$AA$434,MATCH($A508,'[1]PNC 2020'!$A$7:$A$434,0)+4,MATCH(I$60,'[1]PNC 2020'!$A$3:$AA$3,0))=0,"",INDEX('[1]PNC 2020'!$A$3:$AA$434,MATCH($A508,'[1]PNC 2020'!$A$7:$A$434,0)+4,MATCH(I$60,'[1]PNC 2020'!$A$3:$AA$3,0))),"")</f>
        <v/>
      </c>
      <c r="J508" s="87">
        <f t="shared" si="162"/>
        <v>0</v>
      </c>
      <c r="K508" s="87" t="str">
        <f>IFERROR(IF(INDEX('[1]PNC 2020'!$A$3:$AA$434,MATCH($A508,'[1]PNC 2020'!$A$7:$A$434,0)+4,MATCH(K$60,'[1]PNC 2020'!$A$3:$AA$3,0))=0,"",INDEX('[1]PNC 2020'!$A$3:$AA$434,MATCH($A508,'[1]PNC 2020'!$A$7:$A$434,0)+4,MATCH(K$60,'[1]PNC 2020'!$A$3:$AA$3,0))),"")</f>
        <v/>
      </c>
      <c r="L508" s="87" t="str">
        <f>IFERROR(IF(INDEX('[1]PNC 2020'!$A$3:$AA$434,MATCH($A508,'[1]PNC 2020'!$A$7:$A$434,0)+4,MATCH(L$60,'[1]PNC 2020'!$A$3:$AA$3,0))=0,"",INDEX('[1]PNC 2020'!$A$3:$AA$434,MATCH($A508,'[1]PNC 2020'!$A$7:$A$434,0)+4,MATCH(L$60,'[1]PNC 2020'!$A$3:$AA$3,0))),"")</f>
        <v/>
      </c>
      <c r="M508" s="87">
        <f t="shared" si="163"/>
        <v>0</v>
      </c>
      <c r="N508" s="87" t="str">
        <f>IFERROR(IF(INDEX('[1]PNC 2020'!$A$3:$AA$434,MATCH($A508,'[1]PNC 2020'!$A$7:$A$434,0)+4,MATCH(N$60,'[1]PNC 2020'!$A$3:$AA$3,0))=0,"",INDEX('[1]PNC 2020'!$A$3:$AA$434,MATCH($A508,'[1]PNC 2020'!$A$7:$A$434,0)+4,MATCH(N$60,'[1]PNC 2020'!$A$3:$AA$3,0))),"")</f>
        <v/>
      </c>
      <c r="O508" s="87" t="str">
        <f>IFERROR(IF(INDEX('[1]PNC 2020'!$A$3:$AA$434,MATCH($A508,'[1]PNC 2020'!$A$7:$A$434,0)+4,MATCH(O$60,'[1]PNC 2020'!$A$3:$AA$3,0))=0,"",INDEX('[1]PNC 2020'!$A$3:$AA$434,MATCH($A508,'[1]PNC 2020'!$A$7:$A$434,0)+4,MATCH(O$60,'[1]PNC 2020'!$A$3:$AA$3,0))),"")</f>
        <v/>
      </c>
      <c r="P508" s="87">
        <f t="shared" si="164"/>
        <v>0</v>
      </c>
      <c r="Q508" s="87" t="str">
        <f>IFERROR(IF(INDEX('[1]PNC 2020'!$A$3:$AA$434,MATCH($A508,'[1]PNC 2020'!$A$7:$A$434,0)+4,MATCH(Q$60,'[1]PNC 2020'!$A$3:$AA$3,0))=0,"",INDEX('[1]PNC 2020'!$A$3:$AA$434,MATCH($A508,'[1]PNC 2020'!$A$7:$A$434,0)+4,MATCH(Q$60,'[1]PNC 2020'!$A$3:$AA$3,0))),"")</f>
        <v/>
      </c>
      <c r="R508" s="87" t="str">
        <f>IFERROR(IF(INDEX('[1]PNC 2020'!$A$3:$AA$434,MATCH($A508,'[1]PNC 2020'!$A$7:$A$434,0)+4,MATCH(R$60,'[1]PNC 2020'!$A$3:$AA$3,0))=0,"",INDEX('[1]PNC 2020'!$A$3:$AA$434,MATCH($A508,'[1]PNC 2020'!$A$7:$A$434,0)+4,MATCH(R$60,'[1]PNC 2020'!$A$3:$AA$3,0))),"")</f>
        <v/>
      </c>
      <c r="S508" s="87">
        <f t="shared" si="165"/>
        <v>0</v>
      </c>
      <c r="T508" s="87" t="str">
        <f>IFERROR(IF(INDEX('[1]PNC 2020'!$A$3:$AA$434,MATCH($A508,'[1]PNC 2020'!$A$7:$A$434,0)+4,MATCH(T$60,'[1]PNC 2020'!$A$3:$AA$3,0))=0,"",INDEX('[1]PNC 2020'!$A$3:$AA$434,MATCH($A508,'[1]PNC 2020'!$A$7:$A$434,0)+4,MATCH(T$60,'[1]PNC 2020'!$A$3:$AA$3,0))),"")</f>
        <v/>
      </c>
      <c r="U508" s="87" t="str">
        <f>IFERROR(IF(INDEX('[1]PNC 2020'!$A$3:$AA$434,MATCH($A508,'[1]PNC 2020'!$A$7:$A$434,0)+4,MATCH(U$60,'[1]PNC 2020'!$A$3:$AA$3,0))=0,"",INDEX('[1]PNC 2020'!$A$3:$AA$434,MATCH($A508,'[1]PNC 2020'!$A$7:$A$434,0)+4,MATCH(U$60,'[1]PNC 2020'!$A$3:$AA$3,0))),"")</f>
        <v/>
      </c>
      <c r="V508" s="87">
        <f t="shared" si="166"/>
        <v>0</v>
      </c>
      <c r="W508" s="87" t="str">
        <f>IFERROR(IF(INDEX('[1]PNC 2020'!$A$3:$AA$434,MATCH($A508,'[1]PNC 2020'!$A$7:$A$434,0)+4,MATCH(W$60,'[1]PNC 2020'!$A$3:$AA$3,0))=0,"",INDEX('[1]PNC 2020'!$A$3:$AA$434,MATCH($A508,'[1]PNC 2020'!$A$7:$A$434,0)+4,MATCH(W$60,'[1]PNC 2020'!$A$3:$AA$3,0))),"")</f>
        <v/>
      </c>
      <c r="X508" s="87" t="str">
        <f>IFERROR(IF(INDEX('[1]PNC 2020'!$A$3:$AA$434,MATCH($A508,'[1]PNC 2020'!$A$7:$A$434,0)+4,MATCH(X$60,'[1]PNC 2020'!$A$3:$AA$3,0))=0,"",INDEX('[1]PNC 2020'!$A$3:$AA$434,MATCH($A508,'[1]PNC 2020'!$A$7:$A$434,0)+4,MATCH(X$60,'[1]PNC 2020'!$A$3:$AA$3,0))),"")</f>
        <v/>
      </c>
      <c r="Y508" s="87">
        <f t="shared" si="167"/>
        <v>0</v>
      </c>
      <c r="Z508" s="87" t="str">
        <f>IFERROR(IF(INDEX('[1]PNC 2020'!$A$3:$AA$434,MATCH($A508,'[1]PNC 2020'!$A$7:$A$434,0)+4,MATCH(Z$60,'[1]PNC 2020'!$A$3:$AA$3,0))=0,"",INDEX('[1]PNC 2020'!$A$3:$AA$434,MATCH($A508,'[1]PNC 2020'!$A$7:$A$434,0)+4,MATCH(Z$60,'[1]PNC 2020'!$A$3:$AA$3,0))),"")</f>
        <v/>
      </c>
      <c r="AA508" s="87" t="str">
        <f>IFERROR(IF(INDEX('[1]PNC 2020'!$A$3:$AA$434,MATCH($A508,'[1]PNC 2020'!$A$7:$A$434,0)+4,MATCH(AA$60,'[1]PNC 2020'!$A$3:$AA$3,0))=0,"",INDEX('[1]PNC 2020'!$A$3:$AA$434,MATCH($A508,'[1]PNC 2020'!$A$7:$A$434,0)+4,MATCH(AA$60,'[1]PNC 2020'!$A$3:$AA$3,0))),"")</f>
        <v/>
      </c>
      <c r="AB508" s="87">
        <f t="shared" si="168"/>
        <v>0</v>
      </c>
      <c r="AC508" s="87" t="str">
        <f>IFERROR(IF(INDEX('[1]PNC 2020'!$A$3:$AA$434,MATCH($A508,'[1]PNC 2020'!$A$7:$A$434,0)+4,MATCH(AC$60,'[1]PNC 2020'!$A$3:$AA$3,0))=0,"",INDEX('[1]PNC 2020'!$A$3:$AA$434,MATCH($A508,'[1]PNC 2020'!$A$7:$A$434,0)+4,MATCH(AC$60,'[1]PNC 2020'!$A$3:$AA$3,0))),"")</f>
        <v/>
      </c>
      <c r="AD508" s="87" t="str">
        <f>IFERROR(IF(INDEX('[1]PNC 2020'!$A$3:$AA$434,MATCH($A508,'[1]PNC 2020'!$A$7:$A$434,0)+4,MATCH(AD$60,'[1]PNC 2020'!$A$3:$AA$3,0))=0,"",INDEX('[1]PNC 2020'!$A$3:$AA$434,MATCH($A508,'[1]PNC 2020'!$A$7:$A$434,0)+4,MATCH(AD$60,'[1]PNC 2020'!$A$3:$AA$3,0))),"")</f>
        <v/>
      </c>
      <c r="AE508" s="87">
        <f t="shared" si="169"/>
        <v>0</v>
      </c>
      <c r="AF508" s="87" t="str">
        <f>IFERROR(IF(INDEX('[1]PNC 2020'!$A$3:$AA$434,MATCH($A508,'[1]PNC 2020'!$A$7:$A$434,0)+4,MATCH(AF$60,'[1]PNC 2020'!$A$3:$AA$3,0))=0,"",INDEX('[1]PNC 2020'!$A$3:$AA$434,MATCH($A508,'[1]PNC 2020'!$A$7:$A$434,0)+4,MATCH(AF$60,'[1]PNC 2020'!$A$3:$AA$3,0))),"")</f>
        <v/>
      </c>
      <c r="AG508" s="87" t="str">
        <f>IFERROR(IF(INDEX('[1]PNC 2020'!$A$3:$AA$434,MATCH($A508,'[1]PNC 2020'!$A$7:$A$434,0)+4,MATCH(AG$60,'[1]PNC 2020'!$A$3:$AA$3,0))=0,"",INDEX('[1]PNC 2020'!$A$3:$AA$434,MATCH($A508,'[1]PNC 2020'!$A$7:$A$434,0)+4,MATCH(AG$60,'[1]PNC 2020'!$A$3:$AA$3,0))),"")</f>
        <v/>
      </c>
      <c r="AH508" s="87">
        <f t="shared" si="170"/>
        <v>0</v>
      </c>
      <c r="AI508" s="87" t="str">
        <f>IFERROR(IF(INDEX('[1]PNC 2020'!$A$3:$AA$434,MATCH($A508,'[1]PNC 2020'!$A$7:$A$434,0)+4,MATCH(AI$60,'[1]PNC 2020'!$A$3:$AA$3,0))=0,"",INDEX('[1]PNC 2020'!$A$3:$AA$434,MATCH($A508,'[1]PNC 2020'!$A$7:$A$434,0)+4,MATCH(AI$60,'[1]PNC 2020'!$A$3:$AA$3,0))),"")</f>
        <v/>
      </c>
      <c r="AJ508" s="87" t="str">
        <f>IFERROR(IF(INDEX('[1]PNC 2020'!$A$3:$AA$434,MATCH($A508,'[1]PNC 2020'!$A$7:$A$434,0)+4,MATCH(AJ$60,'[1]PNC 2020'!$A$3:$AA$3,0))=0,"",INDEX('[1]PNC 2020'!$A$3:$AA$434,MATCH($A508,'[1]PNC 2020'!$A$7:$A$434,0)+4,MATCH(AJ$60,'[1]PNC 2020'!$A$3:$AA$3,0))),"")</f>
        <v/>
      </c>
      <c r="AK508" s="87">
        <f t="shared" si="171"/>
        <v>0</v>
      </c>
      <c r="AM508" s="132" t="s">
        <v>8</v>
      </c>
    </row>
    <row r="509" spans="1:39" ht="15.95" customHeight="1" x14ac:dyDescent="0.2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tr">
        <f>IFERROR(IF(INDEX('[1]PNC 2020'!$A$3:$AA$434,MATCH($A509,'[1]PNC 2020'!$A$7:$A$434,0)+4,MATCH(E$60,'[1]PNC 2020'!$A$3:$AA$3,0))=0,"",INDEX('[1]PNC 2020'!$A$3:$AA$434,MATCH($A509,'[1]PNC 2020'!$A$7:$A$434,0)+4,MATCH(E$60,'[1]PNC 2020'!$A$3:$AA$3,0))),"")</f>
        <v/>
      </c>
      <c r="F509" s="87" t="str">
        <f>IFERROR(IF(INDEX('[1]PNC 2020'!$A$3:$AA$434,MATCH($A509,'[1]PNC 2020'!$A$7:$A$434,0)+4,MATCH(F$60,'[1]PNC 2020'!$A$3:$AA$3,0))=0,"",INDEX('[1]PNC 2020'!$A$3:$AA$434,MATCH($A509,'[1]PNC 2020'!$A$7:$A$434,0)+4,MATCH(F$60,'[1]PNC 2020'!$A$3:$AA$3,0))),"")</f>
        <v/>
      </c>
      <c r="G509" s="87">
        <f t="shared" si="161"/>
        <v>0</v>
      </c>
      <c r="H509" s="87" t="str">
        <f>IFERROR(IF(INDEX('[1]PNC 2020'!$A$3:$AA$434,MATCH($A509,'[1]PNC 2020'!$A$7:$A$434,0)+4,MATCH(H$60,'[1]PNC 2020'!$A$3:$AA$3,0))=0,"",INDEX('[1]PNC 2020'!$A$3:$AA$434,MATCH($A509,'[1]PNC 2020'!$A$7:$A$434,0)+4,MATCH(H$60,'[1]PNC 2020'!$A$3:$AA$3,0))),"")</f>
        <v/>
      </c>
      <c r="I509" s="87" t="str">
        <f>IFERROR(IF(INDEX('[1]PNC 2020'!$A$3:$AA$434,MATCH($A509,'[1]PNC 2020'!$A$7:$A$434,0)+4,MATCH(I$60,'[1]PNC 2020'!$A$3:$AA$3,0))=0,"",INDEX('[1]PNC 2020'!$A$3:$AA$434,MATCH($A509,'[1]PNC 2020'!$A$7:$A$434,0)+4,MATCH(I$60,'[1]PNC 2020'!$A$3:$AA$3,0))),"")</f>
        <v/>
      </c>
      <c r="J509" s="87">
        <f t="shared" si="162"/>
        <v>0</v>
      </c>
      <c r="K509" s="87" t="str">
        <f>IFERROR(IF(INDEX('[1]PNC 2020'!$A$3:$AA$434,MATCH($A509,'[1]PNC 2020'!$A$7:$A$434,0)+4,MATCH(K$60,'[1]PNC 2020'!$A$3:$AA$3,0))=0,"",INDEX('[1]PNC 2020'!$A$3:$AA$434,MATCH($A509,'[1]PNC 2020'!$A$7:$A$434,0)+4,MATCH(K$60,'[1]PNC 2020'!$A$3:$AA$3,0))),"")</f>
        <v/>
      </c>
      <c r="L509" s="87" t="str">
        <f>IFERROR(IF(INDEX('[1]PNC 2020'!$A$3:$AA$434,MATCH($A509,'[1]PNC 2020'!$A$7:$A$434,0)+4,MATCH(L$60,'[1]PNC 2020'!$A$3:$AA$3,0))=0,"",INDEX('[1]PNC 2020'!$A$3:$AA$434,MATCH($A509,'[1]PNC 2020'!$A$7:$A$434,0)+4,MATCH(L$60,'[1]PNC 2020'!$A$3:$AA$3,0))),"")</f>
        <v/>
      </c>
      <c r="M509" s="87">
        <f t="shared" si="163"/>
        <v>0</v>
      </c>
      <c r="N509" s="87" t="str">
        <f>IFERROR(IF(INDEX('[1]PNC 2020'!$A$3:$AA$434,MATCH($A509,'[1]PNC 2020'!$A$7:$A$434,0)+4,MATCH(N$60,'[1]PNC 2020'!$A$3:$AA$3,0))=0,"",INDEX('[1]PNC 2020'!$A$3:$AA$434,MATCH($A509,'[1]PNC 2020'!$A$7:$A$434,0)+4,MATCH(N$60,'[1]PNC 2020'!$A$3:$AA$3,0))),"")</f>
        <v/>
      </c>
      <c r="O509" s="87" t="str">
        <f>IFERROR(IF(INDEX('[1]PNC 2020'!$A$3:$AA$434,MATCH($A509,'[1]PNC 2020'!$A$7:$A$434,0)+4,MATCH(O$60,'[1]PNC 2020'!$A$3:$AA$3,0))=0,"",INDEX('[1]PNC 2020'!$A$3:$AA$434,MATCH($A509,'[1]PNC 2020'!$A$7:$A$434,0)+4,MATCH(O$60,'[1]PNC 2020'!$A$3:$AA$3,0))),"")</f>
        <v/>
      </c>
      <c r="P509" s="87">
        <f t="shared" si="164"/>
        <v>0</v>
      </c>
      <c r="Q509" s="87" t="str">
        <f>IFERROR(IF(INDEX('[1]PNC 2020'!$A$3:$AA$434,MATCH($A509,'[1]PNC 2020'!$A$7:$A$434,0)+4,MATCH(Q$60,'[1]PNC 2020'!$A$3:$AA$3,0))=0,"",INDEX('[1]PNC 2020'!$A$3:$AA$434,MATCH($A509,'[1]PNC 2020'!$A$7:$A$434,0)+4,MATCH(Q$60,'[1]PNC 2020'!$A$3:$AA$3,0))),"")</f>
        <v/>
      </c>
      <c r="R509" s="87" t="str">
        <f>IFERROR(IF(INDEX('[1]PNC 2020'!$A$3:$AA$434,MATCH($A509,'[1]PNC 2020'!$A$7:$A$434,0)+4,MATCH(R$60,'[1]PNC 2020'!$A$3:$AA$3,0))=0,"",INDEX('[1]PNC 2020'!$A$3:$AA$434,MATCH($A509,'[1]PNC 2020'!$A$7:$A$434,0)+4,MATCH(R$60,'[1]PNC 2020'!$A$3:$AA$3,0))),"")</f>
        <v/>
      </c>
      <c r="S509" s="87">
        <f t="shared" si="165"/>
        <v>0</v>
      </c>
      <c r="T509" s="87" t="str">
        <f>IFERROR(IF(INDEX('[1]PNC 2020'!$A$3:$AA$434,MATCH($A509,'[1]PNC 2020'!$A$7:$A$434,0)+4,MATCH(T$60,'[1]PNC 2020'!$A$3:$AA$3,0))=0,"",INDEX('[1]PNC 2020'!$A$3:$AA$434,MATCH($A509,'[1]PNC 2020'!$A$7:$A$434,0)+4,MATCH(T$60,'[1]PNC 2020'!$A$3:$AA$3,0))),"")</f>
        <v/>
      </c>
      <c r="U509" s="87" t="str">
        <f>IFERROR(IF(INDEX('[1]PNC 2020'!$A$3:$AA$434,MATCH($A509,'[1]PNC 2020'!$A$7:$A$434,0)+4,MATCH(U$60,'[1]PNC 2020'!$A$3:$AA$3,0))=0,"",INDEX('[1]PNC 2020'!$A$3:$AA$434,MATCH($A509,'[1]PNC 2020'!$A$7:$A$434,0)+4,MATCH(U$60,'[1]PNC 2020'!$A$3:$AA$3,0))),"")</f>
        <v/>
      </c>
      <c r="V509" s="87">
        <f t="shared" si="166"/>
        <v>0</v>
      </c>
      <c r="W509" s="87" t="str">
        <f>IFERROR(IF(INDEX('[1]PNC 2020'!$A$3:$AA$434,MATCH($A509,'[1]PNC 2020'!$A$7:$A$434,0)+4,MATCH(W$60,'[1]PNC 2020'!$A$3:$AA$3,0))=0,"",INDEX('[1]PNC 2020'!$A$3:$AA$434,MATCH($A509,'[1]PNC 2020'!$A$7:$A$434,0)+4,MATCH(W$60,'[1]PNC 2020'!$A$3:$AA$3,0))),"")</f>
        <v/>
      </c>
      <c r="X509" s="87" t="str">
        <f>IFERROR(IF(INDEX('[1]PNC 2020'!$A$3:$AA$434,MATCH($A509,'[1]PNC 2020'!$A$7:$A$434,0)+4,MATCH(X$60,'[1]PNC 2020'!$A$3:$AA$3,0))=0,"",INDEX('[1]PNC 2020'!$A$3:$AA$434,MATCH($A509,'[1]PNC 2020'!$A$7:$A$434,0)+4,MATCH(X$60,'[1]PNC 2020'!$A$3:$AA$3,0))),"")</f>
        <v/>
      </c>
      <c r="Y509" s="87">
        <f t="shared" si="167"/>
        <v>0</v>
      </c>
      <c r="Z509" s="87" t="str">
        <f>IFERROR(IF(INDEX('[1]PNC 2020'!$A$3:$AA$434,MATCH($A509,'[1]PNC 2020'!$A$7:$A$434,0)+4,MATCH(Z$60,'[1]PNC 2020'!$A$3:$AA$3,0))=0,"",INDEX('[1]PNC 2020'!$A$3:$AA$434,MATCH($A509,'[1]PNC 2020'!$A$7:$A$434,0)+4,MATCH(Z$60,'[1]PNC 2020'!$A$3:$AA$3,0))),"")</f>
        <v/>
      </c>
      <c r="AA509" s="87" t="str">
        <f>IFERROR(IF(INDEX('[1]PNC 2020'!$A$3:$AA$434,MATCH($A509,'[1]PNC 2020'!$A$7:$A$434,0)+4,MATCH(AA$60,'[1]PNC 2020'!$A$3:$AA$3,0))=0,"",INDEX('[1]PNC 2020'!$A$3:$AA$434,MATCH($A509,'[1]PNC 2020'!$A$7:$A$434,0)+4,MATCH(AA$60,'[1]PNC 2020'!$A$3:$AA$3,0))),"")</f>
        <v/>
      </c>
      <c r="AB509" s="87">
        <f t="shared" si="168"/>
        <v>0</v>
      </c>
      <c r="AC509" s="87" t="str">
        <f>IFERROR(IF(INDEX('[1]PNC 2020'!$A$3:$AA$434,MATCH($A509,'[1]PNC 2020'!$A$7:$A$434,0)+4,MATCH(AC$60,'[1]PNC 2020'!$A$3:$AA$3,0))=0,"",INDEX('[1]PNC 2020'!$A$3:$AA$434,MATCH($A509,'[1]PNC 2020'!$A$7:$A$434,0)+4,MATCH(AC$60,'[1]PNC 2020'!$A$3:$AA$3,0))),"")</f>
        <v/>
      </c>
      <c r="AD509" s="87" t="str">
        <f>IFERROR(IF(INDEX('[1]PNC 2020'!$A$3:$AA$434,MATCH($A509,'[1]PNC 2020'!$A$7:$A$434,0)+4,MATCH(AD$60,'[1]PNC 2020'!$A$3:$AA$3,0))=0,"",INDEX('[1]PNC 2020'!$A$3:$AA$434,MATCH($A509,'[1]PNC 2020'!$A$7:$A$434,0)+4,MATCH(AD$60,'[1]PNC 2020'!$A$3:$AA$3,0))),"")</f>
        <v/>
      </c>
      <c r="AE509" s="87">
        <f t="shared" si="169"/>
        <v>0</v>
      </c>
      <c r="AF509" s="87" t="str">
        <f>IFERROR(IF(INDEX('[1]PNC 2020'!$A$3:$AA$434,MATCH($A509,'[1]PNC 2020'!$A$7:$A$434,0)+4,MATCH(AF$60,'[1]PNC 2020'!$A$3:$AA$3,0))=0,"",INDEX('[1]PNC 2020'!$A$3:$AA$434,MATCH($A509,'[1]PNC 2020'!$A$7:$A$434,0)+4,MATCH(AF$60,'[1]PNC 2020'!$A$3:$AA$3,0))),"")</f>
        <v/>
      </c>
      <c r="AG509" s="87" t="str">
        <f>IFERROR(IF(INDEX('[1]PNC 2020'!$A$3:$AA$434,MATCH($A509,'[1]PNC 2020'!$A$7:$A$434,0)+4,MATCH(AG$60,'[1]PNC 2020'!$A$3:$AA$3,0))=0,"",INDEX('[1]PNC 2020'!$A$3:$AA$434,MATCH($A509,'[1]PNC 2020'!$A$7:$A$434,0)+4,MATCH(AG$60,'[1]PNC 2020'!$A$3:$AA$3,0))),"")</f>
        <v/>
      </c>
      <c r="AH509" s="87">
        <f t="shared" si="170"/>
        <v>0</v>
      </c>
      <c r="AI509" s="87" t="str">
        <f>IFERROR(IF(INDEX('[1]PNC 2020'!$A$3:$AA$434,MATCH($A509,'[1]PNC 2020'!$A$7:$A$434,0)+4,MATCH(AI$60,'[1]PNC 2020'!$A$3:$AA$3,0))=0,"",INDEX('[1]PNC 2020'!$A$3:$AA$434,MATCH($A509,'[1]PNC 2020'!$A$7:$A$434,0)+4,MATCH(AI$60,'[1]PNC 2020'!$A$3:$AA$3,0))),"")</f>
        <v/>
      </c>
      <c r="AJ509" s="87" t="str">
        <f>IFERROR(IF(INDEX('[1]PNC 2020'!$A$3:$AA$434,MATCH($A509,'[1]PNC 2020'!$A$7:$A$434,0)+4,MATCH(AJ$60,'[1]PNC 2020'!$A$3:$AA$3,0))=0,"",INDEX('[1]PNC 2020'!$A$3:$AA$434,MATCH($A509,'[1]PNC 2020'!$A$7:$A$434,0)+4,MATCH(AJ$60,'[1]PNC 2020'!$A$3:$AA$3,0))),"")</f>
        <v/>
      </c>
      <c r="AK509" s="87">
        <f t="shared" si="171"/>
        <v>0</v>
      </c>
      <c r="AM509" s="132" t="s">
        <v>8</v>
      </c>
    </row>
    <row r="510" spans="1:39" ht="15.95" customHeight="1" x14ac:dyDescent="0.2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tr">
        <f>IFERROR(IF(INDEX('[1]PNC 2020'!$A$3:$AA$434,MATCH($A510,'[1]PNC 2020'!$A$7:$A$434,0)+4,MATCH(E$60,'[1]PNC 2020'!$A$3:$AA$3,0))=0,"",INDEX('[1]PNC 2020'!$A$3:$AA$434,MATCH($A510,'[1]PNC 2020'!$A$7:$A$434,0)+4,MATCH(E$60,'[1]PNC 2020'!$A$3:$AA$3,0))),"")</f>
        <v/>
      </c>
      <c r="F510" s="87" t="str">
        <f>IFERROR(IF(INDEX('[1]PNC 2020'!$A$3:$AA$434,MATCH($A510,'[1]PNC 2020'!$A$7:$A$434,0)+4,MATCH(F$60,'[1]PNC 2020'!$A$3:$AA$3,0))=0,"",INDEX('[1]PNC 2020'!$A$3:$AA$434,MATCH($A510,'[1]PNC 2020'!$A$7:$A$434,0)+4,MATCH(F$60,'[1]PNC 2020'!$A$3:$AA$3,0))),"")</f>
        <v/>
      </c>
      <c r="G510" s="87">
        <f t="shared" si="161"/>
        <v>0</v>
      </c>
      <c r="H510" s="87" t="str">
        <f>IFERROR(IF(INDEX('[1]PNC 2020'!$A$3:$AA$434,MATCH($A510,'[1]PNC 2020'!$A$7:$A$434,0)+4,MATCH(H$60,'[1]PNC 2020'!$A$3:$AA$3,0))=0,"",INDEX('[1]PNC 2020'!$A$3:$AA$434,MATCH($A510,'[1]PNC 2020'!$A$7:$A$434,0)+4,MATCH(H$60,'[1]PNC 2020'!$A$3:$AA$3,0))),"")</f>
        <v/>
      </c>
      <c r="I510" s="87" t="str">
        <f>IFERROR(IF(INDEX('[1]PNC 2020'!$A$3:$AA$434,MATCH($A510,'[1]PNC 2020'!$A$7:$A$434,0)+4,MATCH(I$60,'[1]PNC 2020'!$A$3:$AA$3,0))=0,"",INDEX('[1]PNC 2020'!$A$3:$AA$434,MATCH($A510,'[1]PNC 2020'!$A$7:$A$434,0)+4,MATCH(I$60,'[1]PNC 2020'!$A$3:$AA$3,0))),"")</f>
        <v/>
      </c>
      <c r="J510" s="87">
        <f t="shared" si="162"/>
        <v>0</v>
      </c>
      <c r="K510" s="87" t="str">
        <f>IFERROR(IF(INDEX('[1]PNC 2020'!$A$3:$AA$434,MATCH($A510,'[1]PNC 2020'!$A$7:$A$434,0)+4,MATCH(K$60,'[1]PNC 2020'!$A$3:$AA$3,0))=0,"",INDEX('[1]PNC 2020'!$A$3:$AA$434,MATCH($A510,'[1]PNC 2020'!$A$7:$A$434,0)+4,MATCH(K$60,'[1]PNC 2020'!$A$3:$AA$3,0))),"")</f>
        <v/>
      </c>
      <c r="L510" s="87" t="str">
        <f>IFERROR(IF(INDEX('[1]PNC 2020'!$A$3:$AA$434,MATCH($A510,'[1]PNC 2020'!$A$7:$A$434,0)+4,MATCH(L$60,'[1]PNC 2020'!$A$3:$AA$3,0))=0,"",INDEX('[1]PNC 2020'!$A$3:$AA$434,MATCH($A510,'[1]PNC 2020'!$A$7:$A$434,0)+4,MATCH(L$60,'[1]PNC 2020'!$A$3:$AA$3,0))),"")</f>
        <v/>
      </c>
      <c r="M510" s="87">
        <f t="shared" si="163"/>
        <v>0</v>
      </c>
      <c r="N510" s="87" t="str">
        <f>IFERROR(IF(INDEX('[1]PNC 2020'!$A$3:$AA$434,MATCH($A510,'[1]PNC 2020'!$A$7:$A$434,0)+4,MATCH(N$60,'[1]PNC 2020'!$A$3:$AA$3,0))=0,"",INDEX('[1]PNC 2020'!$A$3:$AA$434,MATCH($A510,'[1]PNC 2020'!$A$7:$A$434,0)+4,MATCH(N$60,'[1]PNC 2020'!$A$3:$AA$3,0))),"")</f>
        <v/>
      </c>
      <c r="O510" s="87" t="str">
        <f>IFERROR(IF(INDEX('[1]PNC 2020'!$A$3:$AA$434,MATCH($A510,'[1]PNC 2020'!$A$7:$A$434,0)+4,MATCH(O$60,'[1]PNC 2020'!$A$3:$AA$3,0))=0,"",INDEX('[1]PNC 2020'!$A$3:$AA$434,MATCH($A510,'[1]PNC 2020'!$A$7:$A$434,0)+4,MATCH(O$60,'[1]PNC 2020'!$A$3:$AA$3,0))),"")</f>
        <v/>
      </c>
      <c r="P510" s="87">
        <f t="shared" si="164"/>
        <v>0</v>
      </c>
      <c r="Q510" s="87" t="str">
        <f>IFERROR(IF(INDEX('[1]PNC 2020'!$A$3:$AA$434,MATCH($A510,'[1]PNC 2020'!$A$7:$A$434,0)+4,MATCH(Q$60,'[1]PNC 2020'!$A$3:$AA$3,0))=0,"",INDEX('[1]PNC 2020'!$A$3:$AA$434,MATCH($A510,'[1]PNC 2020'!$A$7:$A$434,0)+4,MATCH(Q$60,'[1]PNC 2020'!$A$3:$AA$3,0))),"")</f>
        <v/>
      </c>
      <c r="R510" s="87" t="str">
        <f>IFERROR(IF(INDEX('[1]PNC 2020'!$A$3:$AA$434,MATCH($A510,'[1]PNC 2020'!$A$7:$A$434,0)+4,MATCH(R$60,'[1]PNC 2020'!$A$3:$AA$3,0))=0,"",INDEX('[1]PNC 2020'!$A$3:$AA$434,MATCH($A510,'[1]PNC 2020'!$A$7:$A$434,0)+4,MATCH(R$60,'[1]PNC 2020'!$A$3:$AA$3,0))),"")</f>
        <v/>
      </c>
      <c r="S510" s="87">
        <f t="shared" si="165"/>
        <v>0</v>
      </c>
      <c r="T510" s="87" t="str">
        <f>IFERROR(IF(INDEX('[1]PNC 2020'!$A$3:$AA$434,MATCH($A510,'[1]PNC 2020'!$A$7:$A$434,0)+4,MATCH(T$60,'[1]PNC 2020'!$A$3:$AA$3,0))=0,"",INDEX('[1]PNC 2020'!$A$3:$AA$434,MATCH($A510,'[1]PNC 2020'!$A$7:$A$434,0)+4,MATCH(T$60,'[1]PNC 2020'!$A$3:$AA$3,0))),"")</f>
        <v/>
      </c>
      <c r="U510" s="87" t="str">
        <f>IFERROR(IF(INDEX('[1]PNC 2020'!$A$3:$AA$434,MATCH($A510,'[1]PNC 2020'!$A$7:$A$434,0)+4,MATCH(U$60,'[1]PNC 2020'!$A$3:$AA$3,0))=0,"",INDEX('[1]PNC 2020'!$A$3:$AA$434,MATCH($A510,'[1]PNC 2020'!$A$7:$A$434,0)+4,MATCH(U$60,'[1]PNC 2020'!$A$3:$AA$3,0))),"")</f>
        <v/>
      </c>
      <c r="V510" s="87">
        <f t="shared" si="166"/>
        <v>0</v>
      </c>
      <c r="W510" s="87" t="str">
        <f>IFERROR(IF(INDEX('[1]PNC 2020'!$A$3:$AA$434,MATCH($A510,'[1]PNC 2020'!$A$7:$A$434,0)+4,MATCH(W$60,'[1]PNC 2020'!$A$3:$AA$3,0))=0,"",INDEX('[1]PNC 2020'!$A$3:$AA$434,MATCH($A510,'[1]PNC 2020'!$A$7:$A$434,0)+4,MATCH(W$60,'[1]PNC 2020'!$A$3:$AA$3,0))),"")</f>
        <v/>
      </c>
      <c r="X510" s="87" t="str">
        <f>IFERROR(IF(INDEX('[1]PNC 2020'!$A$3:$AA$434,MATCH($A510,'[1]PNC 2020'!$A$7:$A$434,0)+4,MATCH(X$60,'[1]PNC 2020'!$A$3:$AA$3,0))=0,"",INDEX('[1]PNC 2020'!$A$3:$AA$434,MATCH($A510,'[1]PNC 2020'!$A$7:$A$434,0)+4,MATCH(X$60,'[1]PNC 2020'!$A$3:$AA$3,0))),"")</f>
        <v/>
      </c>
      <c r="Y510" s="87">
        <f t="shared" si="167"/>
        <v>0</v>
      </c>
      <c r="Z510" s="87" t="str">
        <f>IFERROR(IF(INDEX('[1]PNC 2020'!$A$3:$AA$434,MATCH($A510,'[1]PNC 2020'!$A$7:$A$434,0)+4,MATCH(Z$60,'[1]PNC 2020'!$A$3:$AA$3,0))=0,"",INDEX('[1]PNC 2020'!$A$3:$AA$434,MATCH($A510,'[1]PNC 2020'!$A$7:$A$434,0)+4,MATCH(Z$60,'[1]PNC 2020'!$A$3:$AA$3,0))),"")</f>
        <v/>
      </c>
      <c r="AA510" s="87" t="str">
        <f>IFERROR(IF(INDEX('[1]PNC 2020'!$A$3:$AA$434,MATCH($A510,'[1]PNC 2020'!$A$7:$A$434,0)+4,MATCH(AA$60,'[1]PNC 2020'!$A$3:$AA$3,0))=0,"",INDEX('[1]PNC 2020'!$A$3:$AA$434,MATCH($A510,'[1]PNC 2020'!$A$7:$A$434,0)+4,MATCH(AA$60,'[1]PNC 2020'!$A$3:$AA$3,0))),"")</f>
        <v/>
      </c>
      <c r="AB510" s="87">
        <f t="shared" si="168"/>
        <v>0</v>
      </c>
      <c r="AC510" s="87" t="str">
        <f>IFERROR(IF(INDEX('[1]PNC 2020'!$A$3:$AA$434,MATCH($A510,'[1]PNC 2020'!$A$7:$A$434,0)+4,MATCH(AC$60,'[1]PNC 2020'!$A$3:$AA$3,0))=0,"",INDEX('[1]PNC 2020'!$A$3:$AA$434,MATCH($A510,'[1]PNC 2020'!$A$7:$A$434,0)+4,MATCH(AC$60,'[1]PNC 2020'!$A$3:$AA$3,0))),"")</f>
        <v/>
      </c>
      <c r="AD510" s="87" t="str">
        <f>IFERROR(IF(INDEX('[1]PNC 2020'!$A$3:$AA$434,MATCH($A510,'[1]PNC 2020'!$A$7:$A$434,0)+4,MATCH(AD$60,'[1]PNC 2020'!$A$3:$AA$3,0))=0,"",INDEX('[1]PNC 2020'!$A$3:$AA$434,MATCH($A510,'[1]PNC 2020'!$A$7:$A$434,0)+4,MATCH(AD$60,'[1]PNC 2020'!$A$3:$AA$3,0))),"")</f>
        <v/>
      </c>
      <c r="AE510" s="87">
        <f t="shared" si="169"/>
        <v>0</v>
      </c>
      <c r="AF510" s="87" t="str">
        <f>IFERROR(IF(INDEX('[1]PNC 2020'!$A$3:$AA$434,MATCH($A510,'[1]PNC 2020'!$A$7:$A$434,0)+4,MATCH(AF$60,'[1]PNC 2020'!$A$3:$AA$3,0))=0,"",INDEX('[1]PNC 2020'!$A$3:$AA$434,MATCH($A510,'[1]PNC 2020'!$A$7:$A$434,0)+4,MATCH(AF$60,'[1]PNC 2020'!$A$3:$AA$3,0))),"")</f>
        <v/>
      </c>
      <c r="AG510" s="87" t="str">
        <f>IFERROR(IF(INDEX('[1]PNC 2020'!$A$3:$AA$434,MATCH($A510,'[1]PNC 2020'!$A$7:$A$434,0)+4,MATCH(AG$60,'[1]PNC 2020'!$A$3:$AA$3,0))=0,"",INDEX('[1]PNC 2020'!$A$3:$AA$434,MATCH($A510,'[1]PNC 2020'!$A$7:$A$434,0)+4,MATCH(AG$60,'[1]PNC 2020'!$A$3:$AA$3,0))),"")</f>
        <v/>
      </c>
      <c r="AH510" s="87">
        <f t="shared" si="170"/>
        <v>0</v>
      </c>
      <c r="AI510" s="87" t="str">
        <f>IFERROR(IF(INDEX('[1]PNC 2020'!$A$3:$AA$434,MATCH($A510,'[1]PNC 2020'!$A$7:$A$434,0)+4,MATCH(AI$60,'[1]PNC 2020'!$A$3:$AA$3,0))=0,"",INDEX('[1]PNC 2020'!$A$3:$AA$434,MATCH($A510,'[1]PNC 2020'!$A$7:$A$434,0)+4,MATCH(AI$60,'[1]PNC 2020'!$A$3:$AA$3,0))),"")</f>
        <v/>
      </c>
      <c r="AJ510" s="87" t="str">
        <f>IFERROR(IF(INDEX('[1]PNC 2020'!$A$3:$AA$434,MATCH($A510,'[1]PNC 2020'!$A$7:$A$434,0)+4,MATCH(AJ$60,'[1]PNC 2020'!$A$3:$AA$3,0))=0,"",INDEX('[1]PNC 2020'!$A$3:$AA$434,MATCH($A510,'[1]PNC 2020'!$A$7:$A$434,0)+4,MATCH(AJ$60,'[1]PNC 2020'!$A$3:$AA$3,0))),"")</f>
        <v/>
      </c>
      <c r="AK510" s="87">
        <f t="shared" si="171"/>
        <v>0</v>
      </c>
      <c r="AM510" s="132" t="s">
        <v>8</v>
      </c>
    </row>
    <row r="511" spans="1:39" ht="15.95" customHeight="1" x14ac:dyDescent="0.2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tr">
        <f>IFERROR(IF(INDEX('[1]PNC 2020'!$A$3:$AA$434,MATCH($A511,'[1]PNC 2020'!$A$7:$A$434,0)+4,MATCH(E$60,'[1]PNC 2020'!$A$3:$AA$3,0))=0,"",INDEX('[1]PNC 2020'!$A$3:$AA$434,MATCH($A511,'[1]PNC 2020'!$A$7:$A$434,0)+4,MATCH(E$60,'[1]PNC 2020'!$A$3:$AA$3,0))),"")</f>
        <v/>
      </c>
      <c r="F511" s="87" t="str">
        <f>IFERROR(IF(INDEX('[1]PNC 2020'!$A$3:$AA$434,MATCH($A511,'[1]PNC 2020'!$A$7:$A$434,0)+4,MATCH(F$60,'[1]PNC 2020'!$A$3:$AA$3,0))=0,"",INDEX('[1]PNC 2020'!$A$3:$AA$434,MATCH($A511,'[1]PNC 2020'!$A$7:$A$434,0)+4,MATCH(F$60,'[1]PNC 2020'!$A$3:$AA$3,0))),"")</f>
        <v/>
      </c>
      <c r="G511" s="87">
        <f t="shared" si="161"/>
        <v>0</v>
      </c>
      <c r="H511" s="87" t="str">
        <f>IFERROR(IF(INDEX('[1]PNC 2020'!$A$3:$AA$434,MATCH($A511,'[1]PNC 2020'!$A$7:$A$434,0)+4,MATCH(H$60,'[1]PNC 2020'!$A$3:$AA$3,0))=0,"",INDEX('[1]PNC 2020'!$A$3:$AA$434,MATCH($A511,'[1]PNC 2020'!$A$7:$A$434,0)+4,MATCH(H$60,'[1]PNC 2020'!$A$3:$AA$3,0))),"")</f>
        <v/>
      </c>
      <c r="I511" s="87" t="str">
        <f>IFERROR(IF(INDEX('[1]PNC 2020'!$A$3:$AA$434,MATCH($A511,'[1]PNC 2020'!$A$7:$A$434,0)+4,MATCH(I$60,'[1]PNC 2020'!$A$3:$AA$3,0))=0,"",INDEX('[1]PNC 2020'!$A$3:$AA$434,MATCH($A511,'[1]PNC 2020'!$A$7:$A$434,0)+4,MATCH(I$60,'[1]PNC 2020'!$A$3:$AA$3,0))),"")</f>
        <v/>
      </c>
      <c r="J511" s="87">
        <f t="shared" si="162"/>
        <v>0</v>
      </c>
      <c r="K511" s="87" t="str">
        <f>IFERROR(IF(INDEX('[1]PNC 2020'!$A$3:$AA$434,MATCH($A511,'[1]PNC 2020'!$A$7:$A$434,0)+4,MATCH(K$60,'[1]PNC 2020'!$A$3:$AA$3,0))=0,"",INDEX('[1]PNC 2020'!$A$3:$AA$434,MATCH($A511,'[1]PNC 2020'!$A$7:$A$434,0)+4,MATCH(K$60,'[1]PNC 2020'!$A$3:$AA$3,0))),"")</f>
        <v/>
      </c>
      <c r="L511" s="87" t="str">
        <f>IFERROR(IF(INDEX('[1]PNC 2020'!$A$3:$AA$434,MATCH($A511,'[1]PNC 2020'!$A$7:$A$434,0)+4,MATCH(L$60,'[1]PNC 2020'!$A$3:$AA$3,0))=0,"",INDEX('[1]PNC 2020'!$A$3:$AA$434,MATCH($A511,'[1]PNC 2020'!$A$7:$A$434,0)+4,MATCH(L$60,'[1]PNC 2020'!$A$3:$AA$3,0))),"")</f>
        <v/>
      </c>
      <c r="M511" s="87">
        <f t="shared" si="163"/>
        <v>0</v>
      </c>
      <c r="N511" s="87" t="str">
        <f>IFERROR(IF(INDEX('[1]PNC 2020'!$A$3:$AA$434,MATCH($A511,'[1]PNC 2020'!$A$7:$A$434,0)+4,MATCH(N$60,'[1]PNC 2020'!$A$3:$AA$3,0))=0,"",INDEX('[1]PNC 2020'!$A$3:$AA$434,MATCH($A511,'[1]PNC 2020'!$A$7:$A$434,0)+4,MATCH(N$60,'[1]PNC 2020'!$A$3:$AA$3,0))),"")</f>
        <v/>
      </c>
      <c r="O511" s="87" t="str">
        <f>IFERROR(IF(INDEX('[1]PNC 2020'!$A$3:$AA$434,MATCH($A511,'[1]PNC 2020'!$A$7:$A$434,0)+4,MATCH(O$60,'[1]PNC 2020'!$A$3:$AA$3,0))=0,"",INDEX('[1]PNC 2020'!$A$3:$AA$434,MATCH($A511,'[1]PNC 2020'!$A$7:$A$434,0)+4,MATCH(O$60,'[1]PNC 2020'!$A$3:$AA$3,0))),"")</f>
        <v/>
      </c>
      <c r="P511" s="87">
        <f t="shared" si="164"/>
        <v>0</v>
      </c>
      <c r="Q511" s="87" t="str">
        <f>IFERROR(IF(INDEX('[1]PNC 2020'!$A$3:$AA$434,MATCH($A511,'[1]PNC 2020'!$A$7:$A$434,0)+4,MATCH(Q$60,'[1]PNC 2020'!$A$3:$AA$3,0))=0,"",INDEX('[1]PNC 2020'!$A$3:$AA$434,MATCH($A511,'[1]PNC 2020'!$A$7:$A$434,0)+4,MATCH(Q$60,'[1]PNC 2020'!$A$3:$AA$3,0))),"")</f>
        <v/>
      </c>
      <c r="R511" s="87" t="str">
        <f>IFERROR(IF(INDEX('[1]PNC 2020'!$A$3:$AA$434,MATCH($A511,'[1]PNC 2020'!$A$7:$A$434,0)+4,MATCH(R$60,'[1]PNC 2020'!$A$3:$AA$3,0))=0,"",INDEX('[1]PNC 2020'!$A$3:$AA$434,MATCH($A511,'[1]PNC 2020'!$A$7:$A$434,0)+4,MATCH(R$60,'[1]PNC 2020'!$A$3:$AA$3,0))),"")</f>
        <v/>
      </c>
      <c r="S511" s="87">
        <f t="shared" si="165"/>
        <v>0</v>
      </c>
      <c r="T511" s="87" t="str">
        <f>IFERROR(IF(INDEX('[1]PNC 2020'!$A$3:$AA$434,MATCH($A511,'[1]PNC 2020'!$A$7:$A$434,0)+4,MATCH(T$60,'[1]PNC 2020'!$A$3:$AA$3,0))=0,"",INDEX('[1]PNC 2020'!$A$3:$AA$434,MATCH($A511,'[1]PNC 2020'!$A$7:$A$434,0)+4,MATCH(T$60,'[1]PNC 2020'!$A$3:$AA$3,0))),"")</f>
        <v/>
      </c>
      <c r="U511" s="87" t="str">
        <f>IFERROR(IF(INDEX('[1]PNC 2020'!$A$3:$AA$434,MATCH($A511,'[1]PNC 2020'!$A$7:$A$434,0)+4,MATCH(U$60,'[1]PNC 2020'!$A$3:$AA$3,0))=0,"",INDEX('[1]PNC 2020'!$A$3:$AA$434,MATCH($A511,'[1]PNC 2020'!$A$7:$A$434,0)+4,MATCH(U$60,'[1]PNC 2020'!$A$3:$AA$3,0))),"")</f>
        <v/>
      </c>
      <c r="V511" s="87">
        <f t="shared" si="166"/>
        <v>0</v>
      </c>
      <c r="W511" s="87" t="str">
        <f>IFERROR(IF(INDEX('[1]PNC 2020'!$A$3:$AA$434,MATCH($A511,'[1]PNC 2020'!$A$7:$A$434,0)+4,MATCH(W$60,'[1]PNC 2020'!$A$3:$AA$3,0))=0,"",INDEX('[1]PNC 2020'!$A$3:$AA$434,MATCH($A511,'[1]PNC 2020'!$A$7:$A$434,0)+4,MATCH(W$60,'[1]PNC 2020'!$A$3:$AA$3,0))),"")</f>
        <v/>
      </c>
      <c r="X511" s="87" t="str">
        <f>IFERROR(IF(INDEX('[1]PNC 2020'!$A$3:$AA$434,MATCH($A511,'[1]PNC 2020'!$A$7:$A$434,0)+4,MATCH(X$60,'[1]PNC 2020'!$A$3:$AA$3,0))=0,"",INDEX('[1]PNC 2020'!$A$3:$AA$434,MATCH($A511,'[1]PNC 2020'!$A$7:$A$434,0)+4,MATCH(X$60,'[1]PNC 2020'!$A$3:$AA$3,0))),"")</f>
        <v/>
      </c>
      <c r="Y511" s="87">
        <f t="shared" si="167"/>
        <v>0</v>
      </c>
      <c r="Z511" s="87" t="str">
        <f>IFERROR(IF(INDEX('[1]PNC 2020'!$A$3:$AA$434,MATCH($A511,'[1]PNC 2020'!$A$7:$A$434,0)+4,MATCH(Z$60,'[1]PNC 2020'!$A$3:$AA$3,0))=0,"",INDEX('[1]PNC 2020'!$A$3:$AA$434,MATCH($A511,'[1]PNC 2020'!$A$7:$A$434,0)+4,MATCH(Z$60,'[1]PNC 2020'!$A$3:$AA$3,0))),"")</f>
        <v/>
      </c>
      <c r="AA511" s="87" t="str">
        <f>IFERROR(IF(INDEX('[1]PNC 2020'!$A$3:$AA$434,MATCH($A511,'[1]PNC 2020'!$A$7:$A$434,0)+4,MATCH(AA$60,'[1]PNC 2020'!$A$3:$AA$3,0))=0,"",INDEX('[1]PNC 2020'!$A$3:$AA$434,MATCH($A511,'[1]PNC 2020'!$A$7:$A$434,0)+4,MATCH(AA$60,'[1]PNC 2020'!$A$3:$AA$3,0))),"")</f>
        <v/>
      </c>
      <c r="AB511" s="87">
        <f t="shared" si="168"/>
        <v>0</v>
      </c>
      <c r="AC511" s="87" t="str">
        <f>IFERROR(IF(INDEX('[1]PNC 2020'!$A$3:$AA$434,MATCH($A511,'[1]PNC 2020'!$A$7:$A$434,0)+4,MATCH(AC$60,'[1]PNC 2020'!$A$3:$AA$3,0))=0,"",INDEX('[1]PNC 2020'!$A$3:$AA$434,MATCH($A511,'[1]PNC 2020'!$A$7:$A$434,0)+4,MATCH(AC$60,'[1]PNC 2020'!$A$3:$AA$3,0))),"")</f>
        <v/>
      </c>
      <c r="AD511" s="87" t="str">
        <f>IFERROR(IF(INDEX('[1]PNC 2020'!$A$3:$AA$434,MATCH($A511,'[1]PNC 2020'!$A$7:$A$434,0)+4,MATCH(AD$60,'[1]PNC 2020'!$A$3:$AA$3,0))=0,"",INDEX('[1]PNC 2020'!$A$3:$AA$434,MATCH($A511,'[1]PNC 2020'!$A$7:$A$434,0)+4,MATCH(AD$60,'[1]PNC 2020'!$A$3:$AA$3,0))),"")</f>
        <v/>
      </c>
      <c r="AE511" s="87">
        <f t="shared" si="169"/>
        <v>0</v>
      </c>
      <c r="AF511" s="87" t="str">
        <f>IFERROR(IF(INDEX('[1]PNC 2020'!$A$3:$AA$434,MATCH($A511,'[1]PNC 2020'!$A$7:$A$434,0)+4,MATCH(AF$60,'[1]PNC 2020'!$A$3:$AA$3,0))=0,"",INDEX('[1]PNC 2020'!$A$3:$AA$434,MATCH($A511,'[1]PNC 2020'!$A$7:$A$434,0)+4,MATCH(AF$60,'[1]PNC 2020'!$A$3:$AA$3,0))),"")</f>
        <v/>
      </c>
      <c r="AG511" s="87" t="str">
        <f>IFERROR(IF(INDEX('[1]PNC 2020'!$A$3:$AA$434,MATCH($A511,'[1]PNC 2020'!$A$7:$A$434,0)+4,MATCH(AG$60,'[1]PNC 2020'!$A$3:$AA$3,0))=0,"",INDEX('[1]PNC 2020'!$A$3:$AA$434,MATCH($A511,'[1]PNC 2020'!$A$7:$A$434,0)+4,MATCH(AG$60,'[1]PNC 2020'!$A$3:$AA$3,0))),"")</f>
        <v/>
      </c>
      <c r="AH511" s="87">
        <f t="shared" si="170"/>
        <v>0</v>
      </c>
      <c r="AI511" s="87" t="str">
        <f>IFERROR(IF(INDEX('[1]PNC 2020'!$A$3:$AA$434,MATCH($A511,'[1]PNC 2020'!$A$7:$A$434,0)+4,MATCH(AI$60,'[1]PNC 2020'!$A$3:$AA$3,0))=0,"",INDEX('[1]PNC 2020'!$A$3:$AA$434,MATCH($A511,'[1]PNC 2020'!$A$7:$A$434,0)+4,MATCH(AI$60,'[1]PNC 2020'!$A$3:$AA$3,0))),"")</f>
        <v/>
      </c>
      <c r="AJ511" s="87" t="str">
        <f>IFERROR(IF(INDEX('[1]PNC 2020'!$A$3:$AA$434,MATCH($A511,'[1]PNC 2020'!$A$7:$A$434,0)+4,MATCH(AJ$60,'[1]PNC 2020'!$A$3:$AA$3,0))=0,"",INDEX('[1]PNC 2020'!$A$3:$AA$434,MATCH($A511,'[1]PNC 2020'!$A$7:$A$434,0)+4,MATCH(AJ$60,'[1]PNC 2020'!$A$3:$AA$3,0))),"")</f>
        <v/>
      </c>
      <c r="AK511" s="87">
        <f t="shared" si="171"/>
        <v>0</v>
      </c>
      <c r="AM511" s="132" t="s">
        <v>8</v>
      </c>
    </row>
    <row r="512" spans="1:39" ht="15.95" customHeight="1" x14ac:dyDescent="0.2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tr">
        <f>IFERROR(IF(INDEX('[1]PNC 2020'!$A$3:$AA$434,MATCH($A512,'[1]PNC 2020'!$A$7:$A$434,0)+4,MATCH(E$60,'[1]PNC 2020'!$A$3:$AA$3,0))=0,"",INDEX('[1]PNC 2020'!$A$3:$AA$434,MATCH($A512,'[1]PNC 2020'!$A$7:$A$434,0)+4,MATCH(E$60,'[1]PNC 2020'!$A$3:$AA$3,0))),"")</f>
        <v/>
      </c>
      <c r="F512" s="87" t="str">
        <f>IFERROR(IF(INDEX('[1]PNC 2020'!$A$3:$AA$434,MATCH($A512,'[1]PNC 2020'!$A$7:$A$434,0)+4,MATCH(F$60,'[1]PNC 2020'!$A$3:$AA$3,0))=0,"",INDEX('[1]PNC 2020'!$A$3:$AA$434,MATCH($A512,'[1]PNC 2020'!$A$7:$A$434,0)+4,MATCH(F$60,'[1]PNC 2020'!$A$3:$AA$3,0))),"")</f>
        <v/>
      </c>
      <c r="G512" s="87">
        <f t="shared" si="161"/>
        <v>0</v>
      </c>
      <c r="H512" s="87" t="str">
        <f>IFERROR(IF(INDEX('[1]PNC 2020'!$A$3:$AA$434,MATCH($A512,'[1]PNC 2020'!$A$7:$A$434,0)+4,MATCH(H$60,'[1]PNC 2020'!$A$3:$AA$3,0))=0,"",INDEX('[1]PNC 2020'!$A$3:$AA$434,MATCH($A512,'[1]PNC 2020'!$A$7:$A$434,0)+4,MATCH(H$60,'[1]PNC 2020'!$A$3:$AA$3,0))),"")</f>
        <v/>
      </c>
      <c r="I512" s="87" t="str">
        <f>IFERROR(IF(INDEX('[1]PNC 2020'!$A$3:$AA$434,MATCH($A512,'[1]PNC 2020'!$A$7:$A$434,0)+4,MATCH(I$60,'[1]PNC 2020'!$A$3:$AA$3,0))=0,"",INDEX('[1]PNC 2020'!$A$3:$AA$434,MATCH($A512,'[1]PNC 2020'!$A$7:$A$434,0)+4,MATCH(I$60,'[1]PNC 2020'!$A$3:$AA$3,0))),"")</f>
        <v/>
      </c>
      <c r="J512" s="87">
        <f t="shared" si="162"/>
        <v>0</v>
      </c>
      <c r="K512" s="87" t="str">
        <f>IFERROR(IF(INDEX('[1]PNC 2020'!$A$3:$AA$434,MATCH($A512,'[1]PNC 2020'!$A$7:$A$434,0)+4,MATCH(K$60,'[1]PNC 2020'!$A$3:$AA$3,0))=0,"",INDEX('[1]PNC 2020'!$A$3:$AA$434,MATCH($A512,'[1]PNC 2020'!$A$7:$A$434,0)+4,MATCH(K$60,'[1]PNC 2020'!$A$3:$AA$3,0))),"")</f>
        <v/>
      </c>
      <c r="L512" s="87" t="str">
        <f>IFERROR(IF(INDEX('[1]PNC 2020'!$A$3:$AA$434,MATCH($A512,'[1]PNC 2020'!$A$7:$A$434,0)+4,MATCH(L$60,'[1]PNC 2020'!$A$3:$AA$3,0))=0,"",INDEX('[1]PNC 2020'!$A$3:$AA$434,MATCH($A512,'[1]PNC 2020'!$A$7:$A$434,0)+4,MATCH(L$60,'[1]PNC 2020'!$A$3:$AA$3,0))),"")</f>
        <v/>
      </c>
      <c r="M512" s="87">
        <f t="shared" si="163"/>
        <v>0</v>
      </c>
      <c r="N512" s="87" t="str">
        <f>IFERROR(IF(INDEX('[1]PNC 2020'!$A$3:$AA$434,MATCH($A512,'[1]PNC 2020'!$A$7:$A$434,0)+4,MATCH(N$60,'[1]PNC 2020'!$A$3:$AA$3,0))=0,"",INDEX('[1]PNC 2020'!$A$3:$AA$434,MATCH($A512,'[1]PNC 2020'!$A$7:$A$434,0)+4,MATCH(N$60,'[1]PNC 2020'!$A$3:$AA$3,0))),"")</f>
        <v/>
      </c>
      <c r="O512" s="87" t="str">
        <f>IFERROR(IF(INDEX('[1]PNC 2020'!$A$3:$AA$434,MATCH($A512,'[1]PNC 2020'!$A$7:$A$434,0)+4,MATCH(O$60,'[1]PNC 2020'!$A$3:$AA$3,0))=0,"",INDEX('[1]PNC 2020'!$A$3:$AA$434,MATCH($A512,'[1]PNC 2020'!$A$7:$A$434,0)+4,MATCH(O$60,'[1]PNC 2020'!$A$3:$AA$3,0))),"")</f>
        <v/>
      </c>
      <c r="P512" s="87">
        <f t="shared" si="164"/>
        <v>0</v>
      </c>
      <c r="Q512" s="87" t="str">
        <f>IFERROR(IF(INDEX('[1]PNC 2020'!$A$3:$AA$434,MATCH($A512,'[1]PNC 2020'!$A$7:$A$434,0)+4,MATCH(Q$60,'[1]PNC 2020'!$A$3:$AA$3,0))=0,"",INDEX('[1]PNC 2020'!$A$3:$AA$434,MATCH($A512,'[1]PNC 2020'!$A$7:$A$434,0)+4,MATCH(Q$60,'[1]PNC 2020'!$A$3:$AA$3,0))),"")</f>
        <v/>
      </c>
      <c r="R512" s="87" t="str">
        <f>IFERROR(IF(INDEX('[1]PNC 2020'!$A$3:$AA$434,MATCH($A512,'[1]PNC 2020'!$A$7:$A$434,0)+4,MATCH(R$60,'[1]PNC 2020'!$A$3:$AA$3,0))=0,"",INDEX('[1]PNC 2020'!$A$3:$AA$434,MATCH($A512,'[1]PNC 2020'!$A$7:$A$434,0)+4,MATCH(R$60,'[1]PNC 2020'!$A$3:$AA$3,0))),"")</f>
        <v/>
      </c>
      <c r="S512" s="87">
        <f t="shared" si="165"/>
        <v>0</v>
      </c>
      <c r="T512" s="87" t="str">
        <f>IFERROR(IF(INDEX('[1]PNC 2020'!$A$3:$AA$434,MATCH($A512,'[1]PNC 2020'!$A$7:$A$434,0)+4,MATCH(T$60,'[1]PNC 2020'!$A$3:$AA$3,0))=0,"",INDEX('[1]PNC 2020'!$A$3:$AA$434,MATCH($A512,'[1]PNC 2020'!$A$7:$A$434,0)+4,MATCH(T$60,'[1]PNC 2020'!$A$3:$AA$3,0))),"")</f>
        <v/>
      </c>
      <c r="U512" s="87" t="str">
        <f>IFERROR(IF(INDEX('[1]PNC 2020'!$A$3:$AA$434,MATCH($A512,'[1]PNC 2020'!$A$7:$A$434,0)+4,MATCH(U$60,'[1]PNC 2020'!$A$3:$AA$3,0))=0,"",INDEX('[1]PNC 2020'!$A$3:$AA$434,MATCH($A512,'[1]PNC 2020'!$A$7:$A$434,0)+4,MATCH(U$60,'[1]PNC 2020'!$A$3:$AA$3,0))),"")</f>
        <v/>
      </c>
      <c r="V512" s="87">
        <f t="shared" si="166"/>
        <v>0</v>
      </c>
      <c r="W512" s="87" t="str">
        <f>IFERROR(IF(INDEX('[1]PNC 2020'!$A$3:$AA$434,MATCH($A512,'[1]PNC 2020'!$A$7:$A$434,0)+4,MATCH(W$60,'[1]PNC 2020'!$A$3:$AA$3,0))=0,"",INDEX('[1]PNC 2020'!$A$3:$AA$434,MATCH($A512,'[1]PNC 2020'!$A$7:$A$434,0)+4,MATCH(W$60,'[1]PNC 2020'!$A$3:$AA$3,0))),"")</f>
        <v/>
      </c>
      <c r="X512" s="87" t="str">
        <f>IFERROR(IF(INDEX('[1]PNC 2020'!$A$3:$AA$434,MATCH($A512,'[1]PNC 2020'!$A$7:$A$434,0)+4,MATCH(X$60,'[1]PNC 2020'!$A$3:$AA$3,0))=0,"",INDEX('[1]PNC 2020'!$A$3:$AA$434,MATCH($A512,'[1]PNC 2020'!$A$7:$A$434,0)+4,MATCH(X$60,'[1]PNC 2020'!$A$3:$AA$3,0))),"")</f>
        <v/>
      </c>
      <c r="Y512" s="87">
        <f t="shared" si="167"/>
        <v>0</v>
      </c>
      <c r="Z512" s="87" t="str">
        <f>IFERROR(IF(INDEX('[1]PNC 2020'!$A$3:$AA$434,MATCH($A512,'[1]PNC 2020'!$A$7:$A$434,0)+4,MATCH(Z$60,'[1]PNC 2020'!$A$3:$AA$3,0))=0,"",INDEX('[1]PNC 2020'!$A$3:$AA$434,MATCH($A512,'[1]PNC 2020'!$A$7:$A$434,0)+4,MATCH(Z$60,'[1]PNC 2020'!$A$3:$AA$3,0))),"")</f>
        <v/>
      </c>
      <c r="AA512" s="87" t="str">
        <f>IFERROR(IF(INDEX('[1]PNC 2020'!$A$3:$AA$434,MATCH($A512,'[1]PNC 2020'!$A$7:$A$434,0)+4,MATCH(AA$60,'[1]PNC 2020'!$A$3:$AA$3,0))=0,"",INDEX('[1]PNC 2020'!$A$3:$AA$434,MATCH($A512,'[1]PNC 2020'!$A$7:$A$434,0)+4,MATCH(AA$60,'[1]PNC 2020'!$A$3:$AA$3,0))),"")</f>
        <v/>
      </c>
      <c r="AB512" s="87">
        <f t="shared" si="168"/>
        <v>0</v>
      </c>
      <c r="AC512" s="87" t="str">
        <f>IFERROR(IF(INDEX('[1]PNC 2020'!$A$3:$AA$434,MATCH($A512,'[1]PNC 2020'!$A$7:$A$434,0)+4,MATCH(AC$60,'[1]PNC 2020'!$A$3:$AA$3,0))=0,"",INDEX('[1]PNC 2020'!$A$3:$AA$434,MATCH($A512,'[1]PNC 2020'!$A$7:$A$434,0)+4,MATCH(AC$60,'[1]PNC 2020'!$A$3:$AA$3,0))),"")</f>
        <v/>
      </c>
      <c r="AD512" s="87" t="str">
        <f>IFERROR(IF(INDEX('[1]PNC 2020'!$A$3:$AA$434,MATCH($A512,'[1]PNC 2020'!$A$7:$A$434,0)+4,MATCH(AD$60,'[1]PNC 2020'!$A$3:$AA$3,0))=0,"",INDEX('[1]PNC 2020'!$A$3:$AA$434,MATCH($A512,'[1]PNC 2020'!$A$7:$A$434,0)+4,MATCH(AD$60,'[1]PNC 2020'!$A$3:$AA$3,0))),"")</f>
        <v/>
      </c>
      <c r="AE512" s="87">
        <f t="shared" si="169"/>
        <v>0</v>
      </c>
      <c r="AF512" s="87" t="str">
        <f>IFERROR(IF(INDEX('[1]PNC 2020'!$A$3:$AA$434,MATCH($A512,'[1]PNC 2020'!$A$7:$A$434,0)+4,MATCH(AF$60,'[1]PNC 2020'!$A$3:$AA$3,0))=0,"",INDEX('[1]PNC 2020'!$A$3:$AA$434,MATCH($A512,'[1]PNC 2020'!$A$7:$A$434,0)+4,MATCH(AF$60,'[1]PNC 2020'!$A$3:$AA$3,0))),"")</f>
        <v/>
      </c>
      <c r="AG512" s="87" t="str">
        <f>IFERROR(IF(INDEX('[1]PNC 2020'!$A$3:$AA$434,MATCH($A512,'[1]PNC 2020'!$A$7:$A$434,0)+4,MATCH(AG$60,'[1]PNC 2020'!$A$3:$AA$3,0))=0,"",INDEX('[1]PNC 2020'!$A$3:$AA$434,MATCH($A512,'[1]PNC 2020'!$A$7:$A$434,0)+4,MATCH(AG$60,'[1]PNC 2020'!$A$3:$AA$3,0))),"")</f>
        <v/>
      </c>
      <c r="AH512" s="87">
        <f t="shared" si="170"/>
        <v>0</v>
      </c>
      <c r="AI512" s="87" t="str">
        <f>IFERROR(IF(INDEX('[1]PNC 2020'!$A$3:$AA$434,MATCH($A512,'[1]PNC 2020'!$A$7:$A$434,0)+4,MATCH(AI$60,'[1]PNC 2020'!$A$3:$AA$3,0))=0,"",INDEX('[1]PNC 2020'!$A$3:$AA$434,MATCH($A512,'[1]PNC 2020'!$A$7:$A$434,0)+4,MATCH(AI$60,'[1]PNC 2020'!$A$3:$AA$3,0))),"")</f>
        <v/>
      </c>
      <c r="AJ512" s="87" t="str">
        <f>IFERROR(IF(INDEX('[1]PNC 2020'!$A$3:$AA$434,MATCH($A512,'[1]PNC 2020'!$A$7:$A$434,0)+4,MATCH(AJ$60,'[1]PNC 2020'!$A$3:$AA$3,0))=0,"",INDEX('[1]PNC 2020'!$A$3:$AA$434,MATCH($A512,'[1]PNC 2020'!$A$7:$A$434,0)+4,MATCH(AJ$60,'[1]PNC 2020'!$A$3:$AA$3,0))),"")</f>
        <v/>
      </c>
      <c r="AK512" s="87">
        <f t="shared" si="171"/>
        <v>0</v>
      </c>
      <c r="AM512" s="132" t="s">
        <v>8</v>
      </c>
    </row>
    <row r="513" spans="1:39" ht="15.95" customHeight="1" x14ac:dyDescent="0.2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tr">
        <f>IFERROR(IF(INDEX('[1]PNC 2020'!$A$3:$AA$434,MATCH($A513,'[1]PNC 2020'!$A$7:$A$434,0)+4,MATCH(E$60,'[1]PNC 2020'!$A$3:$AA$3,0))=0,"",INDEX('[1]PNC 2020'!$A$3:$AA$434,MATCH($A513,'[1]PNC 2020'!$A$7:$A$434,0)+4,MATCH(E$60,'[1]PNC 2020'!$A$3:$AA$3,0))),"")</f>
        <v/>
      </c>
      <c r="F513" s="87" t="str">
        <f>IFERROR(IF(INDEX('[1]PNC 2020'!$A$3:$AA$434,MATCH($A513,'[1]PNC 2020'!$A$7:$A$434,0)+4,MATCH(F$60,'[1]PNC 2020'!$A$3:$AA$3,0))=0,"",INDEX('[1]PNC 2020'!$A$3:$AA$434,MATCH($A513,'[1]PNC 2020'!$A$7:$A$434,0)+4,MATCH(F$60,'[1]PNC 2020'!$A$3:$AA$3,0))),"")</f>
        <v/>
      </c>
      <c r="G513" s="87">
        <f t="shared" si="161"/>
        <v>0</v>
      </c>
      <c r="H513" s="87" t="str">
        <f>IFERROR(IF(INDEX('[1]PNC 2020'!$A$3:$AA$434,MATCH($A513,'[1]PNC 2020'!$A$7:$A$434,0)+4,MATCH(H$60,'[1]PNC 2020'!$A$3:$AA$3,0))=0,"",INDEX('[1]PNC 2020'!$A$3:$AA$434,MATCH($A513,'[1]PNC 2020'!$A$7:$A$434,0)+4,MATCH(H$60,'[1]PNC 2020'!$A$3:$AA$3,0))),"")</f>
        <v/>
      </c>
      <c r="I513" s="87" t="str">
        <f>IFERROR(IF(INDEX('[1]PNC 2020'!$A$3:$AA$434,MATCH($A513,'[1]PNC 2020'!$A$7:$A$434,0)+4,MATCH(I$60,'[1]PNC 2020'!$A$3:$AA$3,0))=0,"",INDEX('[1]PNC 2020'!$A$3:$AA$434,MATCH($A513,'[1]PNC 2020'!$A$7:$A$434,0)+4,MATCH(I$60,'[1]PNC 2020'!$A$3:$AA$3,0))),"")</f>
        <v/>
      </c>
      <c r="J513" s="87">
        <f t="shared" si="162"/>
        <v>0</v>
      </c>
      <c r="K513" s="87" t="str">
        <f>IFERROR(IF(INDEX('[1]PNC 2020'!$A$3:$AA$434,MATCH($A513,'[1]PNC 2020'!$A$7:$A$434,0)+4,MATCH(K$60,'[1]PNC 2020'!$A$3:$AA$3,0))=0,"",INDEX('[1]PNC 2020'!$A$3:$AA$434,MATCH($A513,'[1]PNC 2020'!$A$7:$A$434,0)+4,MATCH(K$60,'[1]PNC 2020'!$A$3:$AA$3,0))),"")</f>
        <v/>
      </c>
      <c r="L513" s="87" t="str">
        <f>IFERROR(IF(INDEX('[1]PNC 2020'!$A$3:$AA$434,MATCH($A513,'[1]PNC 2020'!$A$7:$A$434,0)+4,MATCH(L$60,'[1]PNC 2020'!$A$3:$AA$3,0))=0,"",INDEX('[1]PNC 2020'!$A$3:$AA$434,MATCH($A513,'[1]PNC 2020'!$A$7:$A$434,0)+4,MATCH(L$60,'[1]PNC 2020'!$A$3:$AA$3,0))),"")</f>
        <v/>
      </c>
      <c r="M513" s="87">
        <f t="shared" si="163"/>
        <v>0</v>
      </c>
      <c r="N513" s="87" t="str">
        <f>IFERROR(IF(INDEX('[1]PNC 2020'!$A$3:$AA$434,MATCH($A513,'[1]PNC 2020'!$A$7:$A$434,0)+4,MATCH(N$60,'[1]PNC 2020'!$A$3:$AA$3,0))=0,"",INDEX('[1]PNC 2020'!$A$3:$AA$434,MATCH($A513,'[1]PNC 2020'!$A$7:$A$434,0)+4,MATCH(N$60,'[1]PNC 2020'!$A$3:$AA$3,0))),"")</f>
        <v/>
      </c>
      <c r="O513" s="87" t="str">
        <f>IFERROR(IF(INDEX('[1]PNC 2020'!$A$3:$AA$434,MATCH($A513,'[1]PNC 2020'!$A$7:$A$434,0)+4,MATCH(O$60,'[1]PNC 2020'!$A$3:$AA$3,0))=0,"",INDEX('[1]PNC 2020'!$A$3:$AA$434,MATCH($A513,'[1]PNC 2020'!$A$7:$A$434,0)+4,MATCH(O$60,'[1]PNC 2020'!$A$3:$AA$3,0))),"")</f>
        <v/>
      </c>
      <c r="P513" s="87">
        <f t="shared" si="164"/>
        <v>0</v>
      </c>
      <c r="Q513" s="87" t="str">
        <f>IFERROR(IF(INDEX('[1]PNC 2020'!$A$3:$AA$434,MATCH($A513,'[1]PNC 2020'!$A$7:$A$434,0)+4,MATCH(Q$60,'[1]PNC 2020'!$A$3:$AA$3,0))=0,"",INDEX('[1]PNC 2020'!$A$3:$AA$434,MATCH($A513,'[1]PNC 2020'!$A$7:$A$434,0)+4,MATCH(Q$60,'[1]PNC 2020'!$A$3:$AA$3,0))),"")</f>
        <v/>
      </c>
      <c r="R513" s="87" t="str">
        <f>IFERROR(IF(INDEX('[1]PNC 2020'!$A$3:$AA$434,MATCH($A513,'[1]PNC 2020'!$A$7:$A$434,0)+4,MATCH(R$60,'[1]PNC 2020'!$A$3:$AA$3,0))=0,"",INDEX('[1]PNC 2020'!$A$3:$AA$434,MATCH($A513,'[1]PNC 2020'!$A$7:$A$434,0)+4,MATCH(R$60,'[1]PNC 2020'!$A$3:$AA$3,0))),"")</f>
        <v/>
      </c>
      <c r="S513" s="87">
        <f t="shared" si="165"/>
        <v>0</v>
      </c>
      <c r="T513" s="87" t="str">
        <f>IFERROR(IF(INDEX('[1]PNC 2020'!$A$3:$AA$434,MATCH($A513,'[1]PNC 2020'!$A$7:$A$434,0)+4,MATCH(T$60,'[1]PNC 2020'!$A$3:$AA$3,0))=0,"",INDEX('[1]PNC 2020'!$A$3:$AA$434,MATCH($A513,'[1]PNC 2020'!$A$7:$A$434,0)+4,MATCH(T$60,'[1]PNC 2020'!$A$3:$AA$3,0))),"")</f>
        <v/>
      </c>
      <c r="U513" s="87" t="str">
        <f>IFERROR(IF(INDEX('[1]PNC 2020'!$A$3:$AA$434,MATCH($A513,'[1]PNC 2020'!$A$7:$A$434,0)+4,MATCH(U$60,'[1]PNC 2020'!$A$3:$AA$3,0))=0,"",INDEX('[1]PNC 2020'!$A$3:$AA$434,MATCH($A513,'[1]PNC 2020'!$A$7:$A$434,0)+4,MATCH(U$60,'[1]PNC 2020'!$A$3:$AA$3,0))),"")</f>
        <v/>
      </c>
      <c r="V513" s="87">
        <f t="shared" si="166"/>
        <v>0</v>
      </c>
      <c r="W513" s="87" t="str">
        <f>IFERROR(IF(INDEX('[1]PNC 2020'!$A$3:$AA$434,MATCH($A513,'[1]PNC 2020'!$A$7:$A$434,0)+4,MATCH(W$60,'[1]PNC 2020'!$A$3:$AA$3,0))=0,"",INDEX('[1]PNC 2020'!$A$3:$AA$434,MATCH($A513,'[1]PNC 2020'!$A$7:$A$434,0)+4,MATCH(W$60,'[1]PNC 2020'!$A$3:$AA$3,0))),"")</f>
        <v/>
      </c>
      <c r="X513" s="87" t="str">
        <f>IFERROR(IF(INDEX('[1]PNC 2020'!$A$3:$AA$434,MATCH($A513,'[1]PNC 2020'!$A$7:$A$434,0)+4,MATCH(X$60,'[1]PNC 2020'!$A$3:$AA$3,0))=0,"",INDEX('[1]PNC 2020'!$A$3:$AA$434,MATCH($A513,'[1]PNC 2020'!$A$7:$A$434,0)+4,MATCH(X$60,'[1]PNC 2020'!$A$3:$AA$3,0))),"")</f>
        <v/>
      </c>
      <c r="Y513" s="87">
        <f t="shared" si="167"/>
        <v>0</v>
      </c>
      <c r="Z513" s="87" t="str">
        <f>IFERROR(IF(INDEX('[1]PNC 2020'!$A$3:$AA$434,MATCH($A513,'[1]PNC 2020'!$A$7:$A$434,0)+4,MATCH(Z$60,'[1]PNC 2020'!$A$3:$AA$3,0))=0,"",INDEX('[1]PNC 2020'!$A$3:$AA$434,MATCH($A513,'[1]PNC 2020'!$A$7:$A$434,0)+4,MATCH(Z$60,'[1]PNC 2020'!$A$3:$AA$3,0))),"")</f>
        <v/>
      </c>
      <c r="AA513" s="87" t="str">
        <f>IFERROR(IF(INDEX('[1]PNC 2020'!$A$3:$AA$434,MATCH($A513,'[1]PNC 2020'!$A$7:$A$434,0)+4,MATCH(AA$60,'[1]PNC 2020'!$A$3:$AA$3,0))=0,"",INDEX('[1]PNC 2020'!$A$3:$AA$434,MATCH($A513,'[1]PNC 2020'!$A$7:$A$434,0)+4,MATCH(AA$60,'[1]PNC 2020'!$A$3:$AA$3,0))),"")</f>
        <v/>
      </c>
      <c r="AB513" s="87">
        <f t="shared" si="168"/>
        <v>0</v>
      </c>
      <c r="AC513" s="87" t="str">
        <f>IFERROR(IF(INDEX('[1]PNC 2020'!$A$3:$AA$434,MATCH($A513,'[1]PNC 2020'!$A$7:$A$434,0)+4,MATCH(AC$60,'[1]PNC 2020'!$A$3:$AA$3,0))=0,"",INDEX('[1]PNC 2020'!$A$3:$AA$434,MATCH($A513,'[1]PNC 2020'!$A$7:$A$434,0)+4,MATCH(AC$60,'[1]PNC 2020'!$A$3:$AA$3,0))),"")</f>
        <v/>
      </c>
      <c r="AD513" s="87" t="str">
        <f>IFERROR(IF(INDEX('[1]PNC 2020'!$A$3:$AA$434,MATCH($A513,'[1]PNC 2020'!$A$7:$A$434,0)+4,MATCH(AD$60,'[1]PNC 2020'!$A$3:$AA$3,0))=0,"",INDEX('[1]PNC 2020'!$A$3:$AA$434,MATCH($A513,'[1]PNC 2020'!$A$7:$A$434,0)+4,MATCH(AD$60,'[1]PNC 2020'!$A$3:$AA$3,0))),"")</f>
        <v/>
      </c>
      <c r="AE513" s="87">
        <f t="shared" si="169"/>
        <v>0</v>
      </c>
      <c r="AF513" s="87" t="str">
        <f>IFERROR(IF(INDEX('[1]PNC 2020'!$A$3:$AA$434,MATCH($A513,'[1]PNC 2020'!$A$7:$A$434,0)+4,MATCH(AF$60,'[1]PNC 2020'!$A$3:$AA$3,0))=0,"",INDEX('[1]PNC 2020'!$A$3:$AA$434,MATCH($A513,'[1]PNC 2020'!$A$7:$A$434,0)+4,MATCH(AF$60,'[1]PNC 2020'!$A$3:$AA$3,0))),"")</f>
        <v/>
      </c>
      <c r="AG513" s="87" t="str">
        <f>IFERROR(IF(INDEX('[1]PNC 2020'!$A$3:$AA$434,MATCH($A513,'[1]PNC 2020'!$A$7:$A$434,0)+4,MATCH(AG$60,'[1]PNC 2020'!$A$3:$AA$3,0))=0,"",INDEX('[1]PNC 2020'!$A$3:$AA$434,MATCH($A513,'[1]PNC 2020'!$A$7:$A$434,0)+4,MATCH(AG$60,'[1]PNC 2020'!$A$3:$AA$3,0))),"")</f>
        <v/>
      </c>
      <c r="AH513" s="87">
        <f t="shared" si="170"/>
        <v>0</v>
      </c>
      <c r="AI513" s="87" t="str">
        <f>IFERROR(IF(INDEX('[1]PNC 2020'!$A$3:$AA$434,MATCH($A513,'[1]PNC 2020'!$A$7:$A$434,0)+4,MATCH(AI$60,'[1]PNC 2020'!$A$3:$AA$3,0))=0,"",INDEX('[1]PNC 2020'!$A$3:$AA$434,MATCH($A513,'[1]PNC 2020'!$A$7:$A$434,0)+4,MATCH(AI$60,'[1]PNC 2020'!$A$3:$AA$3,0))),"")</f>
        <v/>
      </c>
      <c r="AJ513" s="87" t="str">
        <f>IFERROR(IF(INDEX('[1]PNC 2020'!$A$3:$AA$434,MATCH($A513,'[1]PNC 2020'!$A$7:$A$434,0)+4,MATCH(AJ$60,'[1]PNC 2020'!$A$3:$AA$3,0))=0,"",INDEX('[1]PNC 2020'!$A$3:$AA$434,MATCH($A513,'[1]PNC 2020'!$A$7:$A$434,0)+4,MATCH(AJ$60,'[1]PNC 2020'!$A$3:$AA$3,0))),"")</f>
        <v/>
      </c>
      <c r="AK513" s="87">
        <f t="shared" si="171"/>
        <v>0</v>
      </c>
      <c r="AM513" s="132" t="s">
        <v>8</v>
      </c>
    </row>
    <row r="514" spans="1:39" ht="15.95" customHeight="1" x14ac:dyDescent="0.2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tr">
        <f>IFERROR(IF(INDEX('[1]PNC 2020'!$A$3:$AA$434,MATCH($A514,'[1]PNC 2020'!$A$7:$A$434,0)+4,MATCH(E$60,'[1]PNC 2020'!$A$3:$AA$3,0))=0,"",INDEX('[1]PNC 2020'!$A$3:$AA$434,MATCH($A514,'[1]PNC 2020'!$A$7:$A$434,0)+4,MATCH(E$60,'[1]PNC 2020'!$A$3:$AA$3,0))),"")</f>
        <v/>
      </c>
      <c r="F514" s="87" t="str">
        <f>IFERROR(IF(INDEX('[1]PNC 2020'!$A$3:$AA$434,MATCH($A514,'[1]PNC 2020'!$A$7:$A$434,0)+4,MATCH(F$60,'[1]PNC 2020'!$A$3:$AA$3,0))=0,"",INDEX('[1]PNC 2020'!$A$3:$AA$434,MATCH($A514,'[1]PNC 2020'!$A$7:$A$434,0)+4,MATCH(F$60,'[1]PNC 2020'!$A$3:$AA$3,0))),"")</f>
        <v/>
      </c>
      <c r="G514" s="87">
        <f t="shared" si="161"/>
        <v>0</v>
      </c>
      <c r="H514" s="87" t="str">
        <f>IFERROR(IF(INDEX('[1]PNC 2020'!$A$3:$AA$434,MATCH($A514,'[1]PNC 2020'!$A$7:$A$434,0)+4,MATCH(H$60,'[1]PNC 2020'!$A$3:$AA$3,0))=0,"",INDEX('[1]PNC 2020'!$A$3:$AA$434,MATCH($A514,'[1]PNC 2020'!$A$7:$A$434,0)+4,MATCH(H$60,'[1]PNC 2020'!$A$3:$AA$3,0))),"")</f>
        <v/>
      </c>
      <c r="I514" s="87" t="str">
        <f>IFERROR(IF(INDEX('[1]PNC 2020'!$A$3:$AA$434,MATCH($A514,'[1]PNC 2020'!$A$7:$A$434,0)+4,MATCH(I$60,'[1]PNC 2020'!$A$3:$AA$3,0))=0,"",INDEX('[1]PNC 2020'!$A$3:$AA$434,MATCH($A514,'[1]PNC 2020'!$A$7:$A$434,0)+4,MATCH(I$60,'[1]PNC 2020'!$A$3:$AA$3,0))),"")</f>
        <v/>
      </c>
      <c r="J514" s="87">
        <f t="shared" si="162"/>
        <v>0</v>
      </c>
      <c r="K514" s="87" t="str">
        <f>IFERROR(IF(INDEX('[1]PNC 2020'!$A$3:$AA$434,MATCH($A514,'[1]PNC 2020'!$A$7:$A$434,0)+4,MATCH(K$60,'[1]PNC 2020'!$A$3:$AA$3,0))=0,"",INDEX('[1]PNC 2020'!$A$3:$AA$434,MATCH($A514,'[1]PNC 2020'!$A$7:$A$434,0)+4,MATCH(K$60,'[1]PNC 2020'!$A$3:$AA$3,0))),"")</f>
        <v/>
      </c>
      <c r="L514" s="87" t="str">
        <f>IFERROR(IF(INDEX('[1]PNC 2020'!$A$3:$AA$434,MATCH($A514,'[1]PNC 2020'!$A$7:$A$434,0)+4,MATCH(L$60,'[1]PNC 2020'!$A$3:$AA$3,0))=0,"",INDEX('[1]PNC 2020'!$A$3:$AA$434,MATCH($A514,'[1]PNC 2020'!$A$7:$A$434,0)+4,MATCH(L$60,'[1]PNC 2020'!$A$3:$AA$3,0))),"")</f>
        <v/>
      </c>
      <c r="M514" s="87">
        <f t="shared" si="163"/>
        <v>0</v>
      </c>
      <c r="N514" s="87" t="str">
        <f>IFERROR(IF(INDEX('[1]PNC 2020'!$A$3:$AA$434,MATCH($A514,'[1]PNC 2020'!$A$7:$A$434,0)+4,MATCH(N$60,'[1]PNC 2020'!$A$3:$AA$3,0))=0,"",INDEX('[1]PNC 2020'!$A$3:$AA$434,MATCH($A514,'[1]PNC 2020'!$A$7:$A$434,0)+4,MATCH(N$60,'[1]PNC 2020'!$A$3:$AA$3,0))),"")</f>
        <v/>
      </c>
      <c r="O514" s="87" t="str">
        <f>IFERROR(IF(INDEX('[1]PNC 2020'!$A$3:$AA$434,MATCH($A514,'[1]PNC 2020'!$A$7:$A$434,0)+4,MATCH(O$60,'[1]PNC 2020'!$A$3:$AA$3,0))=0,"",INDEX('[1]PNC 2020'!$A$3:$AA$434,MATCH($A514,'[1]PNC 2020'!$A$7:$A$434,0)+4,MATCH(O$60,'[1]PNC 2020'!$A$3:$AA$3,0))),"")</f>
        <v/>
      </c>
      <c r="P514" s="87">
        <f t="shared" si="164"/>
        <v>0</v>
      </c>
      <c r="Q514" s="87" t="str">
        <f>IFERROR(IF(INDEX('[1]PNC 2020'!$A$3:$AA$434,MATCH($A514,'[1]PNC 2020'!$A$7:$A$434,0)+4,MATCH(Q$60,'[1]PNC 2020'!$A$3:$AA$3,0))=0,"",INDEX('[1]PNC 2020'!$A$3:$AA$434,MATCH($A514,'[1]PNC 2020'!$A$7:$A$434,0)+4,MATCH(Q$60,'[1]PNC 2020'!$A$3:$AA$3,0))),"")</f>
        <v/>
      </c>
      <c r="R514" s="87" t="str">
        <f>IFERROR(IF(INDEX('[1]PNC 2020'!$A$3:$AA$434,MATCH($A514,'[1]PNC 2020'!$A$7:$A$434,0)+4,MATCH(R$60,'[1]PNC 2020'!$A$3:$AA$3,0))=0,"",INDEX('[1]PNC 2020'!$A$3:$AA$434,MATCH($A514,'[1]PNC 2020'!$A$7:$A$434,0)+4,MATCH(R$60,'[1]PNC 2020'!$A$3:$AA$3,0))),"")</f>
        <v/>
      </c>
      <c r="S514" s="87">
        <f t="shared" si="165"/>
        <v>0</v>
      </c>
      <c r="T514" s="87" t="str">
        <f>IFERROR(IF(INDEX('[1]PNC 2020'!$A$3:$AA$434,MATCH($A514,'[1]PNC 2020'!$A$7:$A$434,0)+4,MATCH(T$60,'[1]PNC 2020'!$A$3:$AA$3,0))=0,"",INDEX('[1]PNC 2020'!$A$3:$AA$434,MATCH($A514,'[1]PNC 2020'!$A$7:$A$434,0)+4,MATCH(T$60,'[1]PNC 2020'!$A$3:$AA$3,0))),"")</f>
        <v/>
      </c>
      <c r="U514" s="87" t="str">
        <f>IFERROR(IF(INDEX('[1]PNC 2020'!$A$3:$AA$434,MATCH($A514,'[1]PNC 2020'!$A$7:$A$434,0)+4,MATCH(U$60,'[1]PNC 2020'!$A$3:$AA$3,0))=0,"",INDEX('[1]PNC 2020'!$A$3:$AA$434,MATCH($A514,'[1]PNC 2020'!$A$7:$A$434,0)+4,MATCH(U$60,'[1]PNC 2020'!$A$3:$AA$3,0))),"")</f>
        <v/>
      </c>
      <c r="V514" s="87">
        <f t="shared" si="166"/>
        <v>0</v>
      </c>
      <c r="W514" s="87" t="str">
        <f>IFERROR(IF(INDEX('[1]PNC 2020'!$A$3:$AA$434,MATCH($A514,'[1]PNC 2020'!$A$7:$A$434,0)+4,MATCH(W$60,'[1]PNC 2020'!$A$3:$AA$3,0))=0,"",INDEX('[1]PNC 2020'!$A$3:$AA$434,MATCH($A514,'[1]PNC 2020'!$A$7:$A$434,0)+4,MATCH(W$60,'[1]PNC 2020'!$A$3:$AA$3,0))),"")</f>
        <v/>
      </c>
      <c r="X514" s="87" t="str">
        <f>IFERROR(IF(INDEX('[1]PNC 2020'!$A$3:$AA$434,MATCH($A514,'[1]PNC 2020'!$A$7:$A$434,0)+4,MATCH(X$60,'[1]PNC 2020'!$A$3:$AA$3,0))=0,"",INDEX('[1]PNC 2020'!$A$3:$AA$434,MATCH($A514,'[1]PNC 2020'!$A$7:$A$434,0)+4,MATCH(X$60,'[1]PNC 2020'!$A$3:$AA$3,0))),"")</f>
        <v/>
      </c>
      <c r="Y514" s="87">
        <f t="shared" si="167"/>
        <v>0</v>
      </c>
      <c r="Z514" s="87" t="str">
        <f>IFERROR(IF(INDEX('[1]PNC 2020'!$A$3:$AA$434,MATCH($A514,'[1]PNC 2020'!$A$7:$A$434,0)+4,MATCH(Z$60,'[1]PNC 2020'!$A$3:$AA$3,0))=0,"",INDEX('[1]PNC 2020'!$A$3:$AA$434,MATCH($A514,'[1]PNC 2020'!$A$7:$A$434,0)+4,MATCH(Z$60,'[1]PNC 2020'!$A$3:$AA$3,0))),"")</f>
        <v/>
      </c>
      <c r="AA514" s="87" t="str">
        <f>IFERROR(IF(INDEX('[1]PNC 2020'!$A$3:$AA$434,MATCH($A514,'[1]PNC 2020'!$A$7:$A$434,0)+4,MATCH(AA$60,'[1]PNC 2020'!$A$3:$AA$3,0))=0,"",INDEX('[1]PNC 2020'!$A$3:$AA$434,MATCH($A514,'[1]PNC 2020'!$A$7:$A$434,0)+4,MATCH(AA$60,'[1]PNC 2020'!$A$3:$AA$3,0))),"")</f>
        <v/>
      </c>
      <c r="AB514" s="87">
        <f t="shared" si="168"/>
        <v>0</v>
      </c>
      <c r="AC514" s="87" t="str">
        <f>IFERROR(IF(INDEX('[1]PNC 2020'!$A$3:$AA$434,MATCH($A514,'[1]PNC 2020'!$A$7:$A$434,0)+4,MATCH(AC$60,'[1]PNC 2020'!$A$3:$AA$3,0))=0,"",INDEX('[1]PNC 2020'!$A$3:$AA$434,MATCH($A514,'[1]PNC 2020'!$A$7:$A$434,0)+4,MATCH(AC$60,'[1]PNC 2020'!$A$3:$AA$3,0))),"")</f>
        <v/>
      </c>
      <c r="AD514" s="87" t="str">
        <f>IFERROR(IF(INDEX('[1]PNC 2020'!$A$3:$AA$434,MATCH($A514,'[1]PNC 2020'!$A$7:$A$434,0)+4,MATCH(AD$60,'[1]PNC 2020'!$A$3:$AA$3,0))=0,"",INDEX('[1]PNC 2020'!$A$3:$AA$434,MATCH($A514,'[1]PNC 2020'!$A$7:$A$434,0)+4,MATCH(AD$60,'[1]PNC 2020'!$A$3:$AA$3,0))),"")</f>
        <v/>
      </c>
      <c r="AE514" s="87">
        <f t="shared" si="169"/>
        <v>0</v>
      </c>
      <c r="AF514" s="87" t="str">
        <f>IFERROR(IF(INDEX('[1]PNC 2020'!$A$3:$AA$434,MATCH($A514,'[1]PNC 2020'!$A$7:$A$434,0)+4,MATCH(AF$60,'[1]PNC 2020'!$A$3:$AA$3,0))=0,"",INDEX('[1]PNC 2020'!$A$3:$AA$434,MATCH($A514,'[1]PNC 2020'!$A$7:$A$434,0)+4,MATCH(AF$60,'[1]PNC 2020'!$A$3:$AA$3,0))),"")</f>
        <v/>
      </c>
      <c r="AG514" s="87" t="str">
        <f>IFERROR(IF(INDEX('[1]PNC 2020'!$A$3:$AA$434,MATCH($A514,'[1]PNC 2020'!$A$7:$A$434,0)+4,MATCH(AG$60,'[1]PNC 2020'!$A$3:$AA$3,0))=0,"",INDEX('[1]PNC 2020'!$A$3:$AA$434,MATCH($A514,'[1]PNC 2020'!$A$7:$A$434,0)+4,MATCH(AG$60,'[1]PNC 2020'!$A$3:$AA$3,0))),"")</f>
        <v/>
      </c>
      <c r="AH514" s="87">
        <f t="shared" si="170"/>
        <v>0</v>
      </c>
      <c r="AI514" s="87" t="str">
        <f>IFERROR(IF(INDEX('[1]PNC 2020'!$A$3:$AA$434,MATCH($A514,'[1]PNC 2020'!$A$7:$A$434,0)+4,MATCH(AI$60,'[1]PNC 2020'!$A$3:$AA$3,0))=0,"",INDEX('[1]PNC 2020'!$A$3:$AA$434,MATCH($A514,'[1]PNC 2020'!$A$7:$A$434,0)+4,MATCH(AI$60,'[1]PNC 2020'!$A$3:$AA$3,0))),"")</f>
        <v/>
      </c>
      <c r="AJ514" s="87" t="str">
        <f>IFERROR(IF(INDEX('[1]PNC 2020'!$A$3:$AA$434,MATCH($A514,'[1]PNC 2020'!$A$7:$A$434,0)+4,MATCH(AJ$60,'[1]PNC 2020'!$A$3:$AA$3,0))=0,"",INDEX('[1]PNC 2020'!$A$3:$AA$434,MATCH($A514,'[1]PNC 2020'!$A$7:$A$434,0)+4,MATCH(AJ$60,'[1]PNC 2020'!$A$3:$AA$3,0))),"")</f>
        <v/>
      </c>
      <c r="AK514" s="87">
        <f t="shared" si="171"/>
        <v>0</v>
      </c>
      <c r="AM514" s="132" t="s">
        <v>8</v>
      </c>
    </row>
    <row r="515" spans="1:39" ht="15.95" customHeight="1" x14ac:dyDescent="0.2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tr">
        <f>IFERROR(IF(INDEX('[1]PNC 2020'!$A$3:$AA$434,MATCH($A515,'[1]PNC 2020'!$A$7:$A$434,0)+4,MATCH(E$60,'[1]PNC 2020'!$A$3:$AA$3,0))=0,"",INDEX('[1]PNC 2020'!$A$3:$AA$434,MATCH($A515,'[1]PNC 2020'!$A$7:$A$434,0)+4,MATCH(E$60,'[1]PNC 2020'!$A$3:$AA$3,0))),"")</f>
        <v/>
      </c>
      <c r="F515" s="87" t="str">
        <f>IFERROR(IF(INDEX('[1]PNC 2020'!$A$3:$AA$434,MATCH($A515,'[1]PNC 2020'!$A$7:$A$434,0)+4,MATCH(F$60,'[1]PNC 2020'!$A$3:$AA$3,0))=0,"",INDEX('[1]PNC 2020'!$A$3:$AA$434,MATCH($A515,'[1]PNC 2020'!$A$7:$A$434,0)+4,MATCH(F$60,'[1]PNC 2020'!$A$3:$AA$3,0))),"")</f>
        <v/>
      </c>
      <c r="G515" s="87">
        <f t="shared" si="161"/>
        <v>0</v>
      </c>
      <c r="H515" s="87" t="str">
        <f>IFERROR(IF(INDEX('[1]PNC 2020'!$A$3:$AA$434,MATCH($A515,'[1]PNC 2020'!$A$7:$A$434,0)+4,MATCH(H$60,'[1]PNC 2020'!$A$3:$AA$3,0))=0,"",INDEX('[1]PNC 2020'!$A$3:$AA$434,MATCH($A515,'[1]PNC 2020'!$A$7:$A$434,0)+4,MATCH(H$60,'[1]PNC 2020'!$A$3:$AA$3,0))),"")</f>
        <v/>
      </c>
      <c r="I515" s="87" t="str">
        <f>IFERROR(IF(INDEX('[1]PNC 2020'!$A$3:$AA$434,MATCH($A515,'[1]PNC 2020'!$A$7:$A$434,0)+4,MATCH(I$60,'[1]PNC 2020'!$A$3:$AA$3,0))=0,"",INDEX('[1]PNC 2020'!$A$3:$AA$434,MATCH($A515,'[1]PNC 2020'!$A$7:$A$434,0)+4,MATCH(I$60,'[1]PNC 2020'!$A$3:$AA$3,0))),"")</f>
        <v/>
      </c>
      <c r="J515" s="87">
        <f t="shared" si="162"/>
        <v>0</v>
      </c>
      <c r="K515" s="87" t="str">
        <f>IFERROR(IF(INDEX('[1]PNC 2020'!$A$3:$AA$434,MATCH($A515,'[1]PNC 2020'!$A$7:$A$434,0)+4,MATCH(K$60,'[1]PNC 2020'!$A$3:$AA$3,0))=0,"",INDEX('[1]PNC 2020'!$A$3:$AA$434,MATCH($A515,'[1]PNC 2020'!$A$7:$A$434,0)+4,MATCH(K$60,'[1]PNC 2020'!$A$3:$AA$3,0))),"")</f>
        <v/>
      </c>
      <c r="L515" s="87" t="str">
        <f>IFERROR(IF(INDEX('[1]PNC 2020'!$A$3:$AA$434,MATCH($A515,'[1]PNC 2020'!$A$7:$A$434,0)+4,MATCH(L$60,'[1]PNC 2020'!$A$3:$AA$3,0))=0,"",INDEX('[1]PNC 2020'!$A$3:$AA$434,MATCH($A515,'[1]PNC 2020'!$A$7:$A$434,0)+4,MATCH(L$60,'[1]PNC 2020'!$A$3:$AA$3,0))),"")</f>
        <v/>
      </c>
      <c r="M515" s="87">
        <f t="shared" si="163"/>
        <v>0</v>
      </c>
      <c r="N515" s="87" t="str">
        <f>IFERROR(IF(INDEX('[1]PNC 2020'!$A$3:$AA$434,MATCH($A515,'[1]PNC 2020'!$A$7:$A$434,0)+4,MATCH(N$60,'[1]PNC 2020'!$A$3:$AA$3,0))=0,"",INDEX('[1]PNC 2020'!$A$3:$AA$434,MATCH($A515,'[1]PNC 2020'!$A$7:$A$434,0)+4,MATCH(N$60,'[1]PNC 2020'!$A$3:$AA$3,0))),"")</f>
        <v/>
      </c>
      <c r="O515" s="87" t="str">
        <f>IFERROR(IF(INDEX('[1]PNC 2020'!$A$3:$AA$434,MATCH($A515,'[1]PNC 2020'!$A$7:$A$434,0)+4,MATCH(O$60,'[1]PNC 2020'!$A$3:$AA$3,0))=0,"",INDEX('[1]PNC 2020'!$A$3:$AA$434,MATCH($A515,'[1]PNC 2020'!$A$7:$A$434,0)+4,MATCH(O$60,'[1]PNC 2020'!$A$3:$AA$3,0))),"")</f>
        <v/>
      </c>
      <c r="P515" s="87">
        <f t="shared" si="164"/>
        <v>0</v>
      </c>
      <c r="Q515" s="87" t="str">
        <f>IFERROR(IF(INDEX('[1]PNC 2020'!$A$3:$AA$434,MATCH($A515,'[1]PNC 2020'!$A$7:$A$434,0)+4,MATCH(Q$60,'[1]PNC 2020'!$A$3:$AA$3,0))=0,"",INDEX('[1]PNC 2020'!$A$3:$AA$434,MATCH($A515,'[1]PNC 2020'!$A$7:$A$434,0)+4,MATCH(Q$60,'[1]PNC 2020'!$A$3:$AA$3,0))),"")</f>
        <v/>
      </c>
      <c r="R515" s="87" t="str">
        <f>IFERROR(IF(INDEX('[1]PNC 2020'!$A$3:$AA$434,MATCH($A515,'[1]PNC 2020'!$A$7:$A$434,0)+4,MATCH(R$60,'[1]PNC 2020'!$A$3:$AA$3,0))=0,"",INDEX('[1]PNC 2020'!$A$3:$AA$434,MATCH($A515,'[1]PNC 2020'!$A$7:$A$434,0)+4,MATCH(R$60,'[1]PNC 2020'!$A$3:$AA$3,0))),"")</f>
        <v/>
      </c>
      <c r="S515" s="87">
        <f t="shared" si="165"/>
        <v>0</v>
      </c>
      <c r="T515" s="87" t="str">
        <f>IFERROR(IF(INDEX('[1]PNC 2020'!$A$3:$AA$434,MATCH($A515,'[1]PNC 2020'!$A$7:$A$434,0)+4,MATCH(T$60,'[1]PNC 2020'!$A$3:$AA$3,0))=0,"",INDEX('[1]PNC 2020'!$A$3:$AA$434,MATCH($A515,'[1]PNC 2020'!$A$7:$A$434,0)+4,MATCH(T$60,'[1]PNC 2020'!$A$3:$AA$3,0))),"")</f>
        <v/>
      </c>
      <c r="U515" s="87" t="str">
        <f>IFERROR(IF(INDEX('[1]PNC 2020'!$A$3:$AA$434,MATCH($A515,'[1]PNC 2020'!$A$7:$A$434,0)+4,MATCH(U$60,'[1]PNC 2020'!$A$3:$AA$3,0))=0,"",INDEX('[1]PNC 2020'!$A$3:$AA$434,MATCH($A515,'[1]PNC 2020'!$A$7:$A$434,0)+4,MATCH(U$60,'[1]PNC 2020'!$A$3:$AA$3,0))),"")</f>
        <v/>
      </c>
      <c r="V515" s="87">
        <f t="shared" si="166"/>
        <v>0</v>
      </c>
      <c r="W515" s="87" t="str">
        <f>IFERROR(IF(INDEX('[1]PNC 2020'!$A$3:$AA$434,MATCH($A515,'[1]PNC 2020'!$A$7:$A$434,0)+4,MATCH(W$60,'[1]PNC 2020'!$A$3:$AA$3,0))=0,"",INDEX('[1]PNC 2020'!$A$3:$AA$434,MATCH($A515,'[1]PNC 2020'!$A$7:$A$434,0)+4,MATCH(W$60,'[1]PNC 2020'!$A$3:$AA$3,0))),"")</f>
        <v/>
      </c>
      <c r="X515" s="87" t="str">
        <f>IFERROR(IF(INDEX('[1]PNC 2020'!$A$3:$AA$434,MATCH($A515,'[1]PNC 2020'!$A$7:$A$434,0)+4,MATCH(X$60,'[1]PNC 2020'!$A$3:$AA$3,0))=0,"",INDEX('[1]PNC 2020'!$A$3:$AA$434,MATCH($A515,'[1]PNC 2020'!$A$7:$A$434,0)+4,MATCH(X$60,'[1]PNC 2020'!$A$3:$AA$3,0))),"")</f>
        <v/>
      </c>
      <c r="Y515" s="87">
        <f t="shared" si="167"/>
        <v>0</v>
      </c>
      <c r="Z515" s="87" t="str">
        <f>IFERROR(IF(INDEX('[1]PNC 2020'!$A$3:$AA$434,MATCH($A515,'[1]PNC 2020'!$A$7:$A$434,0)+4,MATCH(Z$60,'[1]PNC 2020'!$A$3:$AA$3,0))=0,"",INDEX('[1]PNC 2020'!$A$3:$AA$434,MATCH($A515,'[1]PNC 2020'!$A$7:$A$434,0)+4,MATCH(Z$60,'[1]PNC 2020'!$A$3:$AA$3,0))),"")</f>
        <v/>
      </c>
      <c r="AA515" s="87" t="str">
        <f>IFERROR(IF(INDEX('[1]PNC 2020'!$A$3:$AA$434,MATCH($A515,'[1]PNC 2020'!$A$7:$A$434,0)+4,MATCH(AA$60,'[1]PNC 2020'!$A$3:$AA$3,0))=0,"",INDEX('[1]PNC 2020'!$A$3:$AA$434,MATCH($A515,'[1]PNC 2020'!$A$7:$A$434,0)+4,MATCH(AA$60,'[1]PNC 2020'!$A$3:$AA$3,0))),"")</f>
        <v/>
      </c>
      <c r="AB515" s="87">
        <f t="shared" si="168"/>
        <v>0</v>
      </c>
      <c r="AC515" s="87" t="str">
        <f>IFERROR(IF(INDEX('[1]PNC 2020'!$A$3:$AA$434,MATCH($A515,'[1]PNC 2020'!$A$7:$A$434,0)+4,MATCH(AC$60,'[1]PNC 2020'!$A$3:$AA$3,0))=0,"",INDEX('[1]PNC 2020'!$A$3:$AA$434,MATCH($A515,'[1]PNC 2020'!$A$7:$A$434,0)+4,MATCH(AC$60,'[1]PNC 2020'!$A$3:$AA$3,0))),"")</f>
        <v/>
      </c>
      <c r="AD515" s="87" t="str">
        <f>IFERROR(IF(INDEX('[1]PNC 2020'!$A$3:$AA$434,MATCH($A515,'[1]PNC 2020'!$A$7:$A$434,0)+4,MATCH(AD$60,'[1]PNC 2020'!$A$3:$AA$3,0))=0,"",INDEX('[1]PNC 2020'!$A$3:$AA$434,MATCH($A515,'[1]PNC 2020'!$A$7:$A$434,0)+4,MATCH(AD$60,'[1]PNC 2020'!$A$3:$AA$3,0))),"")</f>
        <v/>
      </c>
      <c r="AE515" s="87">
        <f t="shared" si="169"/>
        <v>0</v>
      </c>
      <c r="AF515" s="87" t="str">
        <f>IFERROR(IF(INDEX('[1]PNC 2020'!$A$3:$AA$434,MATCH($A515,'[1]PNC 2020'!$A$7:$A$434,0)+4,MATCH(AF$60,'[1]PNC 2020'!$A$3:$AA$3,0))=0,"",INDEX('[1]PNC 2020'!$A$3:$AA$434,MATCH($A515,'[1]PNC 2020'!$A$7:$A$434,0)+4,MATCH(AF$60,'[1]PNC 2020'!$A$3:$AA$3,0))),"")</f>
        <v/>
      </c>
      <c r="AG515" s="87" t="str">
        <f>IFERROR(IF(INDEX('[1]PNC 2020'!$A$3:$AA$434,MATCH($A515,'[1]PNC 2020'!$A$7:$A$434,0)+4,MATCH(AG$60,'[1]PNC 2020'!$A$3:$AA$3,0))=0,"",INDEX('[1]PNC 2020'!$A$3:$AA$434,MATCH($A515,'[1]PNC 2020'!$A$7:$A$434,0)+4,MATCH(AG$60,'[1]PNC 2020'!$A$3:$AA$3,0))),"")</f>
        <v/>
      </c>
      <c r="AH515" s="87">
        <f t="shared" si="170"/>
        <v>0</v>
      </c>
      <c r="AI515" s="87" t="str">
        <f>IFERROR(IF(INDEX('[1]PNC 2020'!$A$3:$AA$434,MATCH($A515,'[1]PNC 2020'!$A$7:$A$434,0)+4,MATCH(AI$60,'[1]PNC 2020'!$A$3:$AA$3,0))=0,"",INDEX('[1]PNC 2020'!$A$3:$AA$434,MATCH($A515,'[1]PNC 2020'!$A$7:$A$434,0)+4,MATCH(AI$60,'[1]PNC 2020'!$A$3:$AA$3,0))),"")</f>
        <v/>
      </c>
      <c r="AJ515" s="87" t="str">
        <f>IFERROR(IF(INDEX('[1]PNC 2020'!$A$3:$AA$434,MATCH($A515,'[1]PNC 2020'!$A$7:$A$434,0)+4,MATCH(AJ$60,'[1]PNC 2020'!$A$3:$AA$3,0))=0,"",INDEX('[1]PNC 2020'!$A$3:$AA$434,MATCH($A515,'[1]PNC 2020'!$A$7:$A$434,0)+4,MATCH(AJ$60,'[1]PNC 2020'!$A$3:$AA$3,0))),"")</f>
        <v/>
      </c>
      <c r="AK515" s="87">
        <f t="shared" si="171"/>
        <v>0</v>
      </c>
      <c r="AM515" s="132" t="s">
        <v>8</v>
      </c>
    </row>
    <row r="516" spans="1:39" ht="15.95" customHeight="1" x14ac:dyDescent="0.2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tr">
        <f>IFERROR(IF(INDEX('[1]PNC 2020'!$A$3:$AA$434,MATCH($A516,'[1]PNC 2020'!$A$7:$A$434,0)+4,MATCH(E$60,'[1]PNC 2020'!$A$3:$AA$3,0))=0,"",INDEX('[1]PNC 2020'!$A$3:$AA$434,MATCH($A516,'[1]PNC 2020'!$A$7:$A$434,0)+4,MATCH(E$60,'[1]PNC 2020'!$A$3:$AA$3,0))),"")</f>
        <v/>
      </c>
      <c r="F516" s="87" t="str">
        <f>IFERROR(IF(INDEX('[1]PNC 2020'!$A$3:$AA$434,MATCH($A516,'[1]PNC 2020'!$A$7:$A$434,0)+4,MATCH(F$60,'[1]PNC 2020'!$A$3:$AA$3,0))=0,"",INDEX('[1]PNC 2020'!$A$3:$AA$434,MATCH($A516,'[1]PNC 2020'!$A$7:$A$434,0)+4,MATCH(F$60,'[1]PNC 2020'!$A$3:$AA$3,0))),"")</f>
        <v/>
      </c>
      <c r="G516" s="87">
        <f t="shared" si="161"/>
        <v>0</v>
      </c>
      <c r="H516" s="87" t="str">
        <f>IFERROR(IF(INDEX('[1]PNC 2020'!$A$3:$AA$434,MATCH($A516,'[1]PNC 2020'!$A$7:$A$434,0)+4,MATCH(H$60,'[1]PNC 2020'!$A$3:$AA$3,0))=0,"",INDEX('[1]PNC 2020'!$A$3:$AA$434,MATCH($A516,'[1]PNC 2020'!$A$7:$A$434,0)+4,MATCH(H$60,'[1]PNC 2020'!$A$3:$AA$3,0))),"")</f>
        <v/>
      </c>
      <c r="I516" s="87" t="str">
        <f>IFERROR(IF(INDEX('[1]PNC 2020'!$A$3:$AA$434,MATCH($A516,'[1]PNC 2020'!$A$7:$A$434,0)+4,MATCH(I$60,'[1]PNC 2020'!$A$3:$AA$3,0))=0,"",INDEX('[1]PNC 2020'!$A$3:$AA$434,MATCH($A516,'[1]PNC 2020'!$A$7:$A$434,0)+4,MATCH(I$60,'[1]PNC 2020'!$A$3:$AA$3,0))),"")</f>
        <v/>
      </c>
      <c r="J516" s="87">
        <f t="shared" si="162"/>
        <v>0</v>
      </c>
      <c r="K516" s="87" t="str">
        <f>IFERROR(IF(INDEX('[1]PNC 2020'!$A$3:$AA$434,MATCH($A516,'[1]PNC 2020'!$A$7:$A$434,0)+4,MATCH(K$60,'[1]PNC 2020'!$A$3:$AA$3,0))=0,"",INDEX('[1]PNC 2020'!$A$3:$AA$434,MATCH($A516,'[1]PNC 2020'!$A$7:$A$434,0)+4,MATCH(K$60,'[1]PNC 2020'!$A$3:$AA$3,0))),"")</f>
        <v/>
      </c>
      <c r="L516" s="87" t="str">
        <f>IFERROR(IF(INDEX('[1]PNC 2020'!$A$3:$AA$434,MATCH($A516,'[1]PNC 2020'!$A$7:$A$434,0)+4,MATCH(L$60,'[1]PNC 2020'!$A$3:$AA$3,0))=0,"",INDEX('[1]PNC 2020'!$A$3:$AA$434,MATCH($A516,'[1]PNC 2020'!$A$7:$A$434,0)+4,MATCH(L$60,'[1]PNC 2020'!$A$3:$AA$3,0))),"")</f>
        <v/>
      </c>
      <c r="M516" s="87">
        <f t="shared" si="163"/>
        <v>0</v>
      </c>
      <c r="N516" s="87" t="str">
        <f>IFERROR(IF(INDEX('[1]PNC 2020'!$A$3:$AA$434,MATCH($A516,'[1]PNC 2020'!$A$7:$A$434,0)+4,MATCH(N$60,'[1]PNC 2020'!$A$3:$AA$3,0))=0,"",INDEX('[1]PNC 2020'!$A$3:$AA$434,MATCH($A516,'[1]PNC 2020'!$A$7:$A$434,0)+4,MATCH(N$60,'[1]PNC 2020'!$A$3:$AA$3,0))),"")</f>
        <v/>
      </c>
      <c r="O516" s="87" t="str">
        <f>IFERROR(IF(INDEX('[1]PNC 2020'!$A$3:$AA$434,MATCH($A516,'[1]PNC 2020'!$A$7:$A$434,0)+4,MATCH(O$60,'[1]PNC 2020'!$A$3:$AA$3,0))=0,"",INDEX('[1]PNC 2020'!$A$3:$AA$434,MATCH($A516,'[1]PNC 2020'!$A$7:$A$434,0)+4,MATCH(O$60,'[1]PNC 2020'!$A$3:$AA$3,0))),"")</f>
        <v/>
      </c>
      <c r="P516" s="87">
        <f t="shared" si="164"/>
        <v>0</v>
      </c>
      <c r="Q516" s="87" t="str">
        <f>IFERROR(IF(INDEX('[1]PNC 2020'!$A$3:$AA$434,MATCH($A516,'[1]PNC 2020'!$A$7:$A$434,0)+4,MATCH(Q$60,'[1]PNC 2020'!$A$3:$AA$3,0))=0,"",INDEX('[1]PNC 2020'!$A$3:$AA$434,MATCH($A516,'[1]PNC 2020'!$A$7:$A$434,0)+4,MATCH(Q$60,'[1]PNC 2020'!$A$3:$AA$3,0))),"")</f>
        <v/>
      </c>
      <c r="R516" s="87" t="str">
        <f>IFERROR(IF(INDEX('[1]PNC 2020'!$A$3:$AA$434,MATCH($A516,'[1]PNC 2020'!$A$7:$A$434,0)+4,MATCH(R$60,'[1]PNC 2020'!$A$3:$AA$3,0))=0,"",INDEX('[1]PNC 2020'!$A$3:$AA$434,MATCH($A516,'[1]PNC 2020'!$A$7:$A$434,0)+4,MATCH(R$60,'[1]PNC 2020'!$A$3:$AA$3,0))),"")</f>
        <v/>
      </c>
      <c r="S516" s="87">
        <f t="shared" si="165"/>
        <v>0</v>
      </c>
      <c r="T516" s="87" t="str">
        <f>IFERROR(IF(INDEX('[1]PNC 2020'!$A$3:$AA$434,MATCH($A516,'[1]PNC 2020'!$A$7:$A$434,0)+4,MATCH(T$60,'[1]PNC 2020'!$A$3:$AA$3,0))=0,"",INDEX('[1]PNC 2020'!$A$3:$AA$434,MATCH($A516,'[1]PNC 2020'!$A$7:$A$434,0)+4,MATCH(T$60,'[1]PNC 2020'!$A$3:$AA$3,0))),"")</f>
        <v/>
      </c>
      <c r="U516" s="87" t="str">
        <f>IFERROR(IF(INDEX('[1]PNC 2020'!$A$3:$AA$434,MATCH($A516,'[1]PNC 2020'!$A$7:$A$434,0)+4,MATCH(U$60,'[1]PNC 2020'!$A$3:$AA$3,0))=0,"",INDEX('[1]PNC 2020'!$A$3:$AA$434,MATCH($A516,'[1]PNC 2020'!$A$7:$A$434,0)+4,MATCH(U$60,'[1]PNC 2020'!$A$3:$AA$3,0))),"")</f>
        <v/>
      </c>
      <c r="V516" s="87">
        <f t="shared" si="166"/>
        <v>0</v>
      </c>
      <c r="W516" s="87" t="str">
        <f>IFERROR(IF(INDEX('[1]PNC 2020'!$A$3:$AA$434,MATCH($A516,'[1]PNC 2020'!$A$7:$A$434,0)+4,MATCH(W$60,'[1]PNC 2020'!$A$3:$AA$3,0))=0,"",INDEX('[1]PNC 2020'!$A$3:$AA$434,MATCH($A516,'[1]PNC 2020'!$A$7:$A$434,0)+4,MATCH(W$60,'[1]PNC 2020'!$A$3:$AA$3,0))),"")</f>
        <v/>
      </c>
      <c r="X516" s="87" t="str">
        <f>IFERROR(IF(INDEX('[1]PNC 2020'!$A$3:$AA$434,MATCH($A516,'[1]PNC 2020'!$A$7:$A$434,0)+4,MATCH(X$60,'[1]PNC 2020'!$A$3:$AA$3,0))=0,"",INDEX('[1]PNC 2020'!$A$3:$AA$434,MATCH($A516,'[1]PNC 2020'!$A$7:$A$434,0)+4,MATCH(X$60,'[1]PNC 2020'!$A$3:$AA$3,0))),"")</f>
        <v/>
      </c>
      <c r="Y516" s="87">
        <f t="shared" si="167"/>
        <v>0</v>
      </c>
      <c r="Z516" s="87" t="str">
        <f>IFERROR(IF(INDEX('[1]PNC 2020'!$A$3:$AA$434,MATCH($A516,'[1]PNC 2020'!$A$7:$A$434,0)+4,MATCH(Z$60,'[1]PNC 2020'!$A$3:$AA$3,0))=0,"",INDEX('[1]PNC 2020'!$A$3:$AA$434,MATCH($A516,'[1]PNC 2020'!$A$7:$A$434,0)+4,MATCH(Z$60,'[1]PNC 2020'!$A$3:$AA$3,0))),"")</f>
        <v/>
      </c>
      <c r="AA516" s="87" t="str">
        <f>IFERROR(IF(INDEX('[1]PNC 2020'!$A$3:$AA$434,MATCH($A516,'[1]PNC 2020'!$A$7:$A$434,0)+4,MATCH(AA$60,'[1]PNC 2020'!$A$3:$AA$3,0))=0,"",INDEX('[1]PNC 2020'!$A$3:$AA$434,MATCH($A516,'[1]PNC 2020'!$A$7:$A$434,0)+4,MATCH(AA$60,'[1]PNC 2020'!$A$3:$AA$3,0))),"")</f>
        <v/>
      </c>
      <c r="AB516" s="87">
        <f t="shared" si="168"/>
        <v>0</v>
      </c>
      <c r="AC516" s="87" t="str">
        <f>IFERROR(IF(INDEX('[1]PNC 2020'!$A$3:$AA$434,MATCH($A516,'[1]PNC 2020'!$A$7:$A$434,0)+4,MATCH(AC$60,'[1]PNC 2020'!$A$3:$AA$3,0))=0,"",INDEX('[1]PNC 2020'!$A$3:$AA$434,MATCH($A516,'[1]PNC 2020'!$A$7:$A$434,0)+4,MATCH(AC$60,'[1]PNC 2020'!$A$3:$AA$3,0))),"")</f>
        <v/>
      </c>
      <c r="AD516" s="87" t="str">
        <f>IFERROR(IF(INDEX('[1]PNC 2020'!$A$3:$AA$434,MATCH($A516,'[1]PNC 2020'!$A$7:$A$434,0)+4,MATCH(AD$60,'[1]PNC 2020'!$A$3:$AA$3,0))=0,"",INDEX('[1]PNC 2020'!$A$3:$AA$434,MATCH($A516,'[1]PNC 2020'!$A$7:$A$434,0)+4,MATCH(AD$60,'[1]PNC 2020'!$A$3:$AA$3,0))),"")</f>
        <v/>
      </c>
      <c r="AE516" s="87">
        <f t="shared" si="169"/>
        <v>0</v>
      </c>
      <c r="AF516" s="87" t="str">
        <f>IFERROR(IF(INDEX('[1]PNC 2020'!$A$3:$AA$434,MATCH($A516,'[1]PNC 2020'!$A$7:$A$434,0)+4,MATCH(AF$60,'[1]PNC 2020'!$A$3:$AA$3,0))=0,"",INDEX('[1]PNC 2020'!$A$3:$AA$434,MATCH($A516,'[1]PNC 2020'!$A$7:$A$434,0)+4,MATCH(AF$60,'[1]PNC 2020'!$A$3:$AA$3,0))),"")</f>
        <v/>
      </c>
      <c r="AG516" s="87" t="str">
        <f>IFERROR(IF(INDEX('[1]PNC 2020'!$A$3:$AA$434,MATCH($A516,'[1]PNC 2020'!$A$7:$A$434,0)+4,MATCH(AG$60,'[1]PNC 2020'!$A$3:$AA$3,0))=0,"",INDEX('[1]PNC 2020'!$A$3:$AA$434,MATCH($A516,'[1]PNC 2020'!$A$7:$A$434,0)+4,MATCH(AG$60,'[1]PNC 2020'!$A$3:$AA$3,0))),"")</f>
        <v/>
      </c>
      <c r="AH516" s="87">
        <f t="shared" si="170"/>
        <v>0</v>
      </c>
      <c r="AI516" s="87" t="str">
        <f>IFERROR(IF(INDEX('[1]PNC 2020'!$A$3:$AA$434,MATCH($A516,'[1]PNC 2020'!$A$7:$A$434,0)+4,MATCH(AI$60,'[1]PNC 2020'!$A$3:$AA$3,0))=0,"",INDEX('[1]PNC 2020'!$A$3:$AA$434,MATCH($A516,'[1]PNC 2020'!$A$7:$A$434,0)+4,MATCH(AI$60,'[1]PNC 2020'!$A$3:$AA$3,0))),"")</f>
        <v/>
      </c>
      <c r="AJ516" s="87" t="str">
        <f>IFERROR(IF(INDEX('[1]PNC 2020'!$A$3:$AA$434,MATCH($A516,'[1]PNC 2020'!$A$7:$A$434,0)+4,MATCH(AJ$60,'[1]PNC 2020'!$A$3:$AA$3,0))=0,"",INDEX('[1]PNC 2020'!$A$3:$AA$434,MATCH($A516,'[1]PNC 2020'!$A$7:$A$434,0)+4,MATCH(AJ$60,'[1]PNC 2020'!$A$3:$AA$3,0))),"")</f>
        <v/>
      </c>
      <c r="AK516" s="87">
        <f t="shared" si="171"/>
        <v>0</v>
      </c>
      <c r="AM516" s="132" t="s">
        <v>8</v>
      </c>
    </row>
    <row r="517" spans="1:39" ht="15.95" customHeight="1" x14ac:dyDescent="0.2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tr">
        <f>IFERROR(IF(INDEX('[1]PNC 2020'!$A$3:$AA$434,MATCH($A517,'[1]PNC 2020'!$A$7:$A$434,0)+4,MATCH(E$60,'[1]PNC 2020'!$A$3:$AA$3,0))=0,"",INDEX('[1]PNC 2020'!$A$3:$AA$434,MATCH($A517,'[1]PNC 2020'!$A$7:$A$434,0)+4,MATCH(E$60,'[1]PNC 2020'!$A$3:$AA$3,0))),"")</f>
        <v/>
      </c>
      <c r="F517" s="87" t="str">
        <f>IFERROR(IF(INDEX('[1]PNC 2020'!$A$3:$AA$434,MATCH($A517,'[1]PNC 2020'!$A$7:$A$434,0)+4,MATCH(F$60,'[1]PNC 2020'!$A$3:$AA$3,0))=0,"",INDEX('[1]PNC 2020'!$A$3:$AA$434,MATCH($A517,'[1]PNC 2020'!$A$7:$A$434,0)+4,MATCH(F$60,'[1]PNC 2020'!$A$3:$AA$3,0))),"")</f>
        <v/>
      </c>
      <c r="G517" s="87">
        <f t="shared" si="161"/>
        <v>0</v>
      </c>
      <c r="H517" s="87" t="str">
        <f>IFERROR(IF(INDEX('[1]PNC 2020'!$A$3:$AA$434,MATCH($A517,'[1]PNC 2020'!$A$7:$A$434,0)+4,MATCH(H$60,'[1]PNC 2020'!$A$3:$AA$3,0))=0,"",INDEX('[1]PNC 2020'!$A$3:$AA$434,MATCH($A517,'[1]PNC 2020'!$A$7:$A$434,0)+4,MATCH(H$60,'[1]PNC 2020'!$A$3:$AA$3,0))),"")</f>
        <v/>
      </c>
      <c r="I517" s="87" t="str">
        <f>IFERROR(IF(INDEX('[1]PNC 2020'!$A$3:$AA$434,MATCH($A517,'[1]PNC 2020'!$A$7:$A$434,0)+4,MATCH(I$60,'[1]PNC 2020'!$A$3:$AA$3,0))=0,"",INDEX('[1]PNC 2020'!$A$3:$AA$434,MATCH($A517,'[1]PNC 2020'!$A$7:$A$434,0)+4,MATCH(I$60,'[1]PNC 2020'!$A$3:$AA$3,0))),"")</f>
        <v/>
      </c>
      <c r="J517" s="87">
        <f t="shared" si="162"/>
        <v>0</v>
      </c>
      <c r="K517" s="87" t="str">
        <f>IFERROR(IF(INDEX('[1]PNC 2020'!$A$3:$AA$434,MATCH($A517,'[1]PNC 2020'!$A$7:$A$434,0)+4,MATCH(K$60,'[1]PNC 2020'!$A$3:$AA$3,0))=0,"",INDEX('[1]PNC 2020'!$A$3:$AA$434,MATCH($A517,'[1]PNC 2020'!$A$7:$A$434,0)+4,MATCH(K$60,'[1]PNC 2020'!$A$3:$AA$3,0))),"")</f>
        <v/>
      </c>
      <c r="L517" s="87" t="str">
        <f>IFERROR(IF(INDEX('[1]PNC 2020'!$A$3:$AA$434,MATCH($A517,'[1]PNC 2020'!$A$7:$A$434,0)+4,MATCH(L$60,'[1]PNC 2020'!$A$3:$AA$3,0))=0,"",INDEX('[1]PNC 2020'!$A$3:$AA$434,MATCH($A517,'[1]PNC 2020'!$A$7:$A$434,0)+4,MATCH(L$60,'[1]PNC 2020'!$A$3:$AA$3,0))),"")</f>
        <v/>
      </c>
      <c r="M517" s="87">
        <f t="shared" si="163"/>
        <v>0</v>
      </c>
      <c r="N517" s="87" t="str">
        <f>IFERROR(IF(INDEX('[1]PNC 2020'!$A$3:$AA$434,MATCH($A517,'[1]PNC 2020'!$A$7:$A$434,0)+4,MATCH(N$60,'[1]PNC 2020'!$A$3:$AA$3,0))=0,"",INDEX('[1]PNC 2020'!$A$3:$AA$434,MATCH($A517,'[1]PNC 2020'!$A$7:$A$434,0)+4,MATCH(N$60,'[1]PNC 2020'!$A$3:$AA$3,0))),"")</f>
        <v/>
      </c>
      <c r="O517" s="87" t="str">
        <f>IFERROR(IF(INDEX('[1]PNC 2020'!$A$3:$AA$434,MATCH($A517,'[1]PNC 2020'!$A$7:$A$434,0)+4,MATCH(O$60,'[1]PNC 2020'!$A$3:$AA$3,0))=0,"",INDEX('[1]PNC 2020'!$A$3:$AA$434,MATCH($A517,'[1]PNC 2020'!$A$7:$A$434,0)+4,MATCH(O$60,'[1]PNC 2020'!$A$3:$AA$3,0))),"")</f>
        <v/>
      </c>
      <c r="P517" s="87">
        <f t="shared" si="164"/>
        <v>0</v>
      </c>
      <c r="Q517" s="87" t="str">
        <f>IFERROR(IF(INDEX('[1]PNC 2020'!$A$3:$AA$434,MATCH($A517,'[1]PNC 2020'!$A$7:$A$434,0)+4,MATCH(Q$60,'[1]PNC 2020'!$A$3:$AA$3,0))=0,"",INDEX('[1]PNC 2020'!$A$3:$AA$434,MATCH($A517,'[1]PNC 2020'!$A$7:$A$434,0)+4,MATCH(Q$60,'[1]PNC 2020'!$A$3:$AA$3,0))),"")</f>
        <v/>
      </c>
      <c r="R517" s="87" t="str">
        <f>IFERROR(IF(INDEX('[1]PNC 2020'!$A$3:$AA$434,MATCH($A517,'[1]PNC 2020'!$A$7:$A$434,0)+4,MATCH(R$60,'[1]PNC 2020'!$A$3:$AA$3,0))=0,"",INDEX('[1]PNC 2020'!$A$3:$AA$434,MATCH($A517,'[1]PNC 2020'!$A$7:$A$434,0)+4,MATCH(R$60,'[1]PNC 2020'!$A$3:$AA$3,0))),"")</f>
        <v/>
      </c>
      <c r="S517" s="87">
        <f t="shared" si="165"/>
        <v>0</v>
      </c>
      <c r="T517" s="87" t="str">
        <f>IFERROR(IF(INDEX('[1]PNC 2020'!$A$3:$AA$434,MATCH($A517,'[1]PNC 2020'!$A$7:$A$434,0)+4,MATCH(T$60,'[1]PNC 2020'!$A$3:$AA$3,0))=0,"",INDEX('[1]PNC 2020'!$A$3:$AA$434,MATCH($A517,'[1]PNC 2020'!$A$7:$A$434,0)+4,MATCH(T$60,'[1]PNC 2020'!$A$3:$AA$3,0))),"")</f>
        <v/>
      </c>
      <c r="U517" s="87" t="str">
        <f>IFERROR(IF(INDEX('[1]PNC 2020'!$A$3:$AA$434,MATCH($A517,'[1]PNC 2020'!$A$7:$A$434,0)+4,MATCH(U$60,'[1]PNC 2020'!$A$3:$AA$3,0))=0,"",INDEX('[1]PNC 2020'!$A$3:$AA$434,MATCH($A517,'[1]PNC 2020'!$A$7:$A$434,0)+4,MATCH(U$60,'[1]PNC 2020'!$A$3:$AA$3,0))),"")</f>
        <v/>
      </c>
      <c r="V517" s="87">
        <f t="shared" si="166"/>
        <v>0</v>
      </c>
      <c r="W517" s="87" t="str">
        <f>IFERROR(IF(INDEX('[1]PNC 2020'!$A$3:$AA$434,MATCH($A517,'[1]PNC 2020'!$A$7:$A$434,0)+4,MATCH(W$60,'[1]PNC 2020'!$A$3:$AA$3,0))=0,"",INDEX('[1]PNC 2020'!$A$3:$AA$434,MATCH($A517,'[1]PNC 2020'!$A$7:$A$434,0)+4,MATCH(W$60,'[1]PNC 2020'!$A$3:$AA$3,0))),"")</f>
        <v/>
      </c>
      <c r="X517" s="87" t="str">
        <f>IFERROR(IF(INDEX('[1]PNC 2020'!$A$3:$AA$434,MATCH($A517,'[1]PNC 2020'!$A$7:$A$434,0)+4,MATCH(X$60,'[1]PNC 2020'!$A$3:$AA$3,0))=0,"",INDEX('[1]PNC 2020'!$A$3:$AA$434,MATCH($A517,'[1]PNC 2020'!$A$7:$A$434,0)+4,MATCH(X$60,'[1]PNC 2020'!$A$3:$AA$3,0))),"")</f>
        <v/>
      </c>
      <c r="Y517" s="87">
        <f t="shared" si="167"/>
        <v>0</v>
      </c>
      <c r="Z517" s="87" t="str">
        <f>IFERROR(IF(INDEX('[1]PNC 2020'!$A$3:$AA$434,MATCH($A517,'[1]PNC 2020'!$A$7:$A$434,0)+4,MATCH(Z$60,'[1]PNC 2020'!$A$3:$AA$3,0))=0,"",INDEX('[1]PNC 2020'!$A$3:$AA$434,MATCH($A517,'[1]PNC 2020'!$A$7:$A$434,0)+4,MATCH(Z$60,'[1]PNC 2020'!$A$3:$AA$3,0))),"")</f>
        <v/>
      </c>
      <c r="AA517" s="87" t="str">
        <f>IFERROR(IF(INDEX('[1]PNC 2020'!$A$3:$AA$434,MATCH($A517,'[1]PNC 2020'!$A$7:$A$434,0)+4,MATCH(AA$60,'[1]PNC 2020'!$A$3:$AA$3,0))=0,"",INDEX('[1]PNC 2020'!$A$3:$AA$434,MATCH($A517,'[1]PNC 2020'!$A$7:$A$434,0)+4,MATCH(AA$60,'[1]PNC 2020'!$A$3:$AA$3,0))),"")</f>
        <v/>
      </c>
      <c r="AB517" s="87">
        <f t="shared" si="168"/>
        <v>0</v>
      </c>
      <c r="AC517" s="87" t="str">
        <f>IFERROR(IF(INDEX('[1]PNC 2020'!$A$3:$AA$434,MATCH($A517,'[1]PNC 2020'!$A$7:$A$434,0)+4,MATCH(AC$60,'[1]PNC 2020'!$A$3:$AA$3,0))=0,"",INDEX('[1]PNC 2020'!$A$3:$AA$434,MATCH($A517,'[1]PNC 2020'!$A$7:$A$434,0)+4,MATCH(AC$60,'[1]PNC 2020'!$A$3:$AA$3,0))),"")</f>
        <v/>
      </c>
      <c r="AD517" s="87" t="str">
        <f>IFERROR(IF(INDEX('[1]PNC 2020'!$A$3:$AA$434,MATCH($A517,'[1]PNC 2020'!$A$7:$A$434,0)+4,MATCH(AD$60,'[1]PNC 2020'!$A$3:$AA$3,0))=0,"",INDEX('[1]PNC 2020'!$A$3:$AA$434,MATCH($A517,'[1]PNC 2020'!$A$7:$A$434,0)+4,MATCH(AD$60,'[1]PNC 2020'!$A$3:$AA$3,0))),"")</f>
        <v/>
      </c>
      <c r="AE517" s="87">
        <f t="shared" si="169"/>
        <v>0</v>
      </c>
      <c r="AF517" s="87" t="str">
        <f>IFERROR(IF(INDEX('[1]PNC 2020'!$A$3:$AA$434,MATCH($A517,'[1]PNC 2020'!$A$7:$A$434,0)+4,MATCH(AF$60,'[1]PNC 2020'!$A$3:$AA$3,0))=0,"",INDEX('[1]PNC 2020'!$A$3:$AA$434,MATCH($A517,'[1]PNC 2020'!$A$7:$A$434,0)+4,MATCH(AF$60,'[1]PNC 2020'!$A$3:$AA$3,0))),"")</f>
        <v/>
      </c>
      <c r="AG517" s="87" t="str">
        <f>IFERROR(IF(INDEX('[1]PNC 2020'!$A$3:$AA$434,MATCH($A517,'[1]PNC 2020'!$A$7:$A$434,0)+4,MATCH(AG$60,'[1]PNC 2020'!$A$3:$AA$3,0))=0,"",INDEX('[1]PNC 2020'!$A$3:$AA$434,MATCH($A517,'[1]PNC 2020'!$A$7:$A$434,0)+4,MATCH(AG$60,'[1]PNC 2020'!$A$3:$AA$3,0))),"")</f>
        <v/>
      </c>
      <c r="AH517" s="87">
        <f t="shared" si="170"/>
        <v>0</v>
      </c>
      <c r="AI517" s="87" t="str">
        <f>IFERROR(IF(INDEX('[1]PNC 2020'!$A$3:$AA$434,MATCH($A517,'[1]PNC 2020'!$A$7:$A$434,0)+4,MATCH(AI$60,'[1]PNC 2020'!$A$3:$AA$3,0))=0,"",INDEX('[1]PNC 2020'!$A$3:$AA$434,MATCH($A517,'[1]PNC 2020'!$A$7:$A$434,0)+4,MATCH(AI$60,'[1]PNC 2020'!$A$3:$AA$3,0))),"")</f>
        <v/>
      </c>
      <c r="AJ517" s="87" t="str">
        <f>IFERROR(IF(INDEX('[1]PNC 2020'!$A$3:$AA$434,MATCH($A517,'[1]PNC 2020'!$A$7:$A$434,0)+4,MATCH(AJ$60,'[1]PNC 2020'!$A$3:$AA$3,0))=0,"",INDEX('[1]PNC 2020'!$A$3:$AA$434,MATCH($A517,'[1]PNC 2020'!$A$7:$A$434,0)+4,MATCH(AJ$60,'[1]PNC 2020'!$A$3:$AA$3,0))),"")</f>
        <v/>
      </c>
      <c r="AK517" s="87">
        <f t="shared" si="171"/>
        <v>0</v>
      </c>
      <c r="AM517" s="132" t="s">
        <v>8</v>
      </c>
    </row>
    <row r="518" spans="1:39" ht="15.95" customHeight="1" x14ac:dyDescent="0.2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tr">
        <f>IFERROR(IF(INDEX('[1]PNC 2020'!$A$3:$AA$434,MATCH($A518,'[1]PNC 2020'!$A$7:$A$434,0)+4,MATCH(E$60,'[1]PNC 2020'!$A$3:$AA$3,0))=0,"",INDEX('[1]PNC 2020'!$A$3:$AA$434,MATCH($A518,'[1]PNC 2020'!$A$7:$A$434,0)+4,MATCH(E$60,'[1]PNC 2020'!$A$3:$AA$3,0))),"")</f>
        <v/>
      </c>
      <c r="F518" s="87" t="str">
        <f>IFERROR(IF(INDEX('[1]PNC 2020'!$A$3:$AA$434,MATCH($A518,'[1]PNC 2020'!$A$7:$A$434,0)+4,MATCH(F$60,'[1]PNC 2020'!$A$3:$AA$3,0))=0,"",INDEX('[1]PNC 2020'!$A$3:$AA$434,MATCH($A518,'[1]PNC 2020'!$A$7:$A$434,0)+4,MATCH(F$60,'[1]PNC 2020'!$A$3:$AA$3,0))),"")</f>
        <v/>
      </c>
      <c r="G518" s="87">
        <f t="shared" si="161"/>
        <v>0</v>
      </c>
      <c r="H518" s="87" t="str">
        <f>IFERROR(IF(INDEX('[1]PNC 2020'!$A$3:$AA$434,MATCH($A518,'[1]PNC 2020'!$A$7:$A$434,0)+4,MATCH(H$60,'[1]PNC 2020'!$A$3:$AA$3,0))=0,"",INDEX('[1]PNC 2020'!$A$3:$AA$434,MATCH($A518,'[1]PNC 2020'!$A$7:$A$434,0)+4,MATCH(H$60,'[1]PNC 2020'!$A$3:$AA$3,0))),"")</f>
        <v/>
      </c>
      <c r="I518" s="87" t="str">
        <f>IFERROR(IF(INDEX('[1]PNC 2020'!$A$3:$AA$434,MATCH($A518,'[1]PNC 2020'!$A$7:$A$434,0)+4,MATCH(I$60,'[1]PNC 2020'!$A$3:$AA$3,0))=0,"",INDEX('[1]PNC 2020'!$A$3:$AA$434,MATCH($A518,'[1]PNC 2020'!$A$7:$A$434,0)+4,MATCH(I$60,'[1]PNC 2020'!$A$3:$AA$3,0))),"")</f>
        <v/>
      </c>
      <c r="J518" s="87">
        <f t="shared" si="162"/>
        <v>0</v>
      </c>
      <c r="K518" s="87" t="str">
        <f>IFERROR(IF(INDEX('[1]PNC 2020'!$A$3:$AA$434,MATCH($A518,'[1]PNC 2020'!$A$7:$A$434,0)+4,MATCH(K$60,'[1]PNC 2020'!$A$3:$AA$3,0))=0,"",INDEX('[1]PNC 2020'!$A$3:$AA$434,MATCH($A518,'[1]PNC 2020'!$A$7:$A$434,0)+4,MATCH(K$60,'[1]PNC 2020'!$A$3:$AA$3,0))),"")</f>
        <v/>
      </c>
      <c r="L518" s="87" t="str">
        <f>IFERROR(IF(INDEX('[1]PNC 2020'!$A$3:$AA$434,MATCH($A518,'[1]PNC 2020'!$A$7:$A$434,0)+4,MATCH(L$60,'[1]PNC 2020'!$A$3:$AA$3,0))=0,"",INDEX('[1]PNC 2020'!$A$3:$AA$434,MATCH($A518,'[1]PNC 2020'!$A$7:$A$434,0)+4,MATCH(L$60,'[1]PNC 2020'!$A$3:$AA$3,0))),"")</f>
        <v/>
      </c>
      <c r="M518" s="87">
        <f t="shared" si="163"/>
        <v>0</v>
      </c>
      <c r="N518" s="87" t="str">
        <f>IFERROR(IF(INDEX('[1]PNC 2020'!$A$3:$AA$434,MATCH($A518,'[1]PNC 2020'!$A$7:$A$434,0)+4,MATCH(N$60,'[1]PNC 2020'!$A$3:$AA$3,0))=0,"",INDEX('[1]PNC 2020'!$A$3:$AA$434,MATCH($A518,'[1]PNC 2020'!$A$7:$A$434,0)+4,MATCH(N$60,'[1]PNC 2020'!$A$3:$AA$3,0))),"")</f>
        <v/>
      </c>
      <c r="O518" s="87" t="str">
        <f>IFERROR(IF(INDEX('[1]PNC 2020'!$A$3:$AA$434,MATCH($A518,'[1]PNC 2020'!$A$7:$A$434,0)+4,MATCH(O$60,'[1]PNC 2020'!$A$3:$AA$3,0))=0,"",INDEX('[1]PNC 2020'!$A$3:$AA$434,MATCH($A518,'[1]PNC 2020'!$A$7:$A$434,0)+4,MATCH(O$60,'[1]PNC 2020'!$A$3:$AA$3,0))),"")</f>
        <v/>
      </c>
      <c r="P518" s="87">
        <f t="shared" si="164"/>
        <v>0</v>
      </c>
      <c r="Q518" s="87" t="str">
        <f>IFERROR(IF(INDEX('[1]PNC 2020'!$A$3:$AA$434,MATCH($A518,'[1]PNC 2020'!$A$7:$A$434,0)+4,MATCH(Q$60,'[1]PNC 2020'!$A$3:$AA$3,0))=0,"",INDEX('[1]PNC 2020'!$A$3:$AA$434,MATCH($A518,'[1]PNC 2020'!$A$7:$A$434,0)+4,MATCH(Q$60,'[1]PNC 2020'!$A$3:$AA$3,0))),"")</f>
        <v/>
      </c>
      <c r="R518" s="87" t="str">
        <f>IFERROR(IF(INDEX('[1]PNC 2020'!$A$3:$AA$434,MATCH($A518,'[1]PNC 2020'!$A$7:$A$434,0)+4,MATCH(R$60,'[1]PNC 2020'!$A$3:$AA$3,0))=0,"",INDEX('[1]PNC 2020'!$A$3:$AA$434,MATCH($A518,'[1]PNC 2020'!$A$7:$A$434,0)+4,MATCH(R$60,'[1]PNC 2020'!$A$3:$AA$3,0))),"")</f>
        <v/>
      </c>
      <c r="S518" s="87">
        <f t="shared" si="165"/>
        <v>0</v>
      </c>
      <c r="T518" s="87" t="str">
        <f>IFERROR(IF(INDEX('[1]PNC 2020'!$A$3:$AA$434,MATCH($A518,'[1]PNC 2020'!$A$7:$A$434,0)+4,MATCH(T$60,'[1]PNC 2020'!$A$3:$AA$3,0))=0,"",INDEX('[1]PNC 2020'!$A$3:$AA$434,MATCH($A518,'[1]PNC 2020'!$A$7:$A$434,0)+4,MATCH(T$60,'[1]PNC 2020'!$A$3:$AA$3,0))),"")</f>
        <v/>
      </c>
      <c r="U518" s="87" t="str">
        <f>IFERROR(IF(INDEX('[1]PNC 2020'!$A$3:$AA$434,MATCH($A518,'[1]PNC 2020'!$A$7:$A$434,0)+4,MATCH(U$60,'[1]PNC 2020'!$A$3:$AA$3,0))=0,"",INDEX('[1]PNC 2020'!$A$3:$AA$434,MATCH($A518,'[1]PNC 2020'!$A$7:$A$434,0)+4,MATCH(U$60,'[1]PNC 2020'!$A$3:$AA$3,0))),"")</f>
        <v/>
      </c>
      <c r="V518" s="87">
        <f t="shared" si="166"/>
        <v>0</v>
      </c>
      <c r="W518" s="87" t="str">
        <f>IFERROR(IF(INDEX('[1]PNC 2020'!$A$3:$AA$434,MATCH($A518,'[1]PNC 2020'!$A$7:$A$434,0)+4,MATCH(W$60,'[1]PNC 2020'!$A$3:$AA$3,0))=0,"",INDEX('[1]PNC 2020'!$A$3:$AA$434,MATCH($A518,'[1]PNC 2020'!$A$7:$A$434,0)+4,MATCH(W$60,'[1]PNC 2020'!$A$3:$AA$3,0))),"")</f>
        <v/>
      </c>
      <c r="X518" s="87" t="str">
        <f>IFERROR(IF(INDEX('[1]PNC 2020'!$A$3:$AA$434,MATCH($A518,'[1]PNC 2020'!$A$7:$A$434,0)+4,MATCH(X$60,'[1]PNC 2020'!$A$3:$AA$3,0))=0,"",INDEX('[1]PNC 2020'!$A$3:$AA$434,MATCH($A518,'[1]PNC 2020'!$A$7:$A$434,0)+4,MATCH(X$60,'[1]PNC 2020'!$A$3:$AA$3,0))),"")</f>
        <v/>
      </c>
      <c r="Y518" s="87">
        <f t="shared" si="167"/>
        <v>0</v>
      </c>
      <c r="Z518" s="87" t="str">
        <f>IFERROR(IF(INDEX('[1]PNC 2020'!$A$3:$AA$434,MATCH($A518,'[1]PNC 2020'!$A$7:$A$434,0)+4,MATCH(Z$60,'[1]PNC 2020'!$A$3:$AA$3,0))=0,"",INDEX('[1]PNC 2020'!$A$3:$AA$434,MATCH($A518,'[1]PNC 2020'!$A$7:$A$434,0)+4,MATCH(Z$60,'[1]PNC 2020'!$A$3:$AA$3,0))),"")</f>
        <v/>
      </c>
      <c r="AA518" s="87" t="str">
        <f>IFERROR(IF(INDEX('[1]PNC 2020'!$A$3:$AA$434,MATCH($A518,'[1]PNC 2020'!$A$7:$A$434,0)+4,MATCH(AA$60,'[1]PNC 2020'!$A$3:$AA$3,0))=0,"",INDEX('[1]PNC 2020'!$A$3:$AA$434,MATCH($A518,'[1]PNC 2020'!$A$7:$A$434,0)+4,MATCH(AA$60,'[1]PNC 2020'!$A$3:$AA$3,0))),"")</f>
        <v/>
      </c>
      <c r="AB518" s="87">
        <f t="shared" si="168"/>
        <v>0</v>
      </c>
      <c r="AC518" s="87" t="str">
        <f>IFERROR(IF(INDEX('[1]PNC 2020'!$A$3:$AA$434,MATCH($A518,'[1]PNC 2020'!$A$7:$A$434,0)+4,MATCH(AC$60,'[1]PNC 2020'!$A$3:$AA$3,0))=0,"",INDEX('[1]PNC 2020'!$A$3:$AA$434,MATCH($A518,'[1]PNC 2020'!$A$7:$A$434,0)+4,MATCH(AC$60,'[1]PNC 2020'!$A$3:$AA$3,0))),"")</f>
        <v/>
      </c>
      <c r="AD518" s="87" t="str">
        <f>IFERROR(IF(INDEX('[1]PNC 2020'!$A$3:$AA$434,MATCH($A518,'[1]PNC 2020'!$A$7:$A$434,0)+4,MATCH(AD$60,'[1]PNC 2020'!$A$3:$AA$3,0))=0,"",INDEX('[1]PNC 2020'!$A$3:$AA$434,MATCH($A518,'[1]PNC 2020'!$A$7:$A$434,0)+4,MATCH(AD$60,'[1]PNC 2020'!$A$3:$AA$3,0))),"")</f>
        <v/>
      </c>
      <c r="AE518" s="87">
        <f t="shared" si="169"/>
        <v>0</v>
      </c>
      <c r="AF518" s="87" t="str">
        <f>IFERROR(IF(INDEX('[1]PNC 2020'!$A$3:$AA$434,MATCH($A518,'[1]PNC 2020'!$A$7:$A$434,0)+4,MATCH(AF$60,'[1]PNC 2020'!$A$3:$AA$3,0))=0,"",INDEX('[1]PNC 2020'!$A$3:$AA$434,MATCH($A518,'[1]PNC 2020'!$A$7:$A$434,0)+4,MATCH(AF$60,'[1]PNC 2020'!$A$3:$AA$3,0))),"")</f>
        <v/>
      </c>
      <c r="AG518" s="87" t="str">
        <f>IFERROR(IF(INDEX('[1]PNC 2020'!$A$3:$AA$434,MATCH($A518,'[1]PNC 2020'!$A$7:$A$434,0)+4,MATCH(AG$60,'[1]PNC 2020'!$A$3:$AA$3,0))=0,"",INDEX('[1]PNC 2020'!$A$3:$AA$434,MATCH($A518,'[1]PNC 2020'!$A$7:$A$434,0)+4,MATCH(AG$60,'[1]PNC 2020'!$A$3:$AA$3,0))),"")</f>
        <v/>
      </c>
      <c r="AH518" s="87">
        <f t="shared" si="170"/>
        <v>0</v>
      </c>
      <c r="AI518" s="87" t="str">
        <f>IFERROR(IF(INDEX('[1]PNC 2020'!$A$3:$AA$434,MATCH($A518,'[1]PNC 2020'!$A$7:$A$434,0)+4,MATCH(AI$60,'[1]PNC 2020'!$A$3:$AA$3,0))=0,"",INDEX('[1]PNC 2020'!$A$3:$AA$434,MATCH($A518,'[1]PNC 2020'!$A$7:$A$434,0)+4,MATCH(AI$60,'[1]PNC 2020'!$A$3:$AA$3,0))),"")</f>
        <v/>
      </c>
      <c r="AJ518" s="87" t="str">
        <f>IFERROR(IF(INDEX('[1]PNC 2020'!$A$3:$AA$434,MATCH($A518,'[1]PNC 2020'!$A$7:$A$434,0)+4,MATCH(AJ$60,'[1]PNC 2020'!$A$3:$AA$3,0))=0,"",INDEX('[1]PNC 2020'!$A$3:$AA$434,MATCH($A518,'[1]PNC 2020'!$A$7:$A$434,0)+4,MATCH(AJ$60,'[1]PNC 2020'!$A$3:$AA$3,0))),"")</f>
        <v/>
      </c>
      <c r="AK518" s="87">
        <f t="shared" si="171"/>
        <v>0</v>
      </c>
      <c r="AM518" s="132" t="s">
        <v>8</v>
      </c>
    </row>
    <row r="519" spans="1:39" ht="15.95" customHeight="1" x14ac:dyDescent="0.2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tr">
        <f>IFERROR(IF(INDEX('[1]PNC 2020'!$A$3:$AA$434,MATCH($A519,'[1]PNC 2020'!$A$7:$A$434,0)+4,MATCH(E$60,'[1]PNC 2020'!$A$3:$AA$3,0))=0,"",INDEX('[1]PNC 2020'!$A$3:$AA$434,MATCH($A519,'[1]PNC 2020'!$A$7:$A$434,0)+4,MATCH(E$60,'[1]PNC 2020'!$A$3:$AA$3,0))),"")</f>
        <v/>
      </c>
      <c r="F519" s="87" t="str">
        <f>IFERROR(IF(INDEX('[1]PNC 2020'!$A$3:$AA$434,MATCH($A519,'[1]PNC 2020'!$A$7:$A$434,0)+4,MATCH(F$60,'[1]PNC 2020'!$A$3:$AA$3,0))=0,"",INDEX('[1]PNC 2020'!$A$3:$AA$434,MATCH($A519,'[1]PNC 2020'!$A$7:$A$434,0)+4,MATCH(F$60,'[1]PNC 2020'!$A$3:$AA$3,0))),"")</f>
        <v/>
      </c>
      <c r="G519" s="87">
        <f t="shared" si="161"/>
        <v>0</v>
      </c>
      <c r="H519" s="87" t="str">
        <f>IFERROR(IF(INDEX('[1]PNC 2020'!$A$3:$AA$434,MATCH($A519,'[1]PNC 2020'!$A$7:$A$434,0)+4,MATCH(H$60,'[1]PNC 2020'!$A$3:$AA$3,0))=0,"",INDEX('[1]PNC 2020'!$A$3:$AA$434,MATCH($A519,'[1]PNC 2020'!$A$7:$A$434,0)+4,MATCH(H$60,'[1]PNC 2020'!$A$3:$AA$3,0))),"")</f>
        <v/>
      </c>
      <c r="I519" s="87" t="str">
        <f>IFERROR(IF(INDEX('[1]PNC 2020'!$A$3:$AA$434,MATCH($A519,'[1]PNC 2020'!$A$7:$A$434,0)+4,MATCH(I$60,'[1]PNC 2020'!$A$3:$AA$3,0))=0,"",INDEX('[1]PNC 2020'!$A$3:$AA$434,MATCH($A519,'[1]PNC 2020'!$A$7:$A$434,0)+4,MATCH(I$60,'[1]PNC 2020'!$A$3:$AA$3,0))),"")</f>
        <v/>
      </c>
      <c r="J519" s="87">
        <f t="shared" si="162"/>
        <v>0</v>
      </c>
      <c r="K519" s="87" t="str">
        <f>IFERROR(IF(INDEX('[1]PNC 2020'!$A$3:$AA$434,MATCH($A519,'[1]PNC 2020'!$A$7:$A$434,0)+4,MATCH(K$60,'[1]PNC 2020'!$A$3:$AA$3,0))=0,"",INDEX('[1]PNC 2020'!$A$3:$AA$434,MATCH($A519,'[1]PNC 2020'!$A$7:$A$434,0)+4,MATCH(K$60,'[1]PNC 2020'!$A$3:$AA$3,0))),"")</f>
        <v/>
      </c>
      <c r="L519" s="87" t="str">
        <f>IFERROR(IF(INDEX('[1]PNC 2020'!$A$3:$AA$434,MATCH($A519,'[1]PNC 2020'!$A$7:$A$434,0)+4,MATCH(L$60,'[1]PNC 2020'!$A$3:$AA$3,0))=0,"",INDEX('[1]PNC 2020'!$A$3:$AA$434,MATCH($A519,'[1]PNC 2020'!$A$7:$A$434,0)+4,MATCH(L$60,'[1]PNC 2020'!$A$3:$AA$3,0))),"")</f>
        <v/>
      </c>
      <c r="M519" s="87">
        <f t="shared" si="163"/>
        <v>0</v>
      </c>
      <c r="N519" s="87" t="str">
        <f>IFERROR(IF(INDEX('[1]PNC 2020'!$A$3:$AA$434,MATCH($A519,'[1]PNC 2020'!$A$7:$A$434,0)+4,MATCH(N$60,'[1]PNC 2020'!$A$3:$AA$3,0))=0,"",INDEX('[1]PNC 2020'!$A$3:$AA$434,MATCH($A519,'[1]PNC 2020'!$A$7:$A$434,0)+4,MATCH(N$60,'[1]PNC 2020'!$A$3:$AA$3,0))),"")</f>
        <v/>
      </c>
      <c r="O519" s="87" t="str">
        <f>IFERROR(IF(INDEX('[1]PNC 2020'!$A$3:$AA$434,MATCH($A519,'[1]PNC 2020'!$A$7:$A$434,0)+4,MATCH(O$60,'[1]PNC 2020'!$A$3:$AA$3,0))=0,"",INDEX('[1]PNC 2020'!$A$3:$AA$434,MATCH($A519,'[1]PNC 2020'!$A$7:$A$434,0)+4,MATCH(O$60,'[1]PNC 2020'!$A$3:$AA$3,0))),"")</f>
        <v/>
      </c>
      <c r="P519" s="87">
        <f t="shared" si="164"/>
        <v>0</v>
      </c>
      <c r="Q519" s="87" t="str">
        <f>IFERROR(IF(INDEX('[1]PNC 2020'!$A$3:$AA$434,MATCH($A519,'[1]PNC 2020'!$A$7:$A$434,0)+4,MATCH(Q$60,'[1]PNC 2020'!$A$3:$AA$3,0))=0,"",INDEX('[1]PNC 2020'!$A$3:$AA$434,MATCH($A519,'[1]PNC 2020'!$A$7:$A$434,0)+4,MATCH(Q$60,'[1]PNC 2020'!$A$3:$AA$3,0))),"")</f>
        <v/>
      </c>
      <c r="R519" s="87" t="str">
        <f>IFERROR(IF(INDEX('[1]PNC 2020'!$A$3:$AA$434,MATCH($A519,'[1]PNC 2020'!$A$7:$A$434,0)+4,MATCH(R$60,'[1]PNC 2020'!$A$3:$AA$3,0))=0,"",INDEX('[1]PNC 2020'!$A$3:$AA$434,MATCH($A519,'[1]PNC 2020'!$A$7:$A$434,0)+4,MATCH(R$60,'[1]PNC 2020'!$A$3:$AA$3,0))),"")</f>
        <v/>
      </c>
      <c r="S519" s="87">
        <f t="shared" si="165"/>
        <v>0</v>
      </c>
      <c r="T519" s="87" t="str">
        <f>IFERROR(IF(INDEX('[1]PNC 2020'!$A$3:$AA$434,MATCH($A519,'[1]PNC 2020'!$A$7:$A$434,0)+4,MATCH(T$60,'[1]PNC 2020'!$A$3:$AA$3,0))=0,"",INDEX('[1]PNC 2020'!$A$3:$AA$434,MATCH($A519,'[1]PNC 2020'!$A$7:$A$434,0)+4,MATCH(T$60,'[1]PNC 2020'!$A$3:$AA$3,0))),"")</f>
        <v/>
      </c>
      <c r="U519" s="87" t="str">
        <f>IFERROR(IF(INDEX('[1]PNC 2020'!$A$3:$AA$434,MATCH($A519,'[1]PNC 2020'!$A$7:$A$434,0)+4,MATCH(U$60,'[1]PNC 2020'!$A$3:$AA$3,0))=0,"",INDEX('[1]PNC 2020'!$A$3:$AA$434,MATCH($A519,'[1]PNC 2020'!$A$7:$A$434,0)+4,MATCH(U$60,'[1]PNC 2020'!$A$3:$AA$3,0))),"")</f>
        <v/>
      </c>
      <c r="V519" s="87">
        <f t="shared" si="166"/>
        <v>0</v>
      </c>
      <c r="W519" s="87" t="str">
        <f>IFERROR(IF(INDEX('[1]PNC 2020'!$A$3:$AA$434,MATCH($A519,'[1]PNC 2020'!$A$7:$A$434,0)+4,MATCH(W$60,'[1]PNC 2020'!$A$3:$AA$3,0))=0,"",INDEX('[1]PNC 2020'!$A$3:$AA$434,MATCH($A519,'[1]PNC 2020'!$A$7:$A$434,0)+4,MATCH(W$60,'[1]PNC 2020'!$A$3:$AA$3,0))),"")</f>
        <v/>
      </c>
      <c r="X519" s="87" t="str">
        <f>IFERROR(IF(INDEX('[1]PNC 2020'!$A$3:$AA$434,MATCH($A519,'[1]PNC 2020'!$A$7:$A$434,0)+4,MATCH(X$60,'[1]PNC 2020'!$A$3:$AA$3,0))=0,"",INDEX('[1]PNC 2020'!$A$3:$AA$434,MATCH($A519,'[1]PNC 2020'!$A$7:$A$434,0)+4,MATCH(X$60,'[1]PNC 2020'!$A$3:$AA$3,0))),"")</f>
        <v/>
      </c>
      <c r="Y519" s="87">
        <f t="shared" si="167"/>
        <v>0</v>
      </c>
      <c r="Z519" s="87" t="str">
        <f>IFERROR(IF(INDEX('[1]PNC 2020'!$A$3:$AA$434,MATCH($A519,'[1]PNC 2020'!$A$7:$A$434,0)+4,MATCH(Z$60,'[1]PNC 2020'!$A$3:$AA$3,0))=0,"",INDEX('[1]PNC 2020'!$A$3:$AA$434,MATCH($A519,'[1]PNC 2020'!$A$7:$A$434,0)+4,MATCH(Z$60,'[1]PNC 2020'!$A$3:$AA$3,0))),"")</f>
        <v/>
      </c>
      <c r="AA519" s="87" t="str">
        <f>IFERROR(IF(INDEX('[1]PNC 2020'!$A$3:$AA$434,MATCH($A519,'[1]PNC 2020'!$A$7:$A$434,0)+4,MATCH(AA$60,'[1]PNC 2020'!$A$3:$AA$3,0))=0,"",INDEX('[1]PNC 2020'!$A$3:$AA$434,MATCH($A519,'[1]PNC 2020'!$A$7:$A$434,0)+4,MATCH(AA$60,'[1]PNC 2020'!$A$3:$AA$3,0))),"")</f>
        <v/>
      </c>
      <c r="AB519" s="87">
        <f t="shared" si="168"/>
        <v>0</v>
      </c>
      <c r="AC519" s="87" t="str">
        <f>IFERROR(IF(INDEX('[1]PNC 2020'!$A$3:$AA$434,MATCH($A519,'[1]PNC 2020'!$A$7:$A$434,0)+4,MATCH(AC$60,'[1]PNC 2020'!$A$3:$AA$3,0))=0,"",INDEX('[1]PNC 2020'!$A$3:$AA$434,MATCH($A519,'[1]PNC 2020'!$A$7:$A$434,0)+4,MATCH(AC$60,'[1]PNC 2020'!$A$3:$AA$3,0))),"")</f>
        <v/>
      </c>
      <c r="AD519" s="87" t="str">
        <f>IFERROR(IF(INDEX('[1]PNC 2020'!$A$3:$AA$434,MATCH($A519,'[1]PNC 2020'!$A$7:$A$434,0)+4,MATCH(AD$60,'[1]PNC 2020'!$A$3:$AA$3,0))=0,"",INDEX('[1]PNC 2020'!$A$3:$AA$434,MATCH($A519,'[1]PNC 2020'!$A$7:$A$434,0)+4,MATCH(AD$60,'[1]PNC 2020'!$A$3:$AA$3,0))),"")</f>
        <v/>
      </c>
      <c r="AE519" s="87">
        <f t="shared" si="169"/>
        <v>0</v>
      </c>
      <c r="AF519" s="87" t="str">
        <f>IFERROR(IF(INDEX('[1]PNC 2020'!$A$3:$AA$434,MATCH($A519,'[1]PNC 2020'!$A$7:$A$434,0)+4,MATCH(AF$60,'[1]PNC 2020'!$A$3:$AA$3,0))=0,"",INDEX('[1]PNC 2020'!$A$3:$AA$434,MATCH($A519,'[1]PNC 2020'!$A$7:$A$434,0)+4,MATCH(AF$60,'[1]PNC 2020'!$A$3:$AA$3,0))),"")</f>
        <v/>
      </c>
      <c r="AG519" s="87" t="str">
        <f>IFERROR(IF(INDEX('[1]PNC 2020'!$A$3:$AA$434,MATCH($A519,'[1]PNC 2020'!$A$7:$A$434,0)+4,MATCH(AG$60,'[1]PNC 2020'!$A$3:$AA$3,0))=0,"",INDEX('[1]PNC 2020'!$A$3:$AA$434,MATCH($A519,'[1]PNC 2020'!$A$7:$A$434,0)+4,MATCH(AG$60,'[1]PNC 2020'!$A$3:$AA$3,0))),"")</f>
        <v/>
      </c>
      <c r="AH519" s="87">
        <f t="shared" si="170"/>
        <v>0</v>
      </c>
      <c r="AI519" s="87" t="str">
        <f>IFERROR(IF(INDEX('[1]PNC 2020'!$A$3:$AA$434,MATCH($A519,'[1]PNC 2020'!$A$7:$A$434,0)+4,MATCH(AI$60,'[1]PNC 2020'!$A$3:$AA$3,0))=0,"",INDEX('[1]PNC 2020'!$A$3:$AA$434,MATCH($A519,'[1]PNC 2020'!$A$7:$A$434,0)+4,MATCH(AI$60,'[1]PNC 2020'!$A$3:$AA$3,0))),"")</f>
        <v/>
      </c>
      <c r="AJ519" s="87" t="str">
        <f>IFERROR(IF(INDEX('[1]PNC 2020'!$A$3:$AA$434,MATCH($A519,'[1]PNC 2020'!$A$7:$A$434,0)+4,MATCH(AJ$60,'[1]PNC 2020'!$A$3:$AA$3,0))=0,"",INDEX('[1]PNC 2020'!$A$3:$AA$434,MATCH($A519,'[1]PNC 2020'!$A$7:$A$434,0)+4,MATCH(AJ$60,'[1]PNC 2020'!$A$3:$AA$3,0))),"")</f>
        <v/>
      </c>
      <c r="AK519" s="87">
        <f t="shared" si="171"/>
        <v>0</v>
      </c>
      <c r="AM519" s="132" t="s">
        <v>8</v>
      </c>
    </row>
    <row r="520" spans="1:39" ht="15.95" customHeight="1" x14ac:dyDescent="0.2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tr">
        <f>IFERROR(IF(INDEX('[1]PNC 2020'!$A$3:$AA$434,MATCH($A520,'[1]PNC 2020'!$A$7:$A$434,0)+4,MATCH(E$60,'[1]PNC 2020'!$A$3:$AA$3,0))=0,"",INDEX('[1]PNC 2020'!$A$3:$AA$434,MATCH($A520,'[1]PNC 2020'!$A$7:$A$434,0)+4,MATCH(E$60,'[1]PNC 2020'!$A$3:$AA$3,0))),"")</f>
        <v/>
      </c>
      <c r="F520" s="87" t="str">
        <f>IFERROR(IF(INDEX('[1]PNC 2020'!$A$3:$AA$434,MATCH($A520,'[1]PNC 2020'!$A$7:$A$434,0)+4,MATCH(F$60,'[1]PNC 2020'!$A$3:$AA$3,0))=0,"",INDEX('[1]PNC 2020'!$A$3:$AA$434,MATCH($A520,'[1]PNC 2020'!$A$7:$A$434,0)+4,MATCH(F$60,'[1]PNC 2020'!$A$3:$AA$3,0))),"")</f>
        <v/>
      </c>
      <c r="G520" s="87">
        <f t="shared" si="161"/>
        <v>0</v>
      </c>
      <c r="H520" s="87" t="str">
        <f>IFERROR(IF(INDEX('[1]PNC 2020'!$A$3:$AA$434,MATCH($A520,'[1]PNC 2020'!$A$7:$A$434,0)+4,MATCH(H$60,'[1]PNC 2020'!$A$3:$AA$3,0))=0,"",INDEX('[1]PNC 2020'!$A$3:$AA$434,MATCH($A520,'[1]PNC 2020'!$A$7:$A$434,0)+4,MATCH(H$60,'[1]PNC 2020'!$A$3:$AA$3,0))),"")</f>
        <v/>
      </c>
      <c r="I520" s="87" t="str">
        <f>IFERROR(IF(INDEX('[1]PNC 2020'!$A$3:$AA$434,MATCH($A520,'[1]PNC 2020'!$A$7:$A$434,0)+4,MATCH(I$60,'[1]PNC 2020'!$A$3:$AA$3,0))=0,"",INDEX('[1]PNC 2020'!$A$3:$AA$434,MATCH($A520,'[1]PNC 2020'!$A$7:$A$434,0)+4,MATCH(I$60,'[1]PNC 2020'!$A$3:$AA$3,0))),"")</f>
        <v/>
      </c>
      <c r="J520" s="87">
        <f t="shared" si="162"/>
        <v>0</v>
      </c>
      <c r="K520" s="87" t="str">
        <f>IFERROR(IF(INDEX('[1]PNC 2020'!$A$3:$AA$434,MATCH($A520,'[1]PNC 2020'!$A$7:$A$434,0)+4,MATCH(K$60,'[1]PNC 2020'!$A$3:$AA$3,0))=0,"",INDEX('[1]PNC 2020'!$A$3:$AA$434,MATCH($A520,'[1]PNC 2020'!$A$7:$A$434,0)+4,MATCH(K$60,'[1]PNC 2020'!$A$3:$AA$3,0))),"")</f>
        <v/>
      </c>
      <c r="L520" s="87" t="str">
        <f>IFERROR(IF(INDEX('[1]PNC 2020'!$A$3:$AA$434,MATCH($A520,'[1]PNC 2020'!$A$7:$A$434,0)+4,MATCH(L$60,'[1]PNC 2020'!$A$3:$AA$3,0))=0,"",INDEX('[1]PNC 2020'!$A$3:$AA$434,MATCH($A520,'[1]PNC 2020'!$A$7:$A$434,0)+4,MATCH(L$60,'[1]PNC 2020'!$A$3:$AA$3,0))),"")</f>
        <v/>
      </c>
      <c r="M520" s="87">
        <f t="shared" si="163"/>
        <v>0</v>
      </c>
      <c r="N520" s="87" t="str">
        <f>IFERROR(IF(INDEX('[1]PNC 2020'!$A$3:$AA$434,MATCH($A520,'[1]PNC 2020'!$A$7:$A$434,0)+4,MATCH(N$60,'[1]PNC 2020'!$A$3:$AA$3,0))=0,"",INDEX('[1]PNC 2020'!$A$3:$AA$434,MATCH($A520,'[1]PNC 2020'!$A$7:$A$434,0)+4,MATCH(N$60,'[1]PNC 2020'!$A$3:$AA$3,0))),"")</f>
        <v/>
      </c>
      <c r="O520" s="87" t="str">
        <f>IFERROR(IF(INDEX('[1]PNC 2020'!$A$3:$AA$434,MATCH($A520,'[1]PNC 2020'!$A$7:$A$434,0)+4,MATCH(O$60,'[1]PNC 2020'!$A$3:$AA$3,0))=0,"",INDEX('[1]PNC 2020'!$A$3:$AA$434,MATCH($A520,'[1]PNC 2020'!$A$7:$A$434,0)+4,MATCH(O$60,'[1]PNC 2020'!$A$3:$AA$3,0))),"")</f>
        <v/>
      </c>
      <c r="P520" s="87">
        <f t="shared" si="164"/>
        <v>0</v>
      </c>
      <c r="Q520" s="87" t="str">
        <f>IFERROR(IF(INDEX('[1]PNC 2020'!$A$3:$AA$434,MATCH($A520,'[1]PNC 2020'!$A$7:$A$434,0)+4,MATCH(Q$60,'[1]PNC 2020'!$A$3:$AA$3,0))=0,"",INDEX('[1]PNC 2020'!$A$3:$AA$434,MATCH($A520,'[1]PNC 2020'!$A$7:$A$434,0)+4,MATCH(Q$60,'[1]PNC 2020'!$A$3:$AA$3,0))),"")</f>
        <v/>
      </c>
      <c r="R520" s="87" t="str">
        <f>IFERROR(IF(INDEX('[1]PNC 2020'!$A$3:$AA$434,MATCH($A520,'[1]PNC 2020'!$A$7:$A$434,0)+4,MATCH(R$60,'[1]PNC 2020'!$A$3:$AA$3,0))=0,"",INDEX('[1]PNC 2020'!$A$3:$AA$434,MATCH($A520,'[1]PNC 2020'!$A$7:$A$434,0)+4,MATCH(R$60,'[1]PNC 2020'!$A$3:$AA$3,0))),"")</f>
        <v/>
      </c>
      <c r="S520" s="87">
        <f t="shared" si="165"/>
        <v>0</v>
      </c>
      <c r="T520" s="87" t="str">
        <f>IFERROR(IF(INDEX('[1]PNC 2020'!$A$3:$AA$434,MATCH($A520,'[1]PNC 2020'!$A$7:$A$434,0)+4,MATCH(T$60,'[1]PNC 2020'!$A$3:$AA$3,0))=0,"",INDEX('[1]PNC 2020'!$A$3:$AA$434,MATCH($A520,'[1]PNC 2020'!$A$7:$A$434,0)+4,MATCH(T$60,'[1]PNC 2020'!$A$3:$AA$3,0))),"")</f>
        <v/>
      </c>
      <c r="U520" s="87" t="str">
        <f>IFERROR(IF(INDEX('[1]PNC 2020'!$A$3:$AA$434,MATCH($A520,'[1]PNC 2020'!$A$7:$A$434,0)+4,MATCH(U$60,'[1]PNC 2020'!$A$3:$AA$3,0))=0,"",INDEX('[1]PNC 2020'!$A$3:$AA$434,MATCH($A520,'[1]PNC 2020'!$A$7:$A$434,0)+4,MATCH(U$60,'[1]PNC 2020'!$A$3:$AA$3,0))),"")</f>
        <v/>
      </c>
      <c r="V520" s="87">
        <f t="shared" si="166"/>
        <v>0</v>
      </c>
      <c r="W520" s="87" t="str">
        <f>IFERROR(IF(INDEX('[1]PNC 2020'!$A$3:$AA$434,MATCH($A520,'[1]PNC 2020'!$A$7:$A$434,0)+4,MATCH(W$60,'[1]PNC 2020'!$A$3:$AA$3,0))=0,"",INDEX('[1]PNC 2020'!$A$3:$AA$434,MATCH($A520,'[1]PNC 2020'!$A$7:$A$434,0)+4,MATCH(W$60,'[1]PNC 2020'!$A$3:$AA$3,0))),"")</f>
        <v/>
      </c>
      <c r="X520" s="87" t="str">
        <f>IFERROR(IF(INDEX('[1]PNC 2020'!$A$3:$AA$434,MATCH($A520,'[1]PNC 2020'!$A$7:$A$434,0)+4,MATCH(X$60,'[1]PNC 2020'!$A$3:$AA$3,0))=0,"",INDEX('[1]PNC 2020'!$A$3:$AA$434,MATCH($A520,'[1]PNC 2020'!$A$7:$A$434,0)+4,MATCH(X$60,'[1]PNC 2020'!$A$3:$AA$3,0))),"")</f>
        <v/>
      </c>
      <c r="Y520" s="87">
        <f t="shared" si="167"/>
        <v>0</v>
      </c>
      <c r="Z520" s="87" t="str">
        <f>IFERROR(IF(INDEX('[1]PNC 2020'!$A$3:$AA$434,MATCH($A520,'[1]PNC 2020'!$A$7:$A$434,0)+4,MATCH(Z$60,'[1]PNC 2020'!$A$3:$AA$3,0))=0,"",INDEX('[1]PNC 2020'!$A$3:$AA$434,MATCH($A520,'[1]PNC 2020'!$A$7:$A$434,0)+4,MATCH(Z$60,'[1]PNC 2020'!$A$3:$AA$3,0))),"")</f>
        <v/>
      </c>
      <c r="AA520" s="87" t="str">
        <f>IFERROR(IF(INDEX('[1]PNC 2020'!$A$3:$AA$434,MATCH($A520,'[1]PNC 2020'!$A$7:$A$434,0)+4,MATCH(AA$60,'[1]PNC 2020'!$A$3:$AA$3,0))=0,"",INDEX('[1]PNC 2020'!$A$3:$AA$434,MATCH($A520,'[1]PNC 2020'!$A$7:$A$434,0)+4,MATCH(AA$60,'[1]PNC 2020'!$A$3:$AA$3,0))),"")</f>
        <v/>
      </c>
      <c r="AB520" s="87">
        <f t="shared" si="168"/>
        <v>0</v>
      </c>
      <c r="AC520" s="87" t="str">
        <f>IFERROR(IF(INDEX('[1]PNC 2020'!$A$3:$AA$434,MATCH($A520,'[1]PNC 2020'!$A$7:$A$434,0)+4,MATCH(AC$60,'[1]PNC 2020'!$A$3:$AA$3,0))=0,"",INDEX('[1]PNC 2020'!$A$3:$AA$434,MATCH($A520,'[1]PNC 2020'!$A$7:$A$434,0)+4,MATCH(AC$60,'[1]PNC 2020'!$A$3:$AA$3,0))),"")</f>
        <v/>
      </c>
      <c r="AD520" s="87" t="str">
        <f>IFERROR(IF(INDEX('[1]PNC 2020'!$A$3:$AA$434,MATCH($A520,'[1]PNC 2020'!$A$7:$A$434,0)+4,MATCH(AD$60,'[1]PNC 2020'!$A$3:$AA$3,0))=0,"",INDEX('[1]PNC 2020'!$A$3:$AA$434,MATCH($A520,'[1]PNC 2020'!$A$7:$A$434,0)+4,MATCH(AD$60,'[1]PNC 2020'!$A$3:$AA$3,0))),"")</f>
        <v/>
      </c>
      <c r="AE520" s="87">
        <f t="shared" si="169"/>
        <v>0</v>
      </c>
      <c r="AF520" s="87" t="str">
        <f>IFERROR(IF(INDEX('[1]PNC 2020'!$A$3:$AA$434,MATCH($A520,'[1]PNC 2020'!$A$7:$A$434,0)+4,MATCH(AF$60,'[1]PNC 2020'!$A$3:$AA$3,0))=0,"",INDEX('[1]PNC 2020'!$A$3:$AA$434,MATCH($A520,'[1]PNC 2020'!$A$7:$A$434,0)+4,MATCH(AF$60,'[1]PNC 2020'!$A$3:$AA$3,0))),"")</f>
        <v/>
      </c>
      <c r="AG520" s="87" t="str">
        <f>IFERROR(IF(INDEX('[1]PNC 2020'!$A$3:$AA$434,MATCH($A520,'[1]PNC 2020'!$A$7:$A$434,0)+4,MATCH(AG$60,'[1]PNC 2020'!$A$3:$AA$3,0))=0,"",INDEX('[1]PNC 2020'!$A$3:$AA$434,MATCH($A520,'[1]PNC 2020'!$A$7:$A$434,0)+4,MATCH(AG$60,'[1]PNC 2020'!$A$3:$AA$3,0))),"")</f>
        <v/>
      </c>
      <c r="AH520" s="87">
        <f t="shared" si="170"/>
        <v>0</v>
      </c>
      <c r="AI520" s="87" t="str">
        <f>IFERROR(IF(INDEX('[1]PNC 2020'!$A$3:$AA$434,MATCH($A520,'[1]PNC 2020'!$A$7:$A$434,0)+4,MATCH(AI$60,'[1]PNC 2020'!$A$3:$AA$3,0))=0,"",INDEX('[1]PNC 2020'!$A$3:$AA$434,MATCH($A520,'[1]PNC 2020'!$A$7:$A$434,0)+4,MATCH(AI$60,'[1]PNC 2020'!$A$3:$AA$3,0))),"")</f>
        <v/>
      </c>
      <c r="AJ520" s="87" t="str">
        <f>IFERROR(IF(INDEX('[1]PNC 2020'!$A$3:$AA$434,MATCH($A520,'[1]PNC 2020'!$A$7:$A$434,0)+4,MATCH(AJ$60,'[1]PNC 2020'!$A$3:$AA$3,0))=0,"",INDEX('[1]PNC 2020'!$A$3:$AA$434,MATCH($A520,'[1]PNC 2020'!$A$7:$A$434,0)+4,MATCH(AJ$60,'[1]PNC 2020'!$A$3:$AA$3,0))),"")</f>
        <v/>
      </c>
      <c r="AK520" s="87">
        <f t="shared" si="171"/>
        <v>0</v>
      </c>
      <c r="AM520" s="132" t="s">
        <v>8</v>
      </c>
    </row>
    <row r="521" spans="1:39" ht="15.95" customHeight="1" x14ac:dyDescent="0.2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tr">
        <f>IFERROR(IF(INDEX('[1]PNC 2020'!$A$3:$AA$434,MATCH($A521,'[1]PNC 2020'!$A$7:$A$434,0)+4,MATCH(E$60,'[1]PNC 2020'!$A$3:$AA$3,0))=0,"",INDEX('[1]PNC 2020'!$A$3:$AA$434,MATCH($A521,'[1]PNC 2020'!$A$7:$A$434,0)+4,MATCH(E$60,'[1]PNC 2020'!$A$3:$AA$3,0))),"")</f>
        <v/>
      </c>
      <c r="F521" s="87" t="str">
        <f>IFERROR(IF(INDEX('[1]PNC 2020'!$A$3:$AA$434,MATCH($A521,'[1]PNC 2020'!$A$7:$A$434,0)+4,MATCH(F$60,'[1]PNC 2020'!$A$3:$AA$3,0))=0,"",INDEX('[1]PNC 2020'!$A$3:$AA$434,MATCH($A521,'[1]PNC 2020'!$A$7:$A$434,0)+4,MATCH(F$60,'[1]PNC 2020'!$A$3:$AA$3,0))),"")</f>
        <v/>
      </c>
      <c r="G521" s="87">
        <f t="shared" si="161"/>
        <v>0</v>
      </c>
      <c r="H521" s="87" t="str">
        <f>IFERROR(IF(INDEX('[1]PNC 2020'!$A$3:$AA$434,MATCH($A521,'[1]PNC 2020'!$A$7:$A$434,0)+4,MATCH(H$60,'[1]PNC 2020'!$A$3:$AA$3,0))=0,"",INDEX('[1]PNC 2020'!$A$3:$AA$434,MATCH($A521,'[1]PNC 2020'!$A$7:$A$434,0)+4,MATCH(H$60,'[1]PNC 2020'!$A$3:$AA$3,0))),"")</f>
        <v/>
      </c>
      <c r="I521" s="87" t="str">
        <f>IFERROR(IF(INDEX('[1]PNC 2020'!$A$3:$AA$434,MATCH($A521,'[1]PNC 2020'!$A$7:$A$434,0)+4,MATCH(I$60,'[1]PNC 2020'!$A$3:$AA$3,0))=0,"",INDEX('[1]PNC 2020'!$A$3:$AA$434,MATCH($A521,'[1]PNC 2020'!$A$7:$A$434,0)+4,MATCH(I$60,'[1]PNC 2020'!$A$3:$AA$3,0))),"")</f>
        <v/>
      </c>
      <c r="J521" s="87">
        <f t="shared" si="162"/>
        <v>0</v>
      </c>
      <c r="K521" s="87" t="str">
        <f>IFERROR(IF(INDEX('[1]PNC 2020'!$A$3:$AA$434,MATCH($A521,'[1]PNC 2020'!$A$7:$A$434,0)+4,MATCH(K$60,'[1]PNC 2020'!$A$3:$AA$3,0))=0,"",INDEX('[1]PNC 2020'!$A$3:$AA$434,MATCH($A521,'[1]PNC 2020'!$A$7:$A$434,0)+4,MATCH(K$60,'[1]PNC 2020'!$A$3:$AA$3,0))),"")</f>
        <v/>
      </c>
      <c r="L521" s="87" t="str">
        <f>IFERROR(IF(INDEX('[1]PNC 2020'!$A$3:$AA$434,MATCH($A521,'[1]PNC 2020'!$A$7:$A$434,0)+4,MATCH(L$60,'[1]PNC 2020'!$A$3:$AA$3,0))=0,"",INDEX('[1]PNC 2020'!$A$3:$AA$434,MATCH($A521,'[1]PNC 2020'!$A$7:$A$434,0)+4,MATCH(L$60,'[1]PNC 2020'!$A$3:$AA$3,0))),"")</f>
        <v/>
      </c>
      <c r="M521" s="87">
        <f t="shared" si="163"/>
        <v>0</v>
      </c>
      <c r="N521" s="87" t="str">
        <f>IFERROR(IF(INDEX('[1]PNC 2020'!$A$3:$AA$434,MATCH($A521,'[1]PNC 2020'!$A$7:$A$434,0)+4,MATCH(N$60,'[1]PNC 2020'!$A$3:$AA$3,0))=0,"",INDEX('[1]PNC 2020'!$A$3:$AA$434,MATCH($A521,'[1]PNC 2020'!$A$7:$A$434,0)+4,MATCH(N$60,'[1]PNC 2020'!$A$3:$AA$3,0))),"")</f>
        <v/>
      </c>
      <c r="O521" s="87" t="str">
        <f>IFERROR(IF(INDEX('[1]PNC 2020'!$A$3:$AA$434,MATCH($A521,'[1]PNC 2020'!$A$7:$A$434,0)+4,MATCH(O$60,'[1]PNC 2020'!$A$3:$AA$3,0))=0,"",INDEX('[1]PNC 2020'!$A$3:$AA$434,MATCH($A521,'[1]PNC 2020'!$A$7:$A$434,0)+4,MATCH(O$60,'[1]PNC 2020'!$A$3:$AA$3,0))),"")</f>
        <v/>
      </c>
      <c r="P521" s="87">
        <f t="shared" si="164"/>
        <v>0</v>
      </c>
      <c r="Q521" s="87" t="str">
        <f>IFERROR(IF(INDEX('[1]PNC 2020'!$A$3:$AA$434,MATCH($A521,'[1]PNC 2020'!$A$7:$A$434,0)+4,MATCH(Q$60,'[1]PNC 2020'!$A$3:$AA$3,0))=0,"",INDEX('[1]PNC 2020'!$A$3:$AA$434,MATCH($A521,'[1]PNC 2020'!$A$7:$A$434,0)+4,MATCH(Q$60,'[1]PNC 2020'!$A$3:$AA$3,0))),"")</f>
        <v/>
      </c>
      <c r="R521" s="87" t="str">
        <f>IFERROR(IF(INDEX('[1]PNC 2020'!$A$3:$AA$434,MATCH($A521,'[1]PNC 2020'!$A$7:$A$434,0)+4,MATCH(R$60,'[1]PNC 2020'!$A$3:$AA$3,0))=0,"",INDEX('[1]PNC 2020'!$A$3:$AA$434,MATCH($A521,'[1]PNC 2020'!$A$7:$A$434,0)+4,MATCH(R$60,'[1]PNC 2020'!$A$3:$AA$3,0))),"")</f>
        <v/>
      </c>
      <c r="S521" s="87">
        <f t="shared" si="165"/>
        <v>0</v>
      </c>
      <c r="T521" s="87" t="str">
        <f>IFERROR(IF(INDEX('[1]PNC 2020'!$A$3:$AA$434,MATCH($A521,'[1]PNC 2020'!$A$7:$A$434,0)+4,MATCH(T$60,'[1]PNC 2020'!$A$3:$AA$3,0))=0,"",INDEX('[1]PNC 2020'!$A$3:$AA$434,MATCH($A521,'[1]PNC 2020'!$A$7:$A$434,0)+4,MATCH(T$60,'[1]PNC 2020'!$A$3:$AA$3,0))),"")</f>
        <v/>
      </c>
      <c r="U521" s="87" t="str">
        <f>IFERROR(IF(INDEX('[1]PNC 2020'!$A$3:$AA$434,MATCH($A521,'[1]PNC 2020'!$A$7:$A$434,0)+4,MATCH(U$60,'[1]PNC 2020'!$A$3:$AA$3,0))=0,"",INDEX('[1]PNC 2020'!$A$3:$AA$434,MATCH($A521,'[1]PNC 2020'!$A$7:$A$434,0)+4,MATCH(U$60,'[1]PNC 2020'!$A$3:$AA$3,0))),"")</f>
        <v/>
      </c>
      <c r="V521" s="87">
        <f t="shared" si="166"/>
        <v>0</v>
      </c>
      <c r="W521" s="87" t="str">
        <f>IFERROR(IF(INDEX('[1]PNC 2020'!$A$3:$AA$434,MATCH($A521,'[1]PNC 2020'!$A$7:$A$434,0)+4,MATCH(W$60,'[1]PNC 2020'!$A$3:$AA$3,0))=0,"",INDEX('[1]PNC 2020'!$A$3:$AA$434,MATCH($A521,'[1]PNC 2020'!$A$7:$A$434,0)+4,MATCH(W$60,'[1]PNC 2020'!$A$3:$AA$3,0))),"")</f>
        <v/>
      </c>
      <c r="X521" s="87" t="str">
        <f>IFERROR(IF(INDEX('[1]PNC 2020'!$A$3:$AA$434,MATCH($A521,'[1]PNC 2020'!$A$7:$A$434,0)+4,MATCH(X$60,'[1]PNC 2020'!$A$3:$AA$3,0))=0,"",INDEX('[1]PNC 2020'!$A$3:$AA$434,MATCH($A521,'[1]PNC 2020'!$A$7:$A$434,0)+4,MATCH(X$60,'[1]PNC 2020'!$A$3:$AA$3,0))),"")</f>
        <v/>
      </c>
      <c r="Y521" s="87">
        <f t="shared" si="167"/>
        <v>0</v>
      </c>
      <c r="Z521" s="87" t="str">
        <f>IFERROR(IF(INDEX('[1]PNC 2020'!$A$3:$AA$434,MATCH($A521,'[1]PNC 2020'!$A$7:$A$434,0)+4,MATCH(Z$60,'[1]PNC 2020'!$A$3:$AA$3,0))=0,"",INDEX('[1]PNC 2020'!$A$3:$AA$434,MATCH($A521,'[1]PNC 2020'!$A$7:$A$434,0)+4,MATCH(Z$60,'[1]PNC 2020'!$A$3:$AA$3,0))),"")</f>
        <v/>
      </c>
      <c r="AA521" s="87" t="str">
        <f>IFERROR(IF(INDEX('[1]PNC 2020'!$A$3:$AA$434,MATCH($A521,'[1]PNC 2020'!$A$7:$A$434,0)+4,MATCH(AA$60,'[1]PNC 2020'!$A$3:$AA$3,0))=0,"",INDEX('[1]PNC 2020'!$A$3:$AA$434,MATCH($A521,'[1]PNC 2020'!$A$7:$A$434,0)+4,MATCH(AA$60,'[1]PNC 2020'!$A$3:$AA$3,0))),"")</f>
        <v/>
      </c>
      <c r="AB521" s="87">
        <f t="shared" si="168"/>
        <v>0</v>
      </c>
      <c r="AC521" s="87" t="str">
        <f>IFERROR(IF(INDEX('[1]PNC 2020'!$A$3:$AA$434,MATCH($A521,'[1]PNC 2020'!$A$7:$A$434,0)+4,MATCH(AC$60,'[1]PNC 2020'!$A$3:$AA$3,0))=0,"",INDEX('[1]PNC 2020'!$A$3:$AA$434,MATCH($A521,'[1]PNC 2020'!$A$7:$A$434,0)+4,MATCH(AC$60,'[1]PNC 2020'!$A$3:$AA$3,0))),"")</f>
        <v/>
      </c>
      <c r="AD521" s="87" t="str">
        <f>IFERROR(IF(INDEX('[1]PNC 2020'!$A$3:$AA$434,MATCH($A521,'[1]PNC 2020'!$A$7:$A$434,0)+4,MATCH(AD$60,'[1]PNC 2020'!$A$3:$AA$3,0))=0,"",INDEX('[1]PNC 2020'!$A$3:$AA$434,MATCH($A521,'[1]PNC 2020'!$A$7:$A$434,0)+4,MATCH(AD$60,'[1]PNC 2020'!$A$3:$AA$3,0))),"")</f>
        <v/>
      </c>
      <c r="AE521" s="87">
        <f t="shared" si="169"/>
        <v>0</v>
      </c>
      <c r="AF521" s="87" t="str">
        <f>IFERROR(IF(INDEX('[1]PNC 2020'!$A$3:$AA$434,MATCH($A521,'[1]PNC 2020'!$A$7:$A$434,0)+4,MATCH(AF$60,'[1]PNC 2020'!$A$3:$AA$3,0))=0,"",INDEX('[1]PNC 2020'!$A$3:$AA$434,MATCH($A521,'[1]PNC 2020'!$A$7:$A$434,0)+4,MATCH(AF$60,'[1]PNC 2020'!$A$3:$AA$3,0))),"")</f>
        <v/>
      </c>
      <c r="AG521" s="87" t="str">
        <f>IFERROR(IF(INDEX('[1]PNC 2020'!$A$3:$AA$434,MATCH($A521,'[1]PNC 2020'!$A$7:$A$434,0)+4,MATCH(AG$60,'[1]PNC 2020'!$A$3:$AA$3,0))=0,"",INDEX('[1]PNC 2020'!$A$3:$AA$434,MATCH($A521,'[1]PNC 2020'!$A$7:$A$434,0)+4,MATCH(AG$60,'[1]PNC 2020'!$A$3:$AA$3,0))),"")</f>
        <v/>
      </c>
      <c r="AH521" s="87">
        <f t="shared" si="170"/>
        <v>0</v>
      </c>
      <c r="AI521" s="87" t="str">
        <f>IFERROR(IF(INDEX('[1]PNC 2020'!$A$3:$AA$434,MATCH($A521,'[1]PNC 2020'!$A$7:$A$434,0)+4,MATCH(AI$60,'[1]PNC 2020'!$A$3:$AA$3,0))=0,"",INDEX('[1]PNC 2020'!$A$3:$AA$434,MATCH($A521,'[1]PNC 2020'!$A$7:$A$434,0)+4,MATCH(AI$60,'[1]PNC 2020'!$A$3:$AA$3,0))),"")</f>
        <v/>
      </c>
      <c r="AJ521" s="87" t="str">
        <f>IFERROR(IF(INDEX('[1]PNC 2020'!$A$3:$AA$434,MATCH($A521,'[1]PNC 2020'!$A$7:$A$434,0)+4,MATCH(AJ$60,'[1]PNC 2020'!$A$3:$AA$3,0))=0,"",INDEX('[1]PNC 2020'!$A$3:$AA$434,MATCH($A521,'[1]PNC 2020'!$A$7:$A$434,0)+4,MATCH(AJ$60,'[1]PNC 2020'!$A$3:$AA$3,0))),"")</f>
        <v/>
      </c>
      <c r="AK521" s="87">
        <f t="shared" si="171"/>
        <v>0</v>
      </c>
      <c r="AM521" s="132" t="s">
        <v>8</v>
      </c>
    </row>
    <row r="522" spans="1:39" ht="15.95" customHeight="1" x14ac:dyDescent="0.2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tr">
        <f>IFERROR(IF(INDEX('[1]PNC 2020'!$A$3:$AA$434,MATCH($A522,'[1]PNC 2020'!$A$7:$A$434,0)+4,MATCH(E$60,'[1]PNC 2020'!$A$3:$AA$3,0))=0,"",INDEX('[1]PNC 2020'!$A$3:$AA$434,MATCH($A522,'[1]PNC 2020'!$A$7:$A$434,0)+4,MATCH(E$60,'[1]PNC 2020'!$A$3:$AA$3,0))),"")</f>
        <v/>
      </c>
      <c r="F522" s="87" t="str">
        <f>IFERROR(IF(INDEX('[1]PNC 2020'!$A$3:$AA$434,MATCH($A522,'[1]PNC 2020'!$A$7:$A$434,0)+4,MATCH(F$60,'[1]PNC 2020'!$A$3:$AA$3,0))=0,"",INDEX('[1]PNC 2020'!$A$3:$AA$434,MATCH($A522,'[1]PNC 2020'!$A$7:$A$434,0)+4,MATCH(F$60,'[1]PNC 2020'!$A$3:$AA$3,0))),"")</f>
        <v/>
      </c>
      <c r="G522" s="87">
        <f t="shared" si="161"/>
        <v>0</v>
      </c>
      <c r="H522" s="87" t="str">
        <f>IFERROR(IF(INDEX('[1]PNC 2020'!$A$3:$AA$434,MATCH($A522,'[1]PNC 2020'!$A$7:$A$434,0)+4,MATCH(H$60,'[1]PNC 2020'!$A$3:$AA$3,0))=0,"",INDEX('[1]PNC 2020'!$A$3:$AA$434,MATCH($A522,'[1]PNC 2020'!$A$7:$A$434,0)+4,MATCH(H$60,'[1]PNC 2020'!$A$3:$AA$3,0))),"")</f>
        <v/>
      </c>
      <c r="I522" s="87" t="str">
        <f>IFERROR(IF(INDEX('[1]PNC 2020'!$A$3:$AA$434,MATCH($A522,'[1]PNC 2020'!$A$7:$A$434,0)+4,MATCH(I$60,'[1]PNC 2020'!$A$3:$AA$3,0))=0,"",INDEX('[1]PNC 2020'!$A$3:$AA$434,MATCH($A522,'[1]PNC 2020'!$A$7:$A$434,0)+4,MATCH(I$60,'[1]PNC 2020'!$A$3:$AA$3,0))),"")</f>
        <v/>
      </c>
      <c r="J522" s="87">
        <f t="shared" si="162"/>
        <v>0</v>
      </c>
      <c r="K522" s="87" t="str">
        <f>IFERROR(IF(INDEX('[1]PNC 2020'!$A$3:$AA$434,MATCH($A522,'[1]PNC 2020'!$A$7:$A$434,0)+4,MATCH(K$60,'[1]PNC 2020'!$A$3:$AA$3,0))=0,"",INDEX('[1]PNC 2020'!$A$3:$AA$434,MATCH($A522,'[1]PNC 2020'!$A$7:$A$434,0)+4,MATCH(K$60,'[1]PNC 2020'!$A$3:$AA$3,0))),"")</f>
        <v/>
      </c>
      <c r="L522" s="87" t="str">
        <f>IFERROR(IF(INDEX('[1]PNC 2020'!$A$3:$AA$434,MATCH($A522,'[1]PNC 2020'!$A$7:$A$434,0)+4,MATCH(L$60,'[1]PNC 2020'!$A$3:$AA$3,0))=0,"",INDEX('[1]PNC 2020'!$A$3:$AA$434,MATCH($A522,'[1]PNC 2020'!$A$7:$A$434,0)+4,MATCH(L$60,'[1]PNC 2020'!$A$3:$AA$3,0))),"")</f>
        <v/>
      </c>
      <c r="M522" s="87">
        <f t="shared" si="163"/>
        <v>0</v>
      </c>
      <c r="N522" s="87" t="str">
        <f>IFERROR(IF(INDEX('[1]PNC 2020'!$A$3:$AA$434,MATCH($A522,'[1]PNC 2020'!$A$7:$A$434,0)+4,MATCH(N$60,'[1]PNC 2020'!$A$3:$AA$3,0))=0,"",INDEX('[1]PNC 2020'!$A$3:$AA$434,MATCH($A522,'[1]PNC 2020'!$A$7:$A$434,0)+4,MATCH(N$60,'[1]PNC 2020'!$A$3:$AA$3,0))),"")</f>
        <v/>
      </c>
      <c r="O522" s="87" t="str">
        <f>IFERROR(IF(INDEX('[1]PNC 2020'!$A$3:$AA$434,MATCH($A522,'[1]PNC 2020'!$A$7:$A$434,0)+4,MATCH(O$60,'[1]PNC 2020'!$A$3:$AA$3,0))=0,"",INDEX('[1]PNC 2020'!$A$3:$AA$434,MATCH($A522,'[1]PNC 2020'!$A$7:$A$434,0)+4,MATCH(O$60,'[1]PNC 2020'!$A$3:$AA$3,0))),"")</f>
        <v/>
      </c>
      <c r="P522" s="87">
        <f t="shared" si="164"/>
        <v>0</v>
      </c>
      <c r="Q522" s="87" t="str">
        <f>IFERROR(IF(INDEX('[1]PNC 2020'!$A$3:$AA$434,MATCH($A522,'[1]PNC 2020'!$A$7:$A$434,0)+4,MATCH(Q$60,'[1]PNC 2020'!$A$3:$AA$3,0))=0,"",INDEX('[1]PNC 2020'!$A$3:$AA$434,MATCH($A522,'[1]PNC 2020'!$A$7:$A$434,0)+4,MATCH(Q$60,'[1]PNC 2020'!$A$3:$AA$3,0))),"")</f>
        <v/>
      </c>
      <c r="R522" s="87" t="str">
        <f>IFERROR(IF(INDEX('[1]PNC 2020'!$A$3:$AA$434,MATCH($A522,'[1]PNC 2020'!$A$7:$A$434,0)+4,MATCH(R$60,'[1]PNC 2020'!$A$3:$AA$3,0))=0,"",INDEX('[1]PNC 2020'!$A$3:$AA$434,MATCH($A522,'[1]PNC 2020'!$A$7:$A$434,0)+4,MATCH(R$60,'[1]PNC 2020'!$A$3:$AA$3,0))),"")</f>
        <v/>
      </c>
      <c r="S522" s="87">
        <f t="shared" si="165"/>
        <v>0</v>
      </c>
      <c r="T522" s="87" t="str">
        <f>IFERROR(IF(INDEX('[1]PNC 2020'!$A$3:$AA$434,MATCH($A522,'[1]PNC 2020'!$A$7:$A$434,0)+4,MATCH(T$60,'[1]PNC 2020'!$A$3:$AA$3,0))=0,"",INDEX('[1]PNC 2020'!$A$3:$AA$434,MATCH($A522,'[1]PNC 2020'!$A$7:$A$434,0)+4,MATCH(T$60,'[1]PNC 2020'!$A$3:$AA$3,0))),"")</f>
        <v/>
      </c>
      <c r="U522" s="87" t="str">
        <f>IFERROR(IF(INDEX('[1]PNC 2020'!$A$3:$AA$434,MATCH($A522,'[1]PNC 2020'!$A$7:$A$434,0)+4,MATCH(U$60,'[1]PNC 2020'!$A$3:$AA$3,0))=0,"",INDEX('[1]PNC 2020'!$A$3:$AA$434,MATCH($A522,'[1]PNC 2020'!$A$7:$A$434,0)+4,MATCH(U$60,'[1]PNC 2020'!$A$3:$AA$3,0))),"")</f>
        <v/>
      </c>
      <c r="V522" s="87">
        <f t="shared" si="166"/>
        <v>0</v>
      </c>
      <c r="W522" s="87" t="str">
        <f>IFERROR(IF(INDEX('[1]PNC 2020'!$A$3:$AA$434,MATCH($A522,'[1]PNC 2020'!$A$7:$A$434,0)+4,MATCH(W$60,'[1]PNC 2020'!$A$3:$AA$3,0))=0,"",INDEX('[1]PNC 2020'!$A$3:$AA$434,MATCH($A522,'[1]PNC 2020'!$A$7:$A$434,0)+4,MATCH(W$60,'[1]PNC 2020'!$A$3:$AA$3,0))),"")</f>
        <v/>
      </c>
      <c r="X522" s="87" t="str">
        <f>IFERROR(IF(INDEX('[1]PNC 2020'!$A$3:$AA$434,MATCH($A522,'[1]PNC 2020'!$A$7:$A$434,0)+4,MATCH(X$60,'[1]PNC 2020'!$A$3:$AA$3,0))=0,"",INDEX('[1]PNC 2020'!$A$3:$AA$434,MATCH($A522,'[1]PNC 2020'!$A$7:$A$434,0)+4,MATCH(X$60,'[1]PNC 2020'!$A$3:$AA$3,0))),"")</f>
        <v/>
      </c>
      <c r="Y522" s="87">
        <f t="shared" si="167"/>
        <v>0</v>
      </c>
      <c r="Z522" s="87" t="str">
        <f>IFERROR(IF(INDEX('[1]PNC 2020'!$A$3:$AA$434,MATCH($A522,'[1]PNC 2020'!$A$7:$A$434,0)+4,MATCH(Z$60,'[1]PNC 2020'!$A$3:$AA$3,0))=0,"",INDEX('[1]PNC 2020'!$A$3:$AA$434,MATCH($A522,'[1]PNC 2020'!$A$7:$A$434,0)+4,MATCH(Z$60,'[1]PNC 2020'!$A$3:$AA$3,0))),"")</f>
        <v/>
      </c>
      <c r="AA522" s="87" t="str">
        <f>IFERROR(IF(INDEX('[1]PNC 2020'!$A$3:$AA$434,MATCH($A522,'[1]PNC 2020'!$A$7:$A$434,0)+4,MATCH(AA$60,'[1]PNC 2020'!$A$3:$AA$3,0))=0,"",INDEX('[1]PNC 2020'!$A$3:$AA$434,MATCH($A522,'[1]PNC 2020'!$A$7:$A$434,0)+4,MATCH(AA$60,'[1]PNC 2020'!$A$3:$AA$3,0))),"")</f>
        <v/>
      </c>
      <c r="AB522" s="87">
        <f t="shared" si="168"/>
        <v>0</v>
      </c>
      <c r="AC522" s="87" t="str">
        <f>IFERROR(IF(INDEX('[1]PNC 2020'!$A$3:$AA$434,MATCH($A522,'[1]PNC 2020'!$A$7:$A$434,0)+4,MATCH(AC$60,'[1]PNC 2020'!$A$3:$AA$3,0))=0,"",INDEX('[1]PNC 2020'!$A$3:$AA$434,MATCH($A522,'[1]PNC 2020'!$A$7:$A$434,0)+4,MATCH(AC$60,'[1]PNC 2020'!$A$3:$AA$3,0))),"")</f>
        <v/>
      </c>
      <c r="AD522" s="87" t="str">
        <f>IFERROR(IF(INDEX('[1]PNC 2020'!$A$3:$AA$434,MATCH($A522,'[1]PNC 2020'!$A$7:$A$434,0)+4,MATCH(AD$60,'[1]PNC 2020'!$A$3:$AA$3,0))=0,"",INDEX('[1]PNC 2020'!$A$3:$AA$434,MATCH($A522,'[1]PNC 2020'!$A$7:$A$434,0)+4,MATCH(AD$60,'[1]PNC 2020'!$A$3:$AA$3,0))),"")</f>
        <v/>
      </c>
      <c r="AE522" s="87">
        <f t="shared" si="169"/>
        <v>0</v>
      </c>
      <c r="AF522" s="87" t="str">
        <f>IFERROR(IF(INDEX('[1]PNC 2020'!$A$3:$AA$434,MATCH($A522,'[1]PNC 2020'!$A$7:$A$434,0)+4,MATCH(AF$60,'[1]PNC 2020'!$A$3:$AA$3,0))=0,"",INDEX('[1]PNC 2020'!$A$3:$AA$434,MATCH($A522,'[1]PNC 2020'!$A$7:$A$434,0)+4,MATCH(AF$60,'[1]PNC 2020'!$A$3:$AA$3,0))),"")</f>
        <v/>
      </c>
      <c r="AG522" s="87" t="str">
        <f>IFERROR(IF(INDEX('[1]PNC 2020'!$A$3:$AA$434,MATCH($A522,'[1]PNC 2020'!$A$7:$A$434,0)+4,MATCH(AG$60,'[1]PNC 2020'!$A$3:$AA$3,0))=0,"",INDEX('[1]PNC 2020'!$A$3:$AA$434,MATCH($A522,'[1]PNC 2020'!$A$7:$A$434,0)+4,MATCH(AG$60,'[1]PNC 2020'!$A$3:$AA$3,0))),"")</f>
        <v/>
      </c>
      <c r="AH522" s="87">
        <f t="shared" si="170"/>
        <v>0</v>
      </c>
      <c r="AI522" s="87" t="str">
        <f>IFERROR(IF(INDEX('[1]PNC 2020'!$A$3:$AA$434,MATCH($A522,'[1]PNC 2020'!$A$7:$A$434,0)+4,MATCH(AI$60,'[1]PNC 2020'!$A$3:$AA$3,0))=0,"",INDEX('[1]PNC 2020'!$A$3:$AA$434,MATCH($A522,'[1]PNC 2020'!$A$7:$A$434,0)+4,MATCH(AI$60,'[1]PNC 2020'!$A$3:$AA$3,0))),"")</f>
        <v/>
      </c>
      <c r="AJ522" s="87" t="str">
        <f>IFERROR(IF(INDEX('[1]PNC 2020'!$A$3:$AA$434,MATCH($A522,'[1]PNC 2020'!$A$7:$A$434,0)+4,MATCH(AJ$60,'[1]PNC 2020'!$A$3:$AA$3,0))=0,"",INDEX('[1]PNC 2020'!$A$3:$AA$434,MATCH($A522,'[1]PNC 2020'!$A$7:$A$434,0)+4,MATCH(AJ$60,'[1]PNC 2020'!$A$3:$AA$3,0))),"")</f>
        <v/>
      </c>
      <c r="AK522" s="87">
        <f t="shared" si="171"/>
        <v>0</v>
      </c>
      <c r="AM522" s="132" t="s">
        <v>8</v>
      </c>
    </row>
    <row r="523" spans="1:39" ht="15.95" customHeight="1" x14ac:dyDescent="0.2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tr">
        <f>IFERROR(IF(INDEX('[1]PNC 2020'!$A$3:$AA$434,MATCH($A523,'[1]PNC 2020'!$A$7:$A$434,0)+4,MATCH(E$60,'[1]PNC 2020'!$A$3:$AA$3,0))=0,"",INDEX('[1]PNC 2020'!$A$3:$AA$434,MATCH($A523,'[1]PNC 2020'!$A$7:$A$434,0)+4,MATCH(E$60,'[1]PNC 2020'!$A$3:$AA$3,0))),"")</f>
        <v/>
      </c>
      <c r="F523" s="87" t="str">
        <f>IFERROR(IF(INDEX('[1]PNC 2020'!$A$3:$AA$434,MATCH($A523,'[1]PNC 2020'!$A$7:$A$434,0)+4,MATCH(F$60,'[1]PNC 2020'!$A$3:$AA$3,0))=0,"",INDEX('[1]PNC 2020'!$A$3:$AA$434,MATCH($A523,'[1]PNC 2020'!$A$7:$A$434,0)+4,MATCH(F$60,'[1]PNC 2020'!$A$3:$AA$3,0))),"")</f>
        <v/>
      </c>
      <c r="G523" s="87">
        <f t="shared" si="161"/>
        <v>0</v>
      </c>
      <c r="H523" s="87" t="str">
        <f>IFERROR(IF(INDEX('[1]PNC 2020'!$A$3:$AA$434,MATCH($A523,'[1]PNC 2020'!$A$7:$A$434,0)+4,MATCH(H$60,'[1]PNC 2020'!$A$3:$AA$3,0))=0,"",INDEX('[1]PNC 2020'!$A$3:$AA$434,MATCH($A523,'[1]PNC 2020'!$A$7:$A$434,0)+4,MATCH(H$60,'[1]PNC 2020'!$A$3:$AA$3,0))),"")</f>
        <v/>
      </c>
      <c r="I523" s="87" t="str">
        <f>IFERROR(IF(INDEX('[1]PNC 2020'!$A$3:$AA$434,MATCH($A523,'[1]PNC 2020'!$A$7:$A$434,0)+4,MATCH(I$60,'[1]PNC 2020'!$A$3:$AA$3,0))=0,"",INDEX('[1]PNC 2020'!$A$3:$AA$434,MATCH($A523,'[1]PNC 2020'!$A$7:$A$434,0)+4,MATCH(I$60,'[1]PNC 2020'!$A$3:$AA$3,0))),"")</f>
        <v/>
      </c>
      <c r="J523" s="87">
        <f t="shared" si="162"/>
        <v>0</v>
      </c>
      <c r="K523" s="87" t="str">
        <f>IFERROR(IF(INDEX('[1]PNC 2020'!$A$3:$AA$434,MATCH($A523,'[1]PNC 2020'!$A$7:$A$434,0)+4,MATCH(K$60,'[1]PNC 2020'!$A$3:$AA$3,0))=0,"",INDEX('[1]PNC 2020'!$A$3:$AA$434,MATCH($A523,'[1]PNC 2020'!$A$7:$A$434,0)+4,MATCH(K$60,'[1]PNC 2020'!$A$3:$AA$3,0))),"")</f>
        <v/>
      </c>
      <c r="L523" s="87" t="str">
        <f>IFERROR(IF(INDEX('[1]PNC 2020'!$A$3:$AA$434,MATCH($A523,'[1]PNC 2020'!$A$7:$A$434,0)+4,MATCH(L$60,'[1]PNC 2020'!$A$3:$AA$3,0))=0,"",INDEX('[1]PNC 2020'!$A$3:$AA$434,MATCH($A523,'[1]PNC 2020'!$A$7:$A$434,0)+4,MATCH(L$60,'[1]PNC 2020'!$A$3:$AA$3,0))),"")</f>
        <v/>
      </c>
      <c r="M523" s="87">
        <f t="shared" si="163"/>
        <v>0</v>
      </c>
      <c r="N523" s="87" t="str">
        <f>IFERROR(IF(INDEX('[1]PNC 2020'!$A$3:$AA$434,MATCH($A523,'[1]PNC 2020'!$A$7:$A$434,0)+4,MATCH(N$60,'[1]PNC 2020'!$A$3:$AA$3,0))=0,"",INDEX('[1]PNC 2020'!$A$3:$AA$434,MATCH($A523,'[1]PNC 2020'!$A$7:$A$434,0)+4,MATCH(N$60,'[1]PNC 2020'!$A$3:$AA$3,0))),"")</f>
        <v/>
      </c>
      <c r="O523" s="87" t="str">
        <f>IFERROR(IF(INDEX('[1]PNC 2020'!$A$3:$AA$434,MATCH($A523,'[1]PNC 2020'!$A$7:$A$434,0)+4,MATCH(O$60,'[1]PNC 2020'!$A$3:$AA$3,0))=0,"",INDEX('[1]PNC 2020'!$A$3:$AA$434,MATCH($A523,'[1]PNC 2020'!$A$7:$A$434,0)+4,MATCH(O$60,'[1]PNC 2020'!$A$3:$AA$3,0))),"")</f>
        <v/>
      </c>
      <c r="P523" s="87">
        <f t="shared" si="164"/>
        <v>0</v>
      </c>
      <c r="Q523" s="87" t="str">
        <f>IFERROR(IF(INDEX('[1]PNC 2020'!$A$3:$AA$434,MATCH($A523,'[1]PNC 2020'!$A$7:$A$434,0)+4,MATCH(Q$60,'[1]PNC 2020'!$A$3:$AA$3,0))=0,"",INDEX('[1]PNC 2020'!$A$3:$AA$434,MATCH($A523,'[1]PNC 2020'!$A$7:$A$434,0)+4,MATCH(Q$60,'[1]PNC 2020'!$A$3:$AA$3,0))),"")</f>
        <v/>
      </c>
      <c r="R523" s="87" t="str">
        <f>IFERROR(IF(INDEX('[1]PNC 2020'!$A$3:$AA$434,MATCH($A523,'[1]PNC 2020'!$A$7:$A$434,0)+4,MATCH(R$60,'[1]PNC 2020'!$A$3:$AA$3,0))=0,"",INDEX('[1]PNC 2020'!$A$3:$AA$434,MATCH($A523,'[1]PNC 2020'!$A$7:$A$434,0)+4,MATCH(R$60,'[1]PNC 2020'!$A$3:$AA$3,0))),"")</f>
        <v/>
      </c>
      <c r="S523" s="87">
        <f t="shared" si="165"/>
        <v>0</v>
      </c>
      <c r="T523" s="87" t="str">
        <f>IFERROR(IF(INDEX('[1]PNC 2020'!$A$3:$AA$434,MATCH($A523,'[1]PNC 2020'!$A$7:$A$434,0)+4,MATCH(T$60,'[1]PNC 2020'!$A$3:$AA$3,0))=0,"",INDEX('[1]PNC 2020'!$A$3:$AA$434,MATCH($A523,'[1]PNC 2020'!$A$7:$A$434,0)+4,MATCH(T$60,'[1]PNC 2020'!$A$3:$AA$3,0))),"")</f>
        <v/>
      </c>
      <c r="U523" s="87" t="str">
        <f>IFERROR(IF(INDEX('[1]PNC 2020'!$A$3:$AA$434,MATCH($A523,'[1]PNC 2020'!$A$7:$A$434,0)+4,MATCH(U$60,'[1]PNC 2020'!$A$3:$AA$3,0))=0,"",INDEX('[1]PNC 2020'!$A$3:$AA$434,MATCH($A523,'[1]PNC 2020'!$A$7:$A$434,0)+4,MATCH(U$60,'[1]PNC 2020'!$A$3:$AA$3,0))),"")</f>
        <v/>
      </c>
      <c r="V523" s="87">
        <f t="shared" si="166"/>
        <v>0</v>
      </c>
      <c r="W523" s="87" t="str">
        <f>IFERROR(IF(INDEX('[1]PNC 2020'!$A$3:$AA$434,MATCH($A523,'[1]PNC 2020'!$A$7:$A$434,0)+4,MATCH(W$60,'[1]PNC 2020'!$A$3:$AA$3,0))=0,"",INDEX('[1]PNC 2020'!$A$3:$AA$434,MATCH($A523,'[1]PNC 2020'!$A$7:$A$434,0)+4,MATCH(W$60,'[1]PNC 2020'!$A$3:$AA$3,0))),"")</f>
        <v/>
      </c>
      <c r="X523" s="87" t="str">
        <f>IFERROR(IF(INDEX('[1]PNC 2020'!$A$3:$AA$434,MATCH($A523,'[1]PNC 2020'!$A$7:$A$434,0)+4,MATCH(X$60,'[1]PNC 2020'!$A$3:$AA$3,0))=0,"",INDEX('[1]PNC 2020'!$A$3:$AA$434,MATCH($A523,'[1]PNC 2020'!$A$7:$A$434,0)+4,MATCH(X$60,'[1]PNC 2020'!$A$3:$AA$3,0))),"")</f>
        <v/>
      </c>
      <c r="Y523" s="87">
        <f t="shared" si="167"/>
        <v>0</v>
      </c>
      <c r="Z523" s="87" t="str">
        <f>IFERROR(IF(INDEX('[1]PNC 2020'!$A$3:$AA$434,MATCH($A523,'[1]PNC 2020'!$A$7:$A$434,0)+4,MATCH(Z$60,'[1]PNC 2020'!$A$3:$AA$3,0))=0,"",INDEX('[1]PNC 2020'!$A$3:$AA$434,MATCH($A523,'[1]PNC 2020'!$A$7:$A$434,0)+4,MATCH(Z$60,'[1]PNC 2020'!$A$3:$AA$3,0))),"")</f>
        <v/>
      </c>
      <c r="AA523" s="87" t="str">
        <f>IFERROR(IF(INDEX('[1]PNC 2020'!$A$3:$AA$434,MATCH($A523,'[1]PNC 2020'!$A$7:$A$434,0)+4,MATCH(AA$60,'[1]PNC 2020'!$A$3:$AA$3,0))=0,"",INDEX('[1]PNC 2020'!$A$3:$AA$434,MATCH($A523,'[1]PNC 2020'!$A$7:$A$434,0)+4,MATCH(AA$60,'[1]PNC 2020'!$A$3:$AA$3,0))),"")</f>
        <v/>
      </c>
      <c r="AB523" s="87">
        <f t="shared" si="168"/>
        <v>0</v>
      </c>
      <c r="AC523" s="87" t="str">
        <f>IFERROR(IF(INDEX('[1]PNC 2020'!$A$3:$AA$434,MATCH($A523,'[1]PNC 2020'!$A$7:$A$434,0)+4,MATCH(AC$60,'[1]PNC 2020'!$A$3:$AA$3,0))=0,"",INDEX('[1]PNC 2020'!$A$3:$AA$434,MATCH($A523,'[1]PNC 2020'!$A$7:$A$434,0)+4,MATCH(AC$60,'[1]PNC 2020'!$A$3:$AA$3,0))),"")</f>
        <v/>
      </c>
      <c r="AD523" s="87" t="str">
        <f>IFERROR(IF(INDEX('[1]PNC 2020'!$A$3:$AA$434,MATCH($A523,'[1]PNC 2020'!$A$7:$A$434,0)+4,MATCH(AD$60,'[1]PNC 2020'!$A$3:$AA$3,0))=0,"",INDEX('[1]PNC 2020'!$A$3:$AA$434,MATCH($A523,'[1]PNC 2020'!$A$7:$A$434,0)+4,MATCH(AD$60,'[1]PNC 2020'!$A$3:$AA$3,0))),"")</f>
        <v/>
      </c>
      <c r="AE523" s="87">
        <f t="shared" si="169"/>
        <v>0</v>
      </c>
      <c r="AF523" s="87" t="str">
        <f>IFERROR(IF(INDEX('[1]PNC 2020'!$A$3:$AA$434,MATCH($A523,'[1]PNC 2020'!$A$7:$A$434,0)+4,MATCH(AF$60,'[1]PNC 2020'!$A$3:$AA$3,0))=0,"",INDEX('[1]PNC 2020'!$A$3:$AA$434,MATCH($A523,'[1]PNC 2020'!$A$7:$A$434,0)+4,MATCH(AF$60,'[1]PNC 2020'!$A$3:$AA$3,0))),"")</f>
        <v/>
      </c>
      <c r="AG523" s="87" t="str">
        <f>IFERROR(IF(INDEX('[1]PNC 2020'!$A$3:$AA$434,MATCH($A523,'[1]PNC 2020'!$A$7:$A$434,0)+4,MATCH(AG$60,'[1]PNC 2020'!$A$3:$AA$3,0))=0,"",INDEX('[1]PNC 2020'!$A$3:$AA$434,MATCH($A523,'[1]PNC 2020'!$A$7:$A$434,0)+4,MATCH(AG$60,'[1]PNC 2020'!$A$3:$AA$3,0))),"")</f>
        <v/>
      </c>
      <c r="AH523" s="87">
        <f t="shared" si="170"/>
        <v>0</v>
      </c>
      <c r="AI523" s="87" t="str">
        <f>IFERROR(IF(INDEX('[1]PNC 2020'!$A$3:$AA$434,MATCH($A523,'[1]PNC 2020'!$A$7:$A$434,0)+4,MATCH(AI$60,'[1]PNC 2020'!$A$3:$AA$3,0))=0,"",INDEX('[1]PNC 2020'!$A$3:$AA$434,MATCH($A523,'[1]PNC 2020'!$A$7:$A$434,0)+4,MATCH(AI$60,'[1]PNC 2020'!$A$3:$AA$3,0))),"")</f>
        <v/>
      </c>
      <c r="AJ523" s="87" t="str">
        <f>IFERROR(IF(INDEX('[1]PNC 2020'!$A$3:$AA$434,MATCH($A523,'[1]PNC 2020'!$A$7:$A$434,0)+4,MATCH(AJ$60,'[1]PNC 2020'!$A$3:$AA$3,0))=0,"",INDEX('[1]PNC 2020'!$A$3:$AA$434,MATCH($A523,'[1]PNC 2020'!$A$7:$A$434,0)+4,MATCH(AJ$60,'[1]PNC 2020'!$A$3:$AA$3,0))),"")</f>
        <v/>
      </c>
      <c r="AK523" s="87">
        <f t="shared" si="171"/>
        <v>0</v>
      </c>
      <c r="AM523" s="132" t="s">
        <v>8</v>
      </c>
    </row>
    <row r="524" spans="1:39" ht="15.95" customHeight="1" x14ac:dyDescent="0.2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2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2">
      <c r="A526" s="132" t="str">
        <f>AM526&amp;B526</f>
        <v>% de Primas Exoneradas de Impuestos</v>
      </c>
      <c r="B526" s="5" t="s">
        <v>38</v>
      </c>
      <c r="C526" s="180">
        <f>IFERROR(D524/C527*100,0)</f>
        <v>0</v>
      </c>
      <c r="D526" s="180"/>
      <c r="E526" s="180">
        <f>IFERROR(F524/E527*100,0)</f>
        <v>0</v>
      </c>
      <c r="F526" s="180"/>
      <c r="G526" s="36"/>
      <c r="H526" s="180">
        <f>IFERROR(I524/H527*100,0)</f>
        <v>0</v>
      </c>
      <c r="I526" s="180"/>
      <c r="J526" s="36"/>
      <c r="K526" s="180">
        <f>IFERROR(L524/K527*100,0)</f>
        <v>0</v>
      </c>
      <c r="L526" s="180"/>
      <c r="M526" s="36"/>
      <c r="N526" s="180">
        <f>IFERROR(O524/N527*100,0)</f>
        <v>0</v>
      </c>
      <c r="O526" s="180"/>
      <c r="P526" s="36"/>
      <c r="Q526" s="180">
        <f>IFERROR(R524/Q527*100,0)</f>
        <v>0</v>
      </c>
      <c r="R526" s="180"/>
      <c r="S526" s="36"/>
      <c r="T526" s="180">
        <f>IFERROR(U524/T527*100,0)</f>
        <v>0</v>
      </c>
      <c r="U526" s="180"/>
      <c r="V526" s="36"/>
      <c r="W526" s="180">
        <f>IFERROR(X524/W527*100,0)</f>
        <v>0</v>
      </c>
      <c r="X526" s="180"/>
      <c r="Y526" s="36"/>
      <c r="Z526" s="180">
        <f>IFERROR(AA524/Z527*100,0)</f>
        <v>0</v>
      </c>
      <c r="AA526" s="180"/>
      <c r="AB526" s="36"/>
      <c r="AC526" s="180">
        <f>IFERROR(AD524/AC527*100,0)</f>
        <v>0</v>
      </c>
      <c r="AD526" s="180"/>
      <c r="AE526" s="36"/>
      <c r="AF526" s="180">
        <f>IFERROR(AG524/AF527*100,0)</f>
        <v>0</v>
      </c>
      <c r="AG526" s="180"/>
      <c r="AH526" s="36"/>
      <c r="AI526" s="180">
        <f>IFERROR(AJ524/AI527*100,0)</f>
        <v>0</v>
      </c>
      <c r="AJ526" s="180"/>
      <c r="AK526" s="36"/>
    </row>
    <row r="527" spans="1:39" x14ac:dyDescent="0.2">
      <c r="A527" s="132" t="str">
        <f>AM527&amp;B527</f>
        <v>Primas Netas Totales</v>
      </c>
      <c r="B527" s="5" t="s">
        <v>39</v>
      </c>
      <c r="C527" s="182">
        <f>IFERROR(C524+D524,0)</f>
        <v>0</v>
      </c>
      <c r="D527" s="181"/>
      <c r="E527" s="182">
        <f>IFERROR(E524+F524,0)</f>
        <v>0</v>
      </c>
      <c r="F527" s="181"/>
      <c r="G527" s="37"/>
      <c r="H527" s="182">
        <f>IFERROR(H524+I524,0)</f>
        <v>0</v>
      </c>
      <c r="I527" s="181"/>
      <c r="J527" s="37"/>
      <c r="K527" s="182">
        <f>IFERROR(K524+L524,0)</f>
        <v>0</v>
      </c>
      <c r="L527" s="181"/>
      <c r="M527" s="37"/>
      <c r="N527" s="182">
        <f>IFERROR(N524+O524,0)</f>
        <v>0</v>
      </c>
      <c r="O527" s="181"/>
      <c r="P527" s="37"/>
      <c r="Q527" s="182">
        <f>IFERROR(Q524+R524,0)</f>
        <v>0</v>
      </c>
      <c r="R527" s="181"/>
      <c r="S527" s="37"/>
      <c r="T527" s="182">
        <f>IFERROR(T524+U524,0)</f>
        <v>0</v>
      </c>
      <c r="U527" s="181"/>
      <c r="V527" s="37"/>
      <c r="W527" s="182">
        <f>IFERROR(W524+X524,0)</f>
        <v>0</v>
      </c>
      <c r="X527" s="181"/>
      <c r="Y527" s="37"/>
      <c r="Z527" s="182">
        <f>IFERROR(Z524+AA524,0)</f>
        <v>0</v>
      </c>
      <c r="AA527" s="181"/>
      <c r="AB527" s="37"/>
      <c r="AC527" s="182">
        <f>IFERROR(AC524+AD524,0)</f>
        <v>0</v>
      </c>
      <c r="AD527" s="181"/>
      <c r="AE527" s="37"/>
      <c r="AF527" s="182">
        <f>IFERROR(AF524+AG524,0)</f>
        <v>0</v>
      </c>
      <c r="AG527" s="181"/>
      <c r="AH527" s="37"/>
      <c r="AI527" s="182">
        <f>IFERROR(AI524+AJ524,0)</f>
        <v>0</v>
      </c>
      <c r="AJ527" s="181"/>
      <c r="AK527" s="37"/>
    </row>
    <row r="528" spans="1:39" x14ac:dyDescent="0.2">
      <c r="A528" s="132" t="str">
        <f>AM528&amp;B528</f>
        <v>% Por Ramos Primas Netas Cobradas</v>
      </c>
      <c r="B528" s="5" t="s">
        <v>40</v>
      </c>
      <c r="C528" s="180">
        <f>SUM(E528:AJ528,0)</f>
        <v>0</v>
      </c>
      <c r="D528" s="181"/>
      <c r="E528" s="180">
        <f>IFERROR(E527/C527*100,0)</f>
        <v>0</v>
      </c>
      <c r="F528" s="180"/>
      <c r="G528" s="36"/>
      <c r="H528" s="180">
        <f>IFERROR(H527/C527*100,0)</f>
        <v>0</v>
      </c>
      <c r="I528" s="180"/>
      <c r="J528" s="36"/>
      <c r="K528" s="180">
        <f>IFERROR(K527/C527*100,0)</f>
        <v>0</v>
      </c>
      <c r="L528" s="180"/>
      <c r="M528" s="36"/>
      <c r="N528" s="180">
        <f>IFERROR(N527/C527*100,0)</f>
        <v>0</v>
      </c>
      <c r="O528" s="180"/>
      <c r="P528" s="36"/>
      <c r="Q528" s="180">
        <f>IFERROR(Q527/C527*100,0)</f>
        <v>0</v>
      </c>
      <c r="R528" s="180"/>
      <c r="S528" s="36"/>
      <c r="T528" s="180">
        <f>IFERROR(T527/C527*100,0)</f>
        <v>0</v>
      </c>
      <c r="U528" s="180"/>
      <c r="V528" s="36"/>
      <c r="W528" s="180">
        <f>IFERROR(W527/C527*100,0)</f>
        <v>0</v>
      </c>
      <c r="X528" s="180"/>
      <c r="Y528" s="36"/>
      <c r="Z528" s="180">
        <f>IFERROR(Z527/C527*100,0)</f>
        <v>0</v>
      </c>
      <c r="AA528" s="180"/>
      <c r="AB528" s="36"/>
      <c r="AC528" s="180">
        <f>IFERROR(AC527/C527*100,0)</f>
        <v>0</v>
      </c>
      <c r="AD528" s="180"/>
      <c r="AE528" s="36"/>
      <c r="AF528" s="180">
        <f>IFERROR(AF527/C527*100,0)</f>
        <v>0</v>
      </c>
      <c r="AG528" s="180"/>
      <c r="AH528" s="36"/>
      <c r="AI528" s="180">
        <f>IFERROR(AI527/C527*100,0)</f>
        <v>0</v>
      </c>
      <c r="AJ528" s="180"/>
      <c r="AK528" s="36"/>
    </row>
    <row r="529" spans="1:37" x14ac:dyDescent="0.2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2">
      <c r="A530" s="132" t="str">
        <f t="shared" si="158"/>
        <v/>
      </c>
      <c r="B530" s="38"/>
      <c r="K530" s="41"/>
    </row>
    <row r="531" spans="1:37" x14ac:dyDescent="0.2">
      <c r="A531" s="132" t="str">
        <f t="shared" si="158"/>
        <v/>
      </c>
      <c r="B531" s="38"/>
    </row>
    <row r="532" spans="1:37" x14ac:dyDescent="0.2">
      <c r="A532" s="132" t="str">
        <f t="shared" ref="A532:A590" si="183">AM532&amp;B532</f>
        <v/>
      </c>
      <c r="B532" s="38"/>
    </row>
    <row r="533" spans="1:37" x14ac:dyDescent="0.2">
      <c r="A533" s="132" t="str">
        <f t="shared" si="183"/>
        <v/>
      </c>
      <c r="B533" s="38"/>
    </row>
    <row r="534" spans="1:37" x14ac:dyDescent="0.2">
      <c r="A534" s="132" t="str">
        <f t="shared" si="183"/>
        <v/>
      </c>
      <c r="B534" s="38"/>
    </row>
    <row r="535" spans="1:37" x14ac:dyDescent="0.2">
      <c r="A535" s="132" t="str">
        <f t="shared" si="183"/>
        <v/>
      </c>
      <c r="B535" s="38"/>
    </row>
    <row r="536" spans="1:37" x14ac:dyDescent="0.2">
      <c r="A536" s="132" t="str">
        <f t="shared" si="183"/>
        <v/>
      </c>
    </row>
    <row r="537" spans="1:37" ht="20.25" customHeight="1" x14ac:dyDescent="0.3">
      <c r="A537" s="132" t="str">
        <f t="shared" si="183"/>
        <v>Superintendencia de Seguros</v>
      </c>
      <c r="B537" s="179" t="s">
        <v>42</v>
      </c>
      <c r="C537" s="179"/>
      <c r="D537" s="179"/>
      <c r="E537" s="179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  <c r="X537" s="179"/>
      <c r="Y537" s="179"/>
      <c r="Z537" s="179"/>
      <c r="AA537" s="179"/>
      <c r="AB537" s="179"/>
      <c r="AC537" s="179"/>
      <c r="AD537" s="179"/>
      <c r="AE537" s="179"/>
      <c r="AF537" s="179"/>
      <c r="AG537" s="179"/>
      <c r="AH537" s="179"/>
      <c r="AI537" s="179"/>
      <c r="AJ537" s="179"/>
    </row>
    <row r="538" spans="1:37" ht="12.75" customHeight="1" x14ac:dyDescent="0.2">
      <c r="A538" s="132" t="str">
        <f t="shared" si="183"/>
        <v>Primas Netas Cobradas por Compañías, Según Ramos</v>
      </c>
      <c r="B538" s="178" t="s">
        <v>56</v>
      </c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/>
      <c r="O538" s="178"/>
      <c r="P538" s="178"/>
      <c r="Q538" s="178"/>
      <c r="R538" s="178"/>
      <c r="S538" s="178"/>
      <c r="T538" s="178"/>
      <c r="U538" s="178"/>
      <c r="V538" s="178"/>
      <c r="W538" s="178"/>
      <c r="X538" s="178"/>
      <c r="Y538" s="178"/>
      <c r="Z538" s="178"/>
      <c r="AA538" s="178"/>
      <c r="AB538" s="178"/>
      <c r="AC538" s="178"/>
      <c r="AD538" s="178"/>
      <c r="AE538" s="178"/>
      <c r="AF538" s="178"/>
      <c r="AG538" s="178"/>
      <c r="AH538" s="178"/>
      <c r="AI538" s="178"/>
      <c r="AJ538" s="178"/>
    </row>
    <row r="539" spans="1:37" ht="12.75" customHeight="1" x14ac:dyDescent="0.2">
      <c r="A539" s="132" t="str">
        <f t="shared" si="183"/>
        <v>Octubre. 2022</v>
      </c>
      <c r="B539" s="176" t="s">
        <v>143</v>
      </c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  <c r="AB539" s="177"/>
      <c r="AC539" s="177"/>
      <c r="AD539" s="177"/>
      <c r="AE539" s="177"/>
      <c r="AF539" s="177"/>
      <c r="AG539" s="177"/>
      <c r="AH539" s="177"/>
      <c r="AI539" s="177"/>
      <c r="AJ539" s="177"/>
    </row>
    <row r="540" spans="1:37" ht="12.75" customHeight="1" x14ac:dyDescent="0.2">
      <c r="A540" s="132" t="str">
        <f t="shared" si="183"/>
        <v>(Valores en RD$)</v>
      </c>
      <c r="B540" s="178" t="s">
        <v>91</v>
      </c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  <c r="AA540" s="178"/>
      <c r="AB540" s="178"/>
      <c r="AC540" s="178"/>
      <c r="AD540" s="178"/>
      <c r="AE540" s="178"/>
      <c r="AF540" s="178"/>
      <c r="AG540" s="178"/>
      <c r="AH540" s="178"/>
      <c r="AI540" s="178"/>
      <c r="AJ540" s="178"/>
    </row>
    <row r="541" spans="1:37" x14ac:dyDescent="0.2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.5" thickBot="1" x14ac:dyDescent="0.25">
      <c r="A542" s="132" t="str">
        <f t="shared" si="183"/>
        <v/>
      </c>
    </row>
    <row r="543" spans="1:37" ht="24" customHeight="1" thickTop="1" thickBot="1" x14ac:dyDescent="0.25">
      <c r="A543" s="132" t="str">
        <f t="shared" si="183"/>
        <v>Compañías</v>
      </c>
      <c r="B543" s="171" t="s">
        <v>33</v>
      </c>
      <c r="C543" s="183" t="s">
        <v>0</v>
      </c>
      <c r="D543" s="183"/>
      <c r="E543" s="183" t="s">
        <v>12</v>
      </c>
      <c r="F543" s="183"/>
      <c r="G543" s="110"/>
      <c r="H543" s="183" t="s">
        <v>13</v>
      </c>
      <c r="I543" s="183"/>
      <c r="J543" s="110"/>
      <c r="K543" s="183" t="s">
        <v>14</v>
      </c>
      <c r="L543" s="183"/>
      <c r="M543" s="110"/>
      <c r="N543" s="183" t="s">
        <v>15</v>
      </c>
      <c r="O543" s="183"/>
      <c r="P543" s="110"/>
      <c r="Q543" s="183" t="s">
        <v>27</v>
      </c>
      <c r="R543" s="183"/>
      <c r="S543" s="110"/>
      <c r="T543" s="183" t="s">
        <v>35</v>
      </c>
      <c r="U543" s="183"/>
      <c r="V543" s="110"/>
      <c r="W543" s="183" t="s">
        <v>16</v>
      </c>
      <c r="X543" s="183"/>
      <c r="Y543" s="110"/>
      <c r="Z543" s="183" t="s">
        <v>67</v>
      </c>
      <c r="AA543" s="183"/>
      <c r="AB543" s="110"/>
      <c r="AC543" s="183" t="s">
        <v>34</v>
      </c>
      <c r="AD543" s="183"/>
      <c r="AE543" s="110"/>
      <c r="AF543" s="183" t="s">
        <v>17</v>
      </c>
      <c r="AG543" s="183"/>
      <c r="AH543" s="110"/>
      <c r="AI543" s="183" t="s">
        <v>18</v>
      </c>
      <c r="AJ543" s="183"/>
      <c r="AK543" s="29"/>
    </row>
    <row r="544" spans="1:37" ht="14.25" thickTop="1" thickBot="1" x14ac:dyDescent="0.25">
      <c r="A544" s="132" t="str">
        <f t="shared" si="183"/>
        <v/>
      </c>
      <c r="B544" s="184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2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tr">
        <f>IFERROR(IF(INDEX('[1]PNC 2020'!$A$3:$AA$434,MATCH($A545,'[1]PNC 2020'!$A$7:$A$434,0)+4,MATCH(E$60,'[1]PNC 2020'!$A$3:$AA$3,0))=0,"",INDEX('[1]PNC 2020'!$A$3:$AA$434,MATCH($A545,'[1]PNC 2020'!$A$7:$A$434,0)+4,MATCH(E$60,'[1]PNC 2020'!$A$3:$AA$3,0))),"")</f>
        <v/>
      </c>
      <c r="F545" s="87" t="str">
        <f>IFERROR(IF(INDEX('[1]PNC 2020'!$A$3:$AA$434,MATCH($A545,'[1]PNC 2020'!$A$7:$A$434,0)+4,MATCH(F$60,'[1]PNC 2020'!$A$3:$AA$3,0))=0,"",INDEX('[1]PNC 2020'!$A$3:$AA$434,MATCH($A545,'[1]PNC 2020'!$A$7:$A$434,0)+4,MATCH(F$60,'[1]PNC 2020'!$A$3:$AA$3,0))),"")</f>
        <v/>
      </c>
      <c r="G545" s="87">
        <f>SUBTOTAL(109,E545:F545)</f>
        <v>0</v>
      </c>
      <c r="H545" s="87" t="str">
        <f>IFERROR(IF(INDEX('[1]PNC 2020'!$A$3:$AA$434,MATCH($A545,'[1]PNC 2020'!$A$7:$A$434,0)+4,MATCH(H$60,'[1]PNC 2020'!$A$3:$AA$3,0))=0,"",INDEX('[1]PNC 2020'!$A$3:$AA$434,MATCH($A545,'[1]PNC 2020'!$A$7:$A$434,0)+4,MATCH(H$60,'[1]PNC 2020'!$A$3:$AA$3,0))),"")</f>
        <v/>
      </c>
      <c r="I545" s="87" t="str">
        <f>IFERROR(IF(INDEX('[1]PNC 2020'!$A$3:$AA$434,MATCH($A545,'[1]PNC 2020'!$A$7:$A$434,0)+4,MATCH(I$60,'[1]PNC 2020'!$A$3:$AA$3,0))=0,"",INDEX('[1]PNC 2020'!$A$3:$AA$434,MATCH($A545,'[1]PNC 2020'!$A$7:$A$434,0)+4,MATCH(I$60,'[1]PNC 2020'!$A$3:$AA$3,0))),"")</f>
        <v/>
      </c>
      <c r="J545" s="87">
        <f>SUBTOTAL(109,H545:I545)</f>
        <v>0</v>
      </c>
      <c r="K545" s="87" t="str">
        <f>IFERROR(IF(INDEX('[1]PNC 2020'!$A$3:$AA$434,MATCH($A545,'[1]PNC 2020'!$A$7:$A$434,0)+4,MATCH(K$60,'[1]PNC 2020'!$A$3:$AA$3,0))=0,"",INDEX('[1]PNC 2020'!$A$3:$AA$434,MATCH($A545,'[1]PNC 2020'!$A$7:$A$434,0)+4,MATCH(K$60,'[1]PNC 2020'!$A$3:$AA$3,0))),"")</f>
        <v/>
      </c>
      <c r="L545" s="87" t="str">
        <f>IFERROR(IF(INDEX('[1]PNC 2020'!$A$3:$AA$434,MATCH($A545,'[1]PNC 2020'!$A$7:$A$434,0)+4,MATCH(L$60,'[1]PNC 2020'!$A$3:$AA$3,0))=0,"",INDEX('[1]PNC 2020'!$A$3:$AA$434,MATCH($A545,'[1]PNC 2020'!$A$7:$A$434,0)+4,MATCH(L$60,'[1]PNC 2020'!$A$3:$AA$3,0))),"")</f>
        <v/>
      </c>
      <c r="M545" s="87">
        <f>SUBTOTAL(109,K545:L545)</f>
        <v>0</v>
      </c>
      <c r="N545" s="87" t="str">
        <f>IFERROR(IF(INDEX('[1]PNC 2020'!$A$3:$AA$434,MATCH($A545,'[1]PNC 2020'!$A$7:$A$434,0)+4,MATCH(N$60,'[1]PNC 2020'!$A$3:$AA$3,0))=0,"",INDEX('[1]PNC 2020'!$A$3:$AA$434,MATCH($A545,'[1]PNC 2020'!$A$7:$A$434,0)+4,MATCH(N$60,'[1]PNC 2020'!$A$3:$AA$3,0))),"")</f>
        <v/>
      </c>
      <c r="O545" s="87" t="str">
        <f>IFERROR(IF(INDEX('[1]PNC 2020'!$A$3:$AA$434,MATCH($A545,'[1]PNC 2020'!$A$7:$A$434,0)+4,MATCH(O$60,'[1]PNC 2020'!$A$3:$AA$3,0))=0,"",INDEX('[1]PNC 2020'!$A$3:$AA$434,MATCH($A545,'[1]PNC 2020'!$A$7:$A$434,0)+4,MATCH(O$60,'[1]PNC 2020'!$A$3:$AA$3,0))),"")</f>
        <v/>
      </c>
      <c r="P545" s="87">
        <f>SUBTOTAL(109,N545:O545)</f>
        <v>0</v>
      </c>
      <c r="Q545" s="87" t="str">
        <f>IFERROR(IF(INDEX('[1]PNC 2020'!$A$3:$AA$434,MATCH($A545,'[1]PNC 2020'!$A$7:$A$434,0)+4,MATCH(Q$60,'[1]PNC 2020'!$A$3:$AA$3,0))=0,"",INDEX('[1]PNC 2020'!$A$3:$AA$434,MATCH($A545,'[1]PNC 2020'!$A$7:$A$434,0)+4,MATCH(Q$60,'[1]PNC 2020'!$A$3:$AA$3,0))),"")</f>
        <v/>
      </c>
      <c r="R545" s="87" t="str">
        <f>IFERROR(IF(INDEX('[1]PNC 2020'!$A$3:$AA$434,MATCH($A545,'[1]PNC 2020'!$A$7:$A$434,0)+4,MATCH(R$60,'[1]PNC 2020'!$A$3:$AA$3,0))=0,"",INDEX('[1]PNC 2020'!$A$3:$AA$434,MATCH($A545,'[1]PNC 2020'!$A$7:$A$434,0)+4,MATCH(R$60,'[1]PNC 2020'!$A$3:$AA$3,0))),"")</f>
        <v/>
      </c>
      <c r="S545" s="87">
        <f>SUBTOTAL(109,Q545:R545)</f>
        <v>0</v>
      </c>
      <c r="T545" s="87" t="str">
        <f>IFERROR(IF(INDEX('[1]PNC 2020'!$A$3:$AA$434,MATCH($A545,'[1]PNC 2020'!$A$7:$A$434,0)+4,MATCH(T$60,'[1]PNC 2020'!$A$3:$AA$3,0))=0,"",INDEX('[1]PNC 2020'!$A$3:$AA$434,MATCH($A545,'[1]PNC 2020'!$A$7:$A$434,0)+4,MATCH(T$60,'[1]PNC 2020'!$A$3:$AA$3,0))),"")</f>
        <v/>
      </c>
      <c r="U545" s="87" t="str">
        <f>IFERROR(IF(INDEX('[1]PNC 2020'!$A$3:$AA$434,MATCH($A545,'[1]PNC 2020'!$A$7:$A$434,0)+4,MATCH(U$60,'[1]PNC 2020'!$A$3:$AA$3,0))=0,"",INDEX('[1]PNC 2020'!$A$3:$AA$434,MATCH($A545,'[1]PNC 2020'!$A$7:$A$434,0)+4,MATCH(U$60,'[1]PNC 2020'!$A$3:$AA$3,0))),"")</f>
        <v/>
      </c>
      <c r="V545" s="87">
        <f>SUBTOTAL(109,T545:U545)</f>
        <v>0</v>
      </c>
      <c r="W545" s="87" t="str">
        <f>IFERROR(IF(INDEX('[1]PNC 2020'!$A$3:$AA$434,MATCH($A545,'[1]PNC 2020'!$A$7:$A$434,0)+4,MATCH(W$60,'[1]PNC 2020'!$A$3:$AA$3,0))=0,"",INDEX('[1]PNC 2020'!$A$3:$AA$434,MATCH($A545,'[1]PNC 2020'!$A$7:$A$434,0)+4,MATCH(W$60,'[1]PNC 2020'!$A$3:$AA$3,0))),"")</f>
        <v/>
      </c>
      <c r="X545" s="87" t="str">
        <f>IFERROR(IF(INDEX('[1]PNC 2020'!$A$3:$AA$434,MATCH($A545,'[1]PNC 2020'!$A$7:$A$434,0)+4,MATCH(X$60,'[1]PNC 2020'!$A$3:$AA$3,0))=0,"",INDEX('[1]PNC 2020'!$A$3:$AA$434,MATCH($A545,'[1]PNC 2020'!$A$7:$A$434,0)+4,MATCH(X$60,'[1]PNC 2020'!$A$3:$AA$3,0))),"")</f>
        <v/>
      </c>
      <c r="Y545" s="87">
        <f>SUBTOTAL(109,W545:X545)</f>
        <v>0</v>
      </c>
      <c r="Z545" s="87" t="str">
        <f>IFERROR(IF(INDEX('[1]PNC 2020'!$A$3:$AA$434,MATCH($A545,'[1]PNC 2020'!$A$7:$A$434,0)+4,MATCH(Z$60,'[1]PNC 2020'!$A$3:$AA$3,0))=0,"",INDEX('[1]PNC 2020'!$A$3:$AA$434,MATCH($A545,'[1]PNC 2020'!$A$7:$A$434,0)+4,MATCH(Z$60,'[1]PNC 2020'!$A$3:$AA$3,0))),"")</f>
        <v/>
      </c>
      <c r="AA545" s="87" t="str">
        <f>IFERROR(IF(INDEX('[1]PNC 2020'!$A$3:$AA$434,MATCH($A545,'[1]PNC 2020'!$A$7:$A$434,0)+4,MATCH(AA$60,'[1]PNC 2020'!$A$3:$AA$3,0))=0,"",INDEX('[1]PNC 2020'!$A$3:$AA$434,MATCH($A545,'[1]PNC 2020'!$A$7:$A$434,0)+4,MATCH(AA$60,'[1]PNC 2020'!$A$3:$AA$3,0))),"")</f>
        <v/>
      </c>
      <c r="AB545" s="87">
        <f>SUBTOTAL(109,Z545:AA545)</f>
        <v>0</v>
      </c>
      <c r="AC545" s="87" t="str">
        <f>IFERROR(IF(INDEX('[1]PNC 2020'!$A$3:$AA$434,MATCH($A545,'[1]PNC 2020'!$A$7:$A$434,0)+4,MATCH(AC$60,'[1]PNC 2020'!$A$3:$AA$3,0))=0,"",INDEX('[1]PNC 2020'!$A$3:$AA$434,MATCH($A545,'[1]PNC 2020'!$A$7:$A$434,0)+4,MATCH(AC$60,'[1]PNC 2020'!$A$3:$AA$3,0))),"")</f>
        <v/>
      </c>
      <c r="AD545" s="87" t="str">
        <f>IFERROR(IF(INDEX('[1]PNC 2020'!$A$3:$AA$434,MATCH($A545,'[1]PNC 2020'!$A$7:$A$434,0)+4,MATCH(AD$60,'[1]PNC 2020'!$A$3:$AA$3,0))=0,"",INDEX('[1]PNC 2020'!$A$3:$AA$434,MATCH($A545,'[1]PNC 2020'!$A$7:$A$434,0)+4,MATCH(AD$60,'[1]PNC 2020'!$A$3:$AA$3,0))),"")</f>
        <v/>
      </c>
      <c r="AE545" s="87">
        <f>SUBTOTAL(109,AC545:AD545)</f>
        <v>0</v>
      </c>
      <c r="AF545" s="87" t="str">
        <f>IFERROR(IF(INDEX('[1]PNC 2020'!$A$3:$AA$434,MATCH($A545,'[1]PNC 2020'!$A$7:$A$434,0)+4,MATCH(AF$60,'[1]PNC 2020'!$A$3:$AA$3,0))=0,"",INDEX('[1]PNC 2020'!$A$3:$AA$434,MATCH($A545,'[1]PNC 2020'!$A$7:$A$434,0)+4,MATCH(AF$60,'[1]PNC 2020'!$A$3:$AA$3,0))),"")</f>
        <v/>
      </c>
      <c r="AG545" s="87" t="str">
        <f>IFERROR(IF(INDEX('[1]PNC 2020'!$A$3:$AA$434,MATCH($A545,'[1]PNC 2020'!$A$7:$A$434,0)+4,MATCH(AG$60,'[1]PNC 2020'!$A$3:$AA$3,0))=0,"",INDEX('[1]PNC 2020'!$A$3:$AA$434,MATCH($A545,'[1]PNC 2020'!$A$7:$A$434,0)+4,MATCH(AG$60,'[1]PNC 2020'!$A$3:$AA$3,0))),"")</f>
        <v/>
      </c>
      <c r="AH545" s="87">
        <f>SUBTOTAL(109,AF545:AG545)</f>
        <v>0</v>
      </c>
      <c r="AI545" s="87" t="str">
        <f>IFERROR(IF(INDEX('[1]PNC 2020'!$A$3:$AA$434,MATCH($A545,'[1]PNC 2020'!$A$7:$A$434,0)+4,MATCH(AI$60,'[1]PNC 2020'!$A$3:$AA$3,0))=0,"",INDEX('[1]PNC 2020'!$A$3:$AA$434,MATCH($A545,'[1]PNC 2020'!$A$7:$A$434,0)+4,MATCH(AI$60,'[1]PNC 2020'!$A$3:$AA$3,0))),"")</f>
        <v/>
      </c>
      <c r="AJ545" s="87" t="str">
        <f>IFERROR(IF(INDEX('[1]PNC 2020'!$A$3:$AA$434,MATCH($A545,'[1]PNC 2020'!$A$7:$A$434,0)+4,MATCH(AJ$60,'[1]PNC 2020'!$A$3:$AA$3,0))=0,"",INDEX('[1]PNC 2020'!$A$3:$AA$434,MATCH($A545,'[1]PNC 2020'!$A$7:$A$434,0)+4,MATCH(AJ$60,'[1]PNC 2020'!$A$3:$AA$3,0))),"")</f>
        <v/>
      </c>
      <c r="AK545" s="87">
        <f>SUBTOTAL(109,AI545:AJ545)</f>
        <v>0</v>
      </c>
      <c r="AM545" s="132" t="s">
        <v>9</v>
      </c>
    </row>
    <row r="546" spans="1:39" ht="15.95" customHeight="1" x14ac:dyDescent="0.2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tr">
        <f>IFERROR(IF(INDEX('[1]PNC 2020'!$A$3:$AA$434,MATCH($A546,'[1]PNC 2020'!$A$7:$A$434,0)+4,MATCH(E$60,'[1]PNC 2020'!$A$3:$AA$3,0))=0,"",INDEX('[1]PNC 2020'!$A$3:$AA$434,MATCH($A546,'[1]PNC 2020'!$A$7:$A$434,0)+4,MATCH(E$60,'[1]PNC 2020'!$A$3:$AA$3,0))),"")</f>
        <v/>
      </c>
      <c r="F546" s="87" t="str">
        <f>IFERROR(IF(INDEX('[1]PNC 2020'!$A$3:$AA$434,MATCH($A546,'[1]PNC 2020'!$A$7:$A$434,0)+4,MATCH(F$60,'[1]PNC 2020'!$A$3:$AA$3,0))=0,"",INDEX('[1]PNC 2020'!$A$3:$AA$434,MATCH($A546,'[1]PNC 2020'!$A$7:$A$434,0)+4,MATCH(F$60,'[1]PNC 2020'!$A$3:$AA$3,0))),"")</f>
        <v/>
      </c>
      <c r="G546" s="87">
        <f t="shared" ref="G546:G577" si="186">SUBTOTAL(109,E546:F546)</f>
        <v>0</v>
      </c>
      <c r="H546" s="87" t="str">
        <f>IFERROR(IF(INDEX('[1]PNC 2020'!$A$3:$AA$434,MATCH($A546,'[1]PNC 2020'!$A$7:$A$434,0)+4,MATCH(H$60,'[1]PNC 2020'!$A$3:$AA$3,0))=0,"",INDEX('[1]PNC 2020'!$A$3:$AA$434,MATCH($A546,'[1]PNC 2020'!$A$7:$A$434,0)+4,MATCH(H$60,'[1]PNC 2020'!$A$3:$AA$3,0))),"")</f>
        <v/>
      </c>
      <c r="I546" s="87" t="str">
        <f>IFERROR(IF(INDEX('[1]PNC 2020'!$A$3:$AA$434,MATCH($A546,'[1]PNC 2020'!$A$7:$A$434,0)+4,MATCH(I$60,'[1]PNC 2020'!$A$3:$AA$3,0))=0,"",INDEX('[1]PNC 2020'!$A$3:$AA$434,MATCH($A546,'[1]PNC 2020'!$A$7:$A$434,0)+4,MATCH(I$60,'[1]PNC 2020'!$A$3:$AA$3,0))),"")</f>
        <v/>
      </c>
      <c r="J546" s="87">
        <f t="shared" ref="J546:J577" si="187">SUBTOTAL(109,H546:I546)</f>
        <v>0</v>
      </c>
      <c r="K546" s="87" t="str">
        <f>IFERROR(IF(INDEX('[1]PNC 2020'!$A$3:$AA$434,MATCH($A546,'[1]PNC 2020'!$A$7:$A$434,0)+4,MATCH(K$60,'[1]PNC 2020'!$A$3:$AA$3,0))=0,"",INDEX('[1]PNC 2020'!$A$3:$AA$434,MATCH($A546,'[1]PNC 2020'!$A$7:$A$434,0)+4,MATCH(K$60,'[1]PNC 2020'!$A$3:$AA$3,0))),"")</f>
        <v/>
      </c>
      <c r="L546" s="87" t="str">
        <f>IFERROR(IF(INDEX('[1]PNC 2020'!$A$3:$AA$434,MATCH($A546,'[1]PNC 2020'!$A$7:$A$434,0)+4,MATCH(L$60,'[1]PNC 2020'!$A$3:$AA$3,0))=0,"",INDEX('[1]PNC 2020'!$A$3:$AA$434,MATCH($A546,'[1]PNC 2020'!$A$7:$A$434,0)+4,MATCH(L$60,'[1]PNC 2020'!$A$3:$AA$3,0))),"")</f>
        <v/>
      </c>
      <c r="M546" s="87">
        <f t="shared" ref="M546:M577" si="188">SUBTOTAL(109,K546:L546)</f>
        <v>0</v>
      </c>
      <c r="N546" s="87" t="str">
        <f>IFERROR(IF(INDEX('[1]PNC 2020'!$A$3:$AA$434,MATCH($A546,'[1]PNC 2020'!$A$7:$A$434,0)+4,MATCH(N$60,'[1]PNC 2020'!$A$3:$AA$3,0))=0,"",INDEX('[1]PNC 2020'!$A$3:$AA$434,MATCH($A546,'[1]PNC 2020'!$A$7:$A$434,0)+4,MATCH(N$60,'[1]PNC 2020'!$A$3:$AA$3,0))),"")</f>
        <v/>
      </c>
      <c r="O546" s="87" t="str">
        <f>IFERROR(IF(INDEX('[1]PNC 2020'!$A$3:$AA$434,MATCH($A546,'[1]PNC 2020'!$A$7:$A$434,0)+4,MATCH(O$60,'[1]PNC 2020'!$A$3:$AA$3,0))=0,"",INDEX('[1]PNC 2020'!$A$3:$AA$434,MATCH($A546,'[1]PNC 2020'!$A$7:$A$434,0)+4,MATCH(O$60,'[1]PNC 2020'!$A$3:$AA$3,0))),"")</f>
        <v/>
      </c>
      <c r="P546" s="87">
        <f t="shared" ref="P546:P577" si="189">SUBTOTAL(109,N546:O546)</f>
        <v>0</v>
      </c>
      <c r="Q546" s="87" t="str">
        <f>IFERROR(IF(INDEX('[1]PNC 2020'!$A$3:$AA$434,MATCH($A546,'[1]PNC 2020'!$A$7:$A$434,0)+4,MATCH(Q$60,'[1]PNC 2020'!$A$3:$AA$3,0))=0,"",INDEX('[1]PNC 2020'!$A$3:$AA$434,MATCH($A546,'[1]PNC 2020'!$A$7:$A$434,0)+4,MATCH(Q$60,'[1]PNC 2020'!$A$3:$AA$3,0))),"")</f>
        <v/>
      </c>
      <c r="R546" s="87" t="str">
        <f>IFERROR(IF(INDEX('[1]PNC 2020'!$A$3:$AA$434,MATCH($A546,'[1]PNC 2020'!$A$7:$A$434,0)+4,MATCH(R$60,'[1]PNC 2020'!$A$3:$AA$3,0))=0,"",INDEX('[1]PNC 2020'!$A$3:$AA$434,MATCH($A546,'[1]PNC 2020'!$A$7:$A$434,0)+4,MATCH(R$60,'[1]PNC 2020'!$A$3:$AA$3,0))),"")</f>
        <v/>
      </c>
      <c r="S546" s="87">
        <f t="shared" ref="S546:S577" si="190">SUBTOTAL(109,Q546:R546)</f>
        <v>0</v>
      </c>
      <c r="T546" s="87" t="str">
        <f>IFERROR(IF(INDEX('[1]PNC 2020'!$A$3:$AA$434,MATCH($A546,'[1]PNC 2020'!$A$7:$A$434,0)+4,MATCH(T$60,'[1]PNC 2020'!$A$3:$AA$3,0))=0,"",INDEX('[1]PNC 2020'!$A$3:$AA$434,MATCH($A546,'[1]PNC 2020'!$A$7:$A$434,0)+4,MATCH(T$60,'[1]PNC 2020'!$A$3:$AA$3,0))),"")</f>
        <v/>
      </c>
      <c r="U546" s="87" t="str">
        <f>IFERROR(IF(INDEX('[1]PNC 2020'!$A$3:$AA$434,MATCH($A546,'[1]PNC 2020'!$A$7:$A$434,0)+4,MATCH(U$60,'[1]PNC 2020'!$A$3:$AA$3,0))=0,"",INDEX('[1]PNC 2020'!$A$3:$AA$434,MATCH($A546,'[1]PNC 2020'!$A$7:$A$434,0)+4,MATCH(U$60,'[1]PNC 2020'!$A$3:$AA$3,0))),"")</f>
        <v/>
      </c>
      <c r="V546" s="87">
        <f t="shared" ref="V546:V577" si="191">SUBTOTAL(109,T546:U546)</f>
        <v>0</v>
      </c>
      <c r="W546" s="87" t="str">
        <f>IFERROR(IF(INDEX('[1]PNC 2020'!$A$3:$AA$434,MATCH($A546,'[1]PNC 2020'!$A$7:$A$434,0)+4,MATCH(W$60,'[1]PNC 2020'!$A$3:$AA$3,0))=0,"",INDEX('[1]PNC 2020'!$A$3:$AA$434,MATCH($A546,'[1]PNC 2020'!$A$7:$A$434,0)+4,MATCH(W$60,'[1]PNC 2020'!$A$3:$AA$3,0))),"")</f>
        <v/>
      </c>
      <c r="X546" s="87" t="str">
        <f>IFERROR(IF(INDEX('[1]PNC 2020'!$A$3:$AA$434,MATCH($A546,'[1]PNC 2020'!$A$7:$A$434,0)+4,MATCH(X$60,'[1]PNC 2020'!$A$3:$AA$3,0))=0,"",INDEX('[1]PNC 2020'!$A$3:$AA$434,MATCH($A546,'[1]PNC 2020'!$A$7:$A$434,0)+4,MATCH(X$60,'[1]PNC 2020'!$A$3:$AA$3,0))),"")</f>
        <v/>
      </c>
      <c r="Y546" s="87">
        <f t="shared" ref="Y546:Y577" si="192">SUBTOTAL(109,W546:X546)</f>
        <v>0</v>
      </c>
      <c r="Z546" s="87" t="str">
        <f>IFERROR(IF(INDEX('[1]PNC 2020'!$A$3:$AA$434,MATCH($A546,'[1]PNC 2020'!$A$7:$A$434,0)+4,MATCH(Z$60,'[1]PNC 2020'!$A$3:$AA$3,0))=0,"",INDEX('[1]PNC 2020'!$A$3:$AA$434,MATCH($A546,'[1]PNC 2020'!$A$7:$A$434,0)+4,MATCH(Z$60,'[1]PNC 2020'!$A$3:$AA$3,0))),"")</f>
        <v/>
      </c>
      <c r="AA546" s="87" t="str">
        <f>IFERROR(IF(INDEX('[1]PNC 2020'!$A$3:$AA$434,MATCH($A546,'[1]PNC 2020'!$A$7:$A$434,0)+4,MATCH(AA$60,'[1]PNC 2020'!$A$3:$AA$3,0))=0,"",INDEX('[1]PNC 2020'!$A$3:$AA$434,MATCH($A546,'[1]PNC 2020'!$A$7:$A$434,0)+4,MATCH(AA$60,'[1]PNC 2020'!$A$3:$AA$3,0))),"")</f>
        <v/>
      </c>
      <c r="AB546" s="87">
        <f t="shared" ref="AB546:AB577" si="193">SUBTOTAL(109,Z546:AA546)</f>
        <v>0</v>
      </c>
      <c r="AC546" s="87" t="str">
        <f>IFERROR(IF(INDEX('[1]PNC 2020'!$A$3:$AA$434,MATCH($A546,'[1]PNC 2020'!$A$7:$A$434,0)+4,MATCH(AC$60,'[1]PNC 2020'!$A$3:$AA$3,0))=0,"",INDEX('[1]PNC 2020'!$A$3:$AA$434,MATCH($A546,'[1]PNC 2020'!$A$7:$A$434,0)+4,MATCH(AC$60,'[1]PNC 2020'!$A$3:$AA$3,0))),"")</f>
        <v/>
      </c>
      <c r="AD546" s="87" t="str">
        <f>IFERROR(IF(INDEX('[1]PNC 2020'!$A$3:$AA$434,MATCH($A546,'[1]PNC 2020'!$A$7:$A$434,0)+4,MATCH(AD$60,'[1]PNC 2020'!$A$3:$AA$3,0))=0,"",INDEX('[1]PNC 2020'!$A$3:$AA$434,MATCH($A546,'[1]PNC 2020'!$A$7:$A$434,0)+4,MATCH(AD$60,'[1]PNC 2020'!$A$3:$AA$3,0))),"")</f>
        <v/>
      </c>
      <c r="AE546" s="87">
        <f t="shared" ref="AE546:AE577" si="194">SUBTOTAL(109,AC546:AD546)</f>
        <v>0</v>
      </c>
      <c r="AF546" s="87" t="str">
        <f>IFERROR(IF(INDEX('[1]PNC 2020'!$A$3:$AA$434,MATCH($A546,'[1]PNC 2020'!$A$7:$A$434,0)+4,MATCH(AF$60,'[1]PNC 2020'!$A$3:$AA$3,0))=0,"",INDEX('[1]PNC 2020'!$A$3:$AA$434,MATCH($A546,'[1]PNC 2020'!$A$7:$A$434,0)+4,MATCH(AF$60,'[1]PNC 2020'!$A$3:$AA$3,0))),"")</f>
        <v/>
      </c>
      <c r="AG546" s="87" t="str">
        <f>IFERROR(IF(INDEX('[1]PNC 2020'!$A$3:$AA$434,MATCH($A546,'[1]PNC 2020'!$A$7:$A$434,0)+4,MATCH(AG$60,'[1]PNC 2020'!$A$3:$AA$3,0))=0,"",INDEX('[1]PNC 2020'!$A$3:$AA$434,MATCH($A546,'[1]PNC 2020'!$A$7:$A$434,0)+4,MATCH(AG$60,'[1]PNC 2020'!$A$3:$AA$3,0))),"")</f>
        <v/>
      </c>
      <c r="AH546" s="87">
        <f t="shared" ref="AH546:AH577" si="195">SUBTOTAL(109,AF546:AG546)</f>
        <v>0</v>
      </c>
      <c r="AI546" s="87" t="str">
        <f>IFERROR(IF(INDEX('[1]PNC 2020'!$A$3:$AA$434,MATCH($A546,'[1]PNC 2020'!$A$7:$A$434,0)+4,MATCH(AI$60,'[1]PNC 2020'!$A$3:$AA$3,0))=0,"",INDEX('[1]PNC 2020'!$A$3:$AA$434,MATCH($A546,'[1]PNC 2020'!$A$7:$A$434,0)+4,MATCH(AI$60,'[1]PNC 2020'!$A$3:$AA$3,0))),"")</f>
        <v/>
      </c>
      <c r="AJ546" s="87" t="str">
        <f>IFERROR(IF(INDEX('[1]PNC 2020'!$A$3:$AA$434,MATCH($A546,'[1]PNC 2020'!$A$7:$A$434,0)+4,MATCH(AJ$60,'[1]PNC 2020'!$A$3:$AA$3,0))=0,"",INDEX('[1]PNC 2020'!$A$3:$AA$434,MATCH($A546,'[1]PNC 2020'!$A$7:$A$434,0)+4,MATCH(AJ$60,'[1]PNC 2020'!$A$3:$AA$3,0))),"")</f>
        <v/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2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tr">
        <f>IFERROR(IF(INDEX('[1]PNC 2020'!$A$3:$AA$434,MATCH($A547,'[1]PNC 2020'!$A$7:$A$434,0)+4,MATCH(E$60,'[1]PNC 2020'!$A$3:$AA$3,0))=0,"",INDEX('[1]PNC 2020'!$A$3:$AA$434,MATCH($A547,'[1]PNC 2020'!$A$7:$A$434,0)+4,MATCH(E$60,'[1]PNC 2020'!$A$3:$AA$3,0))),"")</f>
        <v/>
      </c>
      <c r="F547" s="87" t="str">
        <f>IFERROR(IF(INDEX('[1]PNC 2020'!$A$3:$AA$434,MATCH($A547,'[1]PNC 2020'!$A$7:$A$434,0)+4,MATCH(F$60,'[1]PNC 2020'!$A$3:$AA$3,0))=0,"",INDEX('[1]PNC 2020'!$A$3:$AA$434,MATCH($A547,'[1]PNC 2020'!$A$7:$A$434,0)+4,MATCH(F$60,'[1]PNC 2020'!$A$3:$AA$3,0))),"")</f>
        <v/>
      </c>
      <c r="G547" s="87">
        <f t="shared" si="186"/>
        <v>0</v>
      </c>
      <c r="H547" s="87" t="str">
        <f>IFERROR(IF(INDEX('[1]PNC 2020'!$A$3:$AA$434,MATCH($A547,'[1]PNC 2020'!$A$7:$A$434,0)+4,MATCH(H$60,'[1]PNC 2020'!$A$3:$AA$3,0))=0,"",INDEX('[1]PNC 2020'!$A$3:$AA$434,MATCH($A547,'[1]PNC 2020'!$A$7:$A$434,0)+4,MATCH(H$60,'[1]PNC 2020'!$A$3:$AA$3,0))),"")</f>
        <v/>
      </c>
      <c r="I547" s="87" t="str">
        <f>IFERROR(IF(INDEX('[1]PNC 2020'!$A$3:$AA$434,MATCH($A547,'[1]PNC 2020'!$A$7:$A$434,0)+4,MATCH(I$60,'[1]PNC 2020'!$A$3:$AA$3,0))=0,"",INDEX('[1]PNC 2020'!$A$3:$AA$434,MATCH($A547,'[1]PNC 2020'!$A$7:$A$434,0)+4,MATCH(I$60,'[1]PNC 2020'!$A$3:$AA$3,0))),"")</f>
        <v/>
      </c>
      <c r="J547" s="87">
        <f t="shared" si="187"/>
        <v>0</v>
      </c>
      <c r="K547" s="87" t="str">
        <f>IFERROR(IF(INDEX('[1]PNC 2020'!$A$3:$AA$434,MATCH($A547,'[1]PNC 2020'!$A$7:$A$434,0)+4,MATCH(K$60,'[1]PNC 2020'!$A$3:$AA$3,0))=0,"",INDEX('[1]PNC 2020'!$A$3:$AA$434,MATCH($A547,'[1]PNC 2020'!$A$7:$A$434,0)+4,MATCH(K$60,'[1]PNC 2020'!$A$3:$AA$3,0))),"")</f>
        <v/>
      </c>
      <c r="L547" s="87" t="str">
        <f>IFERROR(IF(INDEX('[1]PNC 2020'!$A$3:$AA$434,MATCH($A547,'[1]PNC 2020'!$A$7:$A$434,0)+4,MATCH(L$60,'[1]PNC 2020'!$A$3:$AA$3,0))=0,"",INDEX('[1]PNC 2020'!$A$3:$AA$434,MATCH($A547,'[1]PNC 2020'!$A$7:$A$434,0)+4,MATCH(L$60,'[1]PNC 2020'!$A$3:$AA$3,0))),"")</f>
        <v/>
      </c>
      <c r="M547" s="87">
        <f t="shared" si="188"/>
        <v>0</v>
      </c>
      <c r="N547" s="87" t="str">
        <f>IFERROR(IF(INDEX('[1]PNC 2020'!$A$3:$AA$434,MATCH($A547,'[1]PNC 2020'!$A$7:$A$434,0)+4,MATCH(N$60,'[1]PNC 2020'!$A$3:$AA$3,0))=0,"",INDEX('[1]PNC 2020'!$A$3:$AA$434,MATCH($A547,'[1]PNC 2020'!$A$7:$A$434,0)+4,MATCH(N$60,'[1]PNC 2020'!$A$3:$AA$3,0))),"")</f>
        <v/>
      </c>
      <c r="O547" s="87" t="str">
        <f>IFERROR(IF(INDEX('[1]PNC 2020'!$A$3:$AA$434,MATCH($A547,'[1]PNC 2020'!$A$7:$A$434,0)+4,MATCH(O$60,'[1]PNC 2020'!$A$3:$AA$3,0))=0,"",INDEX('[1]PNC 2020'!$A$3:$AA$434,MATCH($A547,'[1]PNC 2020'!$A$7:$A$434,0)+4,MATCH(O$60,'[1]PNC 2020'!$A$3:$AA$3,0))),"")</f>
        <v/>
      </c>
      <c r="P547" s="87">
        <f t="shared" si="189"/>
        <v>0</v>
      </c>
      <c r="Q547" s="87" t="str">
        <f>IFERROR(IF(INDEX('[1]PNC 2020'!$A$3:$AA$434,MATCH($A547,'[1]PNC 2020'!$A$7:$A$434,0)+4,MATCH(Q$60,'[1]PNC 2020'!$A$3:$AA$3,0))=0,"",INDEX('[1]PNC 2020'!$A$3:$AA$434,MATCH($A547,'[1]PNC 2020'!$A$7:$A$434,0)+4,MATCH(Q$60,'[1]PNC 2020'!$A$3:$AA$3,0))),"")</f>
        <v/>
      </c>
      <c r="R547" s="87" t="str">
        <f>IFERROR(IF(INDEX('[1]PNC 2020'!$A$3:$AA$434,MATCH($A547,'[1]PNC 2020'!$A$7:$A$434,0)+4,MATCH(R$60,'[1]PNC 2020'!$A$3:$AA$3,0))=0,"",INDEX('[1]PNC 2020'!$A$3:$AA$434,MATCH($A547,'[1]PNC 2020'!$A$7:$A$434,0)+4,MATCH(R$60,'[1]PNC 2020'!$A$3:$AA$3,0))),"")</f>
        <v/>
      </c>
      <c r="S547" s="87">
        <f t="shared" si="190"/>
        <v>0</v>
      </c>
      <c r="T547" s="87" t="str">
        <f>IFERROR(IF(INDEX('[1]PNC 2020'!$A$3:$AA$434,MATCH($A547,'[1]PNC 2020'!$A$7:$A$434,0)+4,MATCH(T$60,'[1]PNC 2020'!$A$3:$AA$3,0))=0,"",INDEX('[1]PNC 2020'!$A$3:$AA$434,MATCH($A547,'[1]PNC 2020'!$A$7:$A$434,0)+4,MATCH(T$60,'[1]PNC 2020'!$A$3:$AA$3,0))),"")</f>
        <v/>
      </c>
      <c r="U547" s="87" t="str">
        <f>IFERROR(IF(INDEX('[1]PNC 2020'!$A$3:$AA$434,MATCH($A547,'[1]PNC 2020'!$A$7:$A$434,0)+4,MATCH(U$60,'[1]PNC 2020'!$A$3:$AA$3,0))=0,"",INDEX('[1]PNC 2020'!$A$3:$AA$434,MATCH($A547,'[1]PNC 2020'!$A$7:$A$434,0)+4,MATCH(U$60,'[1]PNC 2020'!$A$3:$AA$3,0))),"")</f>
        <v/>
      </c>
      <c r="V547" s="87">
        <f t="shared" si="191"/>
        <v>0</v>
      </c>
      <c r="W547" s="87" t="str">
        <f>IFERROR(IF(INDEX('[1]PNC 2020'!$A$3:$AA$434,MATCH($A547,'[1]PNC 2020'!$A$7:$A$434,0)+4,MATCH(W$60,'[1]PNC 2020'!$A$3:$AA$3,0))=0,"",INDEX('[1]PNC 2020'!$A$3:$AA$434,MATCH($A547,'[1]PNC 2020'!$A$7:$A$434,0)+4,MATCH(W$60,'[1]PNC 2020'!$A$3:$AA$3,0))),"")</f>
        <v/>
      </c>
      <c r="X547" s="87" t="str">
        <f>IFERROR(IF(INDEX('[1]PNC 2020'!$A$3:$AA$434,MATCH($A547,'[1]PNC 2020'!$A$7:$A$434,0)+4,MATCH(X$60,'[1]PNC 2020'!$A$3:$AA$3,0))=0,"",INDEX('[1]PNC 2020'!$A$3:$AA$434,MATCH($A547,'[1]PNC 2020'!$A$7:$A$434,0)+4,MATCH(X$60,'[1]PNC 2020'!$A$3:$AA$3,0))),"")</f>
        <v/>
      </c>
      <c r="Y547" s="87">
        <f t="shared" si="192"/>
        <v>0</v>
      </c>
      <c r="Z547" s="87" t="str">
        <f>IFERROR(IF(INDEX('[1]PNC 2020'!$A$3:$AA$434,MATCH($A547,'[1]PNC 2020'!$A$7:$A$434,0)+4,MATCH(Z$60,'[1]PNC 2020'!$A$3:$AA$3,0))=0,"",INDEX('[1]PNC 2020'!$A$3:$AA$434,MATCH($A547,'[1]PNC 2020'!$A$7:$A$434,0)+4,MATCH(Z$60,'[1]PNC 2020'!$A$3:$AA$3,0))),"")</f>
        <v/>
      </c>
      <c r="AA547" s="87" t="str">
        <f>IFERROR(IF(INDEX('[1]PNC 2020'!$A$3:$AA$434,MATCH($A547,'[1]PNC 2020'!$A$7:$A$434,0)+4,MATCH(AA$60,'[1]PNC 2020'!$A$3:$AA$3,0))=0,"",INDEX('[1]PNC 2020'!$A$3:$AA$434,MATCH($A547,'[1]PNC 2020'!$A$7:$A$434,0)+4,MATCH(AA$60,'[1]PNC 2020'!$A$3:$AA$3,0))),"")</f>
        <v/>
      </c>
      <c r="AB547" s="87">
        <f t="shared" si="193"/>
        <v>0</v>
      </c>
      <c r="AC547" s="87" t="str">
        <f>IFERROR(IF(INDEX('[1]PNC 2020'!$A$3:$AA$434,MATCH($A547,'[1]PNC 2020'!$A$7:$A$434,0)+4,MATCH(AC$60,'[1]PNC 2020'!$A$3:$AA$3,0))=0,"",INDEX('[1]PNC 2020'!$A$3:$AA$434,MATCH($A547,'[1]PNC 2020'!$A$7:$A$434,0)+4,MATCH(AC$60,'[1]PNC 2020'!$A$3:$AA$3,0))),"")</f>
        <v/>
      </c>
      <c r="AD547" s="87" t="str">
        <f>IFERROR(IF(INDEX('[1]PNC 2020'!$A$3:$AA$434,MATCH($A547,'[1]PNC 2020'!$A$7:$A$434,0)+4,MATCH(AD$60,'[1]PNC 2020'!$A$3:$AA$3,0))=0,"",INDEX('[1]PNC 2020'!$A$3:$AA$434,MATCH($A547,'[1]PNC 2020'!$A$7:$A$434,0)+4,MATCH(AD$60,'[1]PNC 2020'!$A$3:$AA$3,0))),"")</f>
        <v/>
      </c>
      <c r="AE547" s="87">
        <f t="shared" si="194"/>
        <v>0</v>
      </c>
      <c r="AF547" s="87" t="str">
        <f>IFERROR(IF(INDEX('[1]PNC 2020'!$A$3:$AA$434,MATCH($A547,'[1]PNC 2020'!$A$7:$A$434,0)+4,MATCH(AF$60,'[1]PNC 2020'!$A$3:$AA$3,0))=0,"",INDEX('[1]PNC 2020'!$A$3:$AA$434,MATCH($A547,'[1]PNC 2020'!$A$7:$A$434,0)+4,MATCH(AF$60,'[1]PNC 2020'!$A$3:$AA$3,0))),"")</f>
        <v/>
      </c>
      <c r="AG547" s="87" t="str">
        <f>IFERROR(IF(INDEX('[1]PNC 2020'!$A$3:$AA$434,MATCH($A547,'[1]PNC 2020'!$A$7:$A$434,0)+4,MATCH(AG$60,'[1]PNC 2020'!$A$3:$AA$3,0))=0,"",INDEX('[1]PNC 2020'!$A$3:$AA$434,MATCH($A547,'[1]PNC 2020'!$A$7:$A$434,0)+4,MATCH(AG$60,'[1]PNC 2020'!$A$3:$AA$3,0))),"")</f>
        <v/>
      </c>
      <c r="AH547" s="87">
        <f t="shared" si="195"/>
        <v>0</v>
      </c>
      <c r="AI547" s="87" t="str">
        <f>IFERROR(IF(INDEX('[1]PNC 2020'!$A$3:$AA$434,MATCH($A547,'[1]PNC 2020'!$A$7:$A$434,0)+4,MATCH(AI$60,'[1]PNC 2020'!$A$3:$AA$3,0))=0,"",INDEX('[1]PNC 2020'!$A$3:$AA$434,MATCH($A547,'[1]PNC 2020'!$A$7:$A$434,0)+4,MATCH(AI$60,'[1]PNC 2020'!$A$3:$AA$3,0))),"")</f>
        <v/>
      </c>
      <c r="AJ547" s="87" t="str">
        <f>IFERROR(IF(INDEX('[1]PNC 2020'!$A$3:$AA$434,MATCH($A547,'[1]PNC 2020'!$A$7:$A$434,0)+4,MATCH(AJ$60,'[1]PNC 2020'!$A$3:$AA$3,0))=0,"",INDEX('[1]PNC 2020'!$A$3:$AA$434,MATCH($A547,'[1]PNC 2020'!$A$7:$A$434,0)+4,MATCH(AJ$60,'[1]PNC 2020'!$A$3:$AA$3,0))),"")</f>
        <v/>
      </c>
      <c r="AK547" s="87">
        <f t="shared" si="196"/>
        <v>0</v>
      </c>
      <c r="AM547" s="132" t="s">
        <v>9</v>
      </c>
    </row>
    <row r="548" spans="1:39" ht="15.95" customHeight="1" x14ac:dyDescent="0.2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tr">
        <f>IFERROR(IF(INDEX('[1]PNC 2020'!$A$3:$AA$434,MATCH($A548,'[1]PNC 2020'!$A$7:$A$434,0)+4,MATCH(E$60,'[1]PNC 2020'!$A$3:$AA$3,0))=0,"",INDEX('[1]PNC 2020'!$A$3:$AA$434,MATCH($A548,'[1]PNC 2020'!$A$7:$A$434,0)+4,MATCH(E$60,'[1]PNC 2020'!$A$3:$AA$3,0))),"")</f>
        <v/>
      </c>
      <c r="F548" s="87" t="str">
        <f>IFERROR(IF(INDEX('[1]PNC 2020'!$A$3:$AA$434,MATCH($A548,'[1]PNC 2020'!$A$7:$A$434,0)+4,MATCH(F$60,'[1]PNC 2020'!$A$3:$AA$3,0))=0,"",INDEX('[1]PNC 2020'!$A$3:$AA$434,MATCH($A548,'[1]PNC 2020'!$A$7:$A$434,0)+4,MATCH(F$60,'[1]PNC 2020'!$A$3:$AA$3,0))),"")</f>
        <v/>
      </c>
      <c r="G548" s="87">
        <f t="shared" si="186"/>
        <v>0</v>
      </c>
      <c r="H548" s="87" t="str">
        <f>IFERROR(IF(INDEX('[1]PNC 2020'!$A$3:$AA$434,MATCH($A548,'[1]PNC 2020'!$A$7:$A$434,0)+4,MATCH(H$60,'[1]PNC 2020'!$A$3:$AA$3,0))=0,"",INDEX('[1]PNC 2020'!$A$3:$AA$434,MATCH($A548,'[1]PNC 2020'!$A$7:$A$434,0)+4,MATCH(H$60,'[1]PNC 2020'!$A$3:$AA$3,0))),"")</f>
        <v/>
      </c>
      <c r="I548" s="87" t="str">
        <f>IFERROR(IF(INDEX('[1]PNC 2020'!$A$3:$AA$434,MATCH($A548,'[1]PNC 2020'!$A$7:$A$434,0)+4,MATCH(I$60,'[1]PNC 2020'!$A$3:$AA$3,0))=0,"",INDEX('[1]PNC 2020'!$A$3:$AA$434,MATCH($A548,'[1]PNC 2020'!$A$7:$A$434,0)+4,MATCH(I$60,'[1]PNC 2020'!$A$3:$AA$3,0))),"")</f>
        <v/>
      </c>
      <c r="J548" s="87">
        <f t="shared" si="187"/>
        <v>0</v>
      </c>
      <c r="K548" s="87" t="str">
        <f>IFERROR(IF(INDEX('[1]PNC 2020'!$A$3:$AA$434,MATCH($A548,'[1]PNC 2020'!$A$7:$A$434,0)+4,MATCH(K$60,'[1]PNC 2020'!$A$3:$AA$3,0))=0,"",INDEX('[1]PNC 2020'!$A$3:$AA$434,MATCH($A548,'[1]PNC 2020'!$A$7:$A$434,0)+4,MATCH(K$60,'[1]PNC 2020'!$A$3:$AA$3,0))),"")</f>
        <v/>
      </c>
      <c r="L548" s="87" t="str">
        <f>IFERROR(IF(INDEX('[1]PNC 2020'!$A$3:$AA$434,MATCH($A548,'[1]PNC 2020'!$A$7:$A$434,0)+4,MATCH(L$60,'[1]PNC 2020'!$A$3:$AA$3,0))=0,"",INDEX('[1]PNC 2020'!$A$3:$AA$434,MATCH($A548,'[1]PNC 2020'!$A$7:$A$434,0)+4,MATCH(L$60,'[1]PNC 2020'!$A$3:$AA$3,0))),"")</f>
        <v/>
      </c>
      <c r="M548" s="87">
        <f t="shared" si="188"/>
        <v>0</v>
      </c>
      <c r="N548" s="87" t="str">
        <f>IFERROR(IF(INDEX('[1]PNC 2020'!$A$3:$AA$434,MATCH($A548,'[1]PNC 2020'!$A$7:$A$434,0)+4,MATCH(N$60,'[1]PNC 2020'!$A$3:$AA$3,0))=0,"",INDEX('[1]PNC 2020'!$A$3:$AA$434,MATCH($A548,'[1]PNC 2020'!$A$7:$A$434,0)+4,MATCH(N$60,'[1]PNC 2020'!$A$3:$AA$3,0))),"")</f>
        <v/>
      </c>
      <c r="O548" s="87" t="str">
        <f>IFERROR(IF(INDEX('[1]PNC 2020'!$A$3:$AA$434,MATCH($A548,'[1]PNC 2020'!$A$7:$A$434,0)+4,MATCH(O$60,'[1]PNC 2020'!$A$3:$AA$3,0))=0,"",INDEX('[1]PNC 2020'!$A$3:$AA$434,MATCH($A548,'[1]PNC 2020'!$A$7:$A$434,0)+4,MATCH(O$60,'[1]PNC 2020'!$A$3:$AA$3,0))),"")</f>
        <v/>
      </c>
      <c r="P548" s="87">
        <f t="shared" si="189"/>
        <v>0</v>
      </c>
      <c r="Q548" s="87" t="str">
        <f>IFERROR(IF(INDEX('[1]PNC 2020'!$A$3:$AA$434,MATCH($A548,'[1]PNC 2020'!$A$7:$A$434,0)+4,MATCH(Q$60,'[1]PNC 2020'!$A$3:$AA$3,0))=0,"",INDEX('[1]PNC 2020'!$A$3:$AA$434,MATCH($A548,'[1]PNC 2020'!$A$7:$A$434,0)+4,MATCH(Q$60,'[1]PNC 2020'!$A$3:$AA$3,0))),"")</f>
        <v/>
      </c>
      <c r="R548" s="87" t="str">
        <f>IFERROR(IF(INDEX('[1]PNC 2020'!$A$3:$AA$434,MATCH($A548,'[1]PNC 2020'!$A$7:$A$434,0)+4,MATCH(R$60,'[1]PNC 2020'!$A$3:$AA$3,0))=0,"",INDEX('[1]PNC 2020'!$A$3:$AA$434,MATCH($A548,'[1]PNC 2020'!$A$7:$A$434,0)+4,MATCH(R$60,'[1]PNC 2020'!$A$3:$AA$3,0))),"")</f>
        <v/>
      </c>
      <c r="S548" s="87">
        <f t="shared" si="190"/>
        <v>0</v>
      </c>
      <c r="T548" s="87" t="str">
        <f>IFERROR(IF(INDEX('[1]PNC 2020'!$A$3:$AA$434,MATCH($A548,'[1]PNC 2020'!$A$7:$A$434,0)+4,MATCH(T$60,'[1]PNC 2020'!$A$3:$AA$3,0))=0,"",INDEX('[1]PNC 2020'!$A$3:$AA$434,MATCH($A548,'[1]PNC 2020'!$A$7:$A$434,0)+4,MATCH(T$60,'[1]PNC 2020'!$A$3:$AA$3,0))),"")</f>
        <v/>
      </c>
      <c r="U548" s="87" t="str">
        <f>IFERROR(IF(INDEX('[1]PNC 2020'!$A$3:$AA$434,MATCH($A548,'[1]PNC 2020'!$A$7:$A$434,0)+4,MATCH(U$60,'[1]PNC 2020'!$A$3:$AA$3,0))=0,"",INDEX('[1]PNC 2020'!$A$3:$AA$434,MATCH($A548,'[1]PNC 2020'!$A$7:$A$434,0)+4,MATCH(U$60,'[1]PNC 2020'!$A$3:$AA$3,0))),"")</f>
        <v/>
      </c>
      <c r="V548" s="87">
        <f t="shared" si="191"/>
        <v>0</v>
      </c>
      <c r="W548" s="87" t="str">
        <f>IFERROR(IF(INDEX('[1]PNC 2020'!$A$3:$AA$434,MATCH($A548,'[1]PNC 2020'!$A$7:$A$434,0)+4,MATCH(W$60,'[1]PNC 2020'!$A$3:$AA$3,0))=0,"",INDEX('[1]PNC 2020'!$A$3:$AA$434,MATCH($A548,'[1]PNC 2020'!$A$7:$A$434,0)+4,MATCH(W$60,'[1]PNC 2020'!$A$3:$AA$3,0))),"")</f>
        <v/>
      </c>
      <c r="X548" s="87" t="str">
        <f>IFERROR(IF(INDEX('[1]PNC 2020'!$A$3:$AA$434,MATCH($A548,'[1]PNC 2020'!$A$7:$A$434,0)+4,MATCH(X$60,'[1]PNC 2020'!$A$3:$AA$3,0))=0,"",INDEX('[1]PNC 2020'!$A$3:$AA$434,MATCH($A548,'[1]PNC 2020'!$A$7:$A$434,0)+4,MATCH(X$60,'[1]PNC 2020'!$A$3:$AA$3,0))),"")</f>
        <v/>
      </c>
      <c r="Y548" s="87">
        <f t="shared" si="192"/>
        <v>0</v>
      </c>
      <c r="Z548" s="87" t="str">
        <f>IFERROR(IF(INDEX('[1]PNC 2020'!$A$3:$AA$434,MATCH($A548,'[1]PNC 2020'!$A$7:$A$434,0)+4,MATCH(Z$60,'[1]PNC 2020'!$A$3:$AA$3,0))=0,"",INDEX('[1]PNC 2020'!$A$3:$AA$434,MATCH($A548,'[1]PNC 2020'!$A$7:$A$434,0)+4,MATCH(Z$60,'[1]PNC 2020'!$A$3:$AA$3,0))),"")</f>
        <v/>
      </c>
      <c r="AA548" s="87" t="str">
        <f>IFERROR(IF(INDEX('[1]PNC 2020'!$A$3:$AA$434,MATCH($A548,'[1]PNC 2020'!$A$7:$A$434,0)+4,MATCH(AA$60,'[1]PNC 2020'!$A$3:$AA$3,0))=0,"",INDEX('[1]PNC 2020'!$A$3:$AA$434,MATCH($A548,'[1]PNC 2020'!$A$7:$A$434,0)+4,MATCH(AA$60,'[1]PNC 2020'!$A$3:$AA$3,0))),"")</f>
        <v/>
      </c>
      <c r="AB548" s="87">
        <f t="shared" si="193"/>
        <v>0</v>
      </c>
      <c r="AC548" s="87" t="str">
        <f>IFERROR(IF(INDEX('[1]PNC 2020'!$A$3:$AA$434,MATCH($A548,'[1]PNC 2020'!$A$7:$A$434,0)+4,MATCH(AC$60,'[1]PNC 2020'!$A$3:$AA$3,0))=0,"",INDEX('[1]PNC 2020'!$A$3:$AA$434,MATCH($A548,'[1]PNC 2020'!$A$7:$A$434,0)+4,MATCH(AC$60,'[1]PNC 2020'!$A$3:$AA$3,0))),"")</f>
        <v/>
      </c>
      <c r="AD548" s="87" t="str">
        <f>IFERROR(IF(INDEX('[1]PNC 2020'!$A$3:$AA$434,MATCH($A548,'[1]PNC 2020'!$A$7:$A$434,0)+4,MATCH(AD$60,'[1]PNC 2020'!$A$3:$AA$3,0))=0,"",INDEX('[1]PNC 2020'!$A$3:$AA$434,MATCH($A548,'[1]PNC 2020'!$A$7:$A$434,0)+4,MATCH(AD$60,'[1]PNC 2020'!$A$3:$AA$3,0))),"")</f>
        <v/>
      </c>
      <c r="AE548" s="87">
        <f t="shared" si="194"/>
        <v>0</v>
      </c>
      <c r="AF548" s="87" t="str">
        <f>IFERROR(IF(INDEX('[1]PNC 2020'!$A$3:$AA$434,MATCH($A548,'[1]PNC 2020'!$A$7:$A$434,0)+4,MATCH(AF$60,'[1]PNC 2020'!$A$3:$AA$3,0))=0,"",INDEX('[1]PNC 2020'!$A$3:$AA$434,MATCH($A548,'[1]PNC 2020'!$A$7:$A$434,0)+4,MATCH(AF$60,'[1]PNC 2020'!$A$3:$AA$3,0))),"")</f>
        <v/>
      </c>
      <c r="AG548" s="87" t="str">
        <f>IFERROR(IF(INDEX('[1]PNC 2020'!$A$3:$AA$434,MATCH($A548,'[1]PNC 2020'!$A$7:$A$434,0)+4,MATCH(AG$60,'[1]PNC 2020'!$A$3:$AA$3,0))=0,"",INDEX('[1]PNC 2020'!$A$3:$AA$434,MATCH($A548,'[1]PNC 2020'!$A$7:$A$434,0)+4,MATCH(AG$60,'[1]PNC 2020'!$A$3:$AA$3,0))),"")</f>
        <v/>
      </c>
      <c r="AH548" s="87">
        <f t="shared" si="195"/>
        <v>0</v>
      </c>
      <c r="AI548" s="87" t="str">
        <f>IFERROR(IF(INDEX('[1]PNC 2020'!$A$3:$AA$434,MATCH($A548,'[1]PNC 2020'!$A$7:$A$434,0)+4,MATCH(AI$60,'[1]PNC 2020'!$A$3:$AA$3,0))=0,"",INDEX('[1]PNC 2020'!$A$3:$AA$434,MATCH($A548,'[1]PNC 2020'!$A$7:$A$434,0)+4,MATCH(AI$60,'[1]PNC 2020'!$A$3:$AA$3,0))),"")</f>
        <v/>
      </c>
      <c r="AJ548" s="87" t="str">
        <f>IFERROR(IF(INDEX('[1]PNC 2020'!$A$3:$AA$434,MATCH($A548,'[1]PNC 2020'!$A$7:$A$434,0)+4,MATCH(AJ$60,'[1]PNC 2020'!$A$3:$AA$3,0))=0,"",INDEX('[1]PNC 2020'!$A$3:$AA$434,MATCH($A548,'[1]PNC 2020'!$A$7:$A$434,0)+4,MATCH(AJ$60,'[1]PNC 2020'!$A$3:$AA$3,0))),"")</f>
        <v/>
      </c>
      <c r="AK548" s="87">
        <f t="shared" si="196"/>
        <v>0</v>
      </c>
      <c r="AM548" s="132" t="s">
        <v>9</v>
      </c>
    </row>
    <row r="549" spans="1:39" ht="15.95" customHeight="1" x14ac:dyDescent="0.2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tr">
        <f>IFERROR(IF(INDEX('[1]PNC 2020'!$A$3:$AA$434,MATCH($A549,'[1]PNC 2020'!$A$7:$A$434,0)+4,MATCH(E$60,'[1]PNC 2020'!$A$3:$AA$3,0))=0,"",INDEX('[1]PNC 2020'!$A$3:$AA$434,MATCH($A549,'[1]PNC 2020'!$A$7:$A$434,0)+4,MATCH(E$60,'[1]PNC 2020'!$A$3:$AA$3,0))),"")</f>
        <v/>
      </c>
      <c r="F549" s="87" t="str">
        <f>IFERROR(IF(INDEX('[1]PNC 2020'!$A$3:$AA$434,MATCH($A549,'[1]PNC 2020'!$A$7:$A$434,0)+4,MATCH(F$60,'[1]PNC 2020'!$A$3:$AA$3,0))=0,"",INDEX('[1]PNC 2020'!$A$3:$AA$434,MATCH($A549,'[1]PNC 2020'!$A$7:$A$434,0)+4,MATCH(F$60,'[1]PNC 2020'!$A$3:$AA$3,0))),"")</f>
        <v/>
      </c>
      <c r="G549" s="87">
        <f t="shared" si="186"/>
        <v>0</v>
      </c>
      <c r="H549" s="87" t="str">
        <f>IFERROR(IF(INDEX('[1]PNC 2020'!$A$3:$AA$434,MATCH($A549,'[1]PNC 2020'!$A$7:$A$434,0)+4,MATCH(H$60,'[1]PNC 2020'!$A$3:$AA$3,0))=0,"",INDEX('[1]PNC 2020'!$A$3:$AA$434,MATCH($A549,'[1]PNC 2020'!$A$7:$A$434,0)+4,MATCH(H$60,'[1]PNC 2020'!$A$3:$AA$3,0))),"")</f>
        <v/>
      </c>
      <c r="I549" s="87" t="str">
        <f>IFERROR(IF(INDEX('[1]PNC 2020'!$A$3:$AA$434,MATCH($A549,'[1]PNC 2020'!$A$7:$A$434,0)+4,MATCH(I$60,'[1]PNC 2020'!$A$3:$AA$3,0))=0,"",INDEX('[1]PNC 2020'!$A$3:$AA$434,MATCH($A549,'[1]PNC 2020'!$A$7:$A$434,0)+4,MATCH(I$60,'[1]PNC 2020'!$A$3:$AA$3,0))),"")</f>
        <v/>
      </c>
      <c r="J549" s="87">
        <f t="shared" si="187"/>
        <v>0</v>
      </c>
      <c r="K549" s="87" t="str">
        <f>IFERROR(IF(INDEX('[1]PNC 2020'!$A$3:$AA$434,MATCH($A549,'[1]PNC 2020'!$A$7:$A$434,0)+4,MATCH(K$60,'[1]PNC 2020'!$A$3:$AA$3,0))=0,"",INDEX('[1]PNC 2020'!$A$3:$AA$434,MATCH($A549,'[1]PNC 2020'!$A$7:$A$434,0)+4,MATCH(K$60,'[1]PNC 2020'!$A$3:$AA$3,0))),"")</f>
        <v/>
      </c>
      <c r="L549" s="87" t="str">
        <f>IFERROR(IF(INDEX('[1]PNC 2020'!$A$3:$AA$434,MATCH($A549,'[1]PNC 2020'!$A$7:$A$434,0)+4,MATCH(L$60,'[1]PNC 2020'!$A$3:$AA$3,0))=0,"",INDEX('[1]PNC 2020'!$A$3:$AA$434,MATCH($A549,'[1]PNC 2020'!$A$7:$A$434,0)+4,MATCH(L$60,'[1]PNC 2020'!$A$3:$AA$3,0))),"")</f>
        <v/>
      </c>
      <c r="M549" s="87">
        <f t="shared" si="188"/>
        <v>0</v>
      </c>
      <c r="N549" s="87" t="str">
        <f>IFERROR(IF(INDEX('[1]PNC 2020'!$A$3:$AA$434,MATCH($A549,'[1]PNC 2020'!$A$7:$A$434,0)+4,MATCH(N$60,'[1]PNC 2020'!$A$3:$AA$3,0))=0,"",INDEX('[1]PNC 2020'!$A$3:$AA$434,MATCH($A549,'[1]PNC 2020'!$A$7:$A$434,0)+4,MATCH(N$60,'[1]PNC 2020'!$A$3:$AA$3,0))),"")</f>
        <v/>
      </c>
      <c r="O549" s="87" t="str">
        <f>IFERROR(IF(INDEX('[1]PNC 2020'!$A$3:$AA$434,MATCH($A549,'[1]PNC 2020'!$A$7:$A$434,0)+4,MATCH(O$60,'[1]PNC 2020'!$A$3:$AA$3,0))=0,"",INDEX('[1]PNC 2020'!$A$3:$AA$434,MATCH($A549,'[1]PNC 2020'!$A$7:$A$434,0)+4,MATCH(O$60,'[1]PNC 2020'!$A$3:$AA$3,0))),"")</f>
        <v/>
      </c>
      <c r="P549" s="87">
        <f t="shared" si="189"/>
        <v>0</v>
      </c>
      <c r="Q549" s="87" t="str">
        <f>IFERROR(IF(INDEX('[1]PNC 2020'!$A$3:$AA$434,MATCH($A549,'[1]PNC 2020'!$A$7:$A$434,0)+4,MATCH(Q$60,'[1]PNC 2020'!$A$3:$AA$3,0))=0,"",INDEX('[1]PNC 2020'!$A$3:$AA$434,MATCH($A549,'[1]PNC 2020'!$A$7:$A$434,0)+4,MATCH(Q$60,'[1]PNC 2020'!$A$3:$AA$3,0))),"")</f>
        <v/>
      </c>
      <c r="R549" s="87" t="str">
        <f>IFERROR(IF(INDEX('[1]PNC 2020'!$A$3:$AA$434,MATCH($A549,'[1]PNC 2020'!$A$7:$A$434,0)+4,MATCH(R$60,'[1]PNC 2020'!$A$3:$AA$3,0))=0,"",INDEX('[1]PNC 2020'!$A$3:$AA$434,MATCH($A549,'[1]PNC 2020'!$A$7:$A$434,0)+4,MATCH(R$60,'[1]PNC 2020'!$A$3:$AA$3,0))),"")</f>
        <v/>
      </c>
      <c r="S549" s="87">
        <f t="shared" si="190"/>
        <v>0</v>
      </c>
      <c r="T549" s="87" t="str">
        <f>IFERROR(IF(INDEX('[1]PNC 2020'!$A$3:$AA$434,MATCH($A549,'[1]PNC 2020'!$A$7:$A$434,0)+4,MATCH(T$60,'[1]PNC 2020'!$A$3:$AA$3,0))=0,"",INDEX('[1]PNC 2020'!$A$3:$AA$434,MATCH($A549,'[1]PNC 2020'!$A$7:$A$434,0)+4,MATCH(T$60,'[1]PNC 2020'!$A$3:$AA$3,0))),"")</f>
        <v/>
      </c>
      <c r="U549" s="87" t="str">
        <f>IFERROR(IF(INDEX('[1]PNC 2020'!$A$3:$AA$434,MATCH($A549,'[1]PNC 2020'!$A$7:$A$434,0)+4,MATCH(U$60,'[1]PNC 2020'!$A$3:$AA$3,0))=0,"",INDEX('[1]PNC 2020'!$A$3:$AA$434,MATCH($A549,'[1]PNC 2020'!$A$7:$A$434,0)+4,MATCH(U$60,'[1]PNC 2020'!$A$3:$AA$3,0))),"")</f>
        <v/>
      </c>
      <c r="V549" s="87">
        <f t="shared" si="191"/>
        <v>0</v>
      </c>
      <c r="W549" s="87" t="str">
        <f>IFERROR(IF(INDEX('[1]PNC 2020'!$A$3:$AA$434,MATCH($A549,'[1]PNC 2020'!$A$7:$A$434,0)+4,MATCH(W$60,'[1]PNC 2020'!$A$3:$AA$3,0))=0,"",INDEX('[1]PNC 2020'!$A$3:$AA$434,MATCH($A549,'[1]PNC 2020'!$A$7:$A$434,0)+4,MATCH(W$60,'[1]PNC 2020'!$A$3:$AA$3,0))),"")</f>
        <v/>
      </c>
      <c r="X549" s="87" t="str">
        <f>IFERROR(IF(INDEX('[1]PNC 2020'!$A$3:$AA$434,MATCH($A549,'[1]PNC 2020'!$A$7:$A$434,0)+4,MATCH(X$60,'[1]PNC 2020'!$A$3:$AA$3,0))=0,"",INDEX('[1]PNC 2020'!$A$3:$AA$434,MATCH($A549,'[1]PNC 2020'!$A$7:$A$434,0)+4,MATCH(X$60,'[1]PNC 2020'!$A$3:$AA$3,0))),"")</f>
        <v/>
      </c>
      <c r="Y549" s="87">
        <f t="shared" si="192"/>
        <v>0</v>
      </c>
      <c r="Z549" s="87" t="str">
        <f>IFERROR(IF(INDEX('[1]PNC 2020'!$A$3:$AA$434,MATCH($A549,'[1]PNC 2020'!$A$7:$A$434,0)+4,MATCH(Z$60,'[1]PNC 2020'!$A$3:$AA$3,0))=0,"",INDEX('[1]PNC 2020'!$A$3:$AA$434,MATCH($A549,'[1]PNC 2020'!$A$7:$A$434,0)+4,MATCH(Z$60,'[1]PNC 2020'!$A$3:$AA$3,0))),"")</f>
        <v/>
      </c>
      <c r="AA549" s="87" t="str">
        <f>IFERROR(IF(INDEX('[1]PNC 2020'!$A$3:$AA$434,MATCH($A549,'[1]PNC 2020'!$A$7:$A$434,0)+4,MATCH(AA$60,'[1]PNC 2020'!$A$3:$AA$3,0))=0,"",INDEX('[1]PNC 2020'!$A$3:$AA$434,MATCH($A549,'[1]PNC 2020'!$A$7:$A$434,0)+4,MATCH(AA$60,'[1]PNC 2020'!$A$3:$AA$3,0))),"")</f>
        <v/>
      </c>
      <c r="AB549" s="87">
        <f t="shared" si="193"/>
        <v>0</v>
      </c>
      <c r="AC549" s="87" t="str">
        <f>IFERROR(IF(INDEX('[1]PNC 2020'!$A$3:$AA$434,MATCH($A549,'[1]PNC 2020'!$A$7:$A$434,0)+4,MATCH(AC$60,'[1]PNC 2020'!$A$3:$AA$3,0))=0,"",INDEX('[1]PNC 2020'!$A$3:$AA$434,MATCH($A549,'[1]PNC 2020'!$A$7:$A$434,0)+4,MATCH(AC$60,'[1]PNC 2020'!$A$3:$AA$3,0))),"")</f>
        <v/>
      </c>
      <c r="AD549" s="87" t="str">
        <f>IFERROR(IF(INDEX('[1]PNC 2020'!$A$3:$AA$434,MATCH($A549,'[1]PNC 2020'!$A$7:$A$434,0)+4,MATCH(AD$60,'[1]PNC 2020'!$A$3:$AA$3,0))=0,"",INDEX('[1]PNC 2020'!$A$3:$AA$434,MATCH($A549,'[1]PNC 2020'!$A$7:$A$434,0)+4,MATCH(AD$60,'[1]PNC 2020'!$A$3:$AA$3,0))),"")</f>
        <v/>
      </c>
      <c r="AE549" s="87">
        <f t="shared" si="194"/>
        <v>0</v>
      </c>
      <c r="AF549" s="87" t="str">
        <f>IFERROR(IF(INDEX('[1]PNC 2020'!$A$3:$AA$434,MATCH($A549,'[1]PNC 2020'!$A$7:$A$434,0)+4,MATCH(AF$60,'[1]PNC 2020'!$A$3:$AA$3,0))=0,"",INDEX('[1]PNC 2020'!$A$3:$AA$434,MATCH($A549,'[1]PNC 2020'!$A$7:$A$434,0)+4,MATCH(AF$60,'[1]PNC 2020'!$A$3:$AA$3,0))),"")</f>
        <v/>
      </c>
      <c r="AG549" s="87" t="str">
        <f>IFERROR(IF(INDEX('[1]PNC 2020'!$A$3:$AA$434,MATCH($A549,'[1]PNC 2020'!$A$7:$A$434,0)+4,MATCH(AG$60,'[1]PNC 2020'!$A$3:$AA$3,0))=0,"",INDEX('[1]PNC 2020'!$A$3:$AA$434,MATCH($A549,'[1]PNC 2020'!$A$7:$A$434,0)+4,MATCH(AG$60,'[1]PNC 2020'!$A$3:$AA$3,0))),"")</f>
        <v/>
      </c>
      <c r="AH549" s="87">
        <f t="shared" si="195"/>
        <v>0</v>
      </c>
      <c r="AI549" s="87" t="str">
        <f>IFERROR(IF(INDEX('[1]PNC 2020'!$A$3:$AA$434,MATCH($A549,'[1]PNC 2020'!$A$7:$A$434,0)+4,MATCH(AI$60,'[1]PNC 2020'!$A$3:$AA$3,0))=0,"",INDEX('[1]PNC 2020'!$A$3:$AA$434,MATCH($A549,'[1]PNC 2020'!$A$7:$A$434,0)+4,MATCH(AI$60,'[1]PNC 2020'!$A$3:$AA$3,0))),"")</f>
        <v/>
      </c>
      <c r="AJ549" s="87" t="str">
        <f>IFERROR(IF(INDEX('[1]PNC 2020'!$A$3:$AA$434,MATCH($A549,'[1]PNC 2020'!$A$7:$A$434,0)+4,MATCH(AJ$60,'[1]PNC 2020'!$A$3:$AA$3,0))=0,"",INDEX('[1]PNC 2020'!$A$3:$AA$434,MATCH($A549,'[1]PNC 2020'!$A$7:$A$434,0)+4,MATCH(AJ$60,'[1]PNC 2020'!$A$3:$AA$3,0))),"")</f>
        <v/>
      </c>
      <c r="AK549" s="87">
        <f t="shared" si="196"/>
        <v>0</v>
      </c>
      <c r="AM549" s="132" t="s">
        <v>9</v>
      </c>
    </row>
    <row r="550" spans="1:39" ht="15.95" customHeight="1" x14ac:dyDescent="0.2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tr">
        <f>IFERROR(IF(INDEX('[1]PNC 2020'!$A$3:$AA$434,MATCH($A550,'[1]PNC 2020'!$A$7:$A$434,0)+4,MATCH(E$60,'[1]PNC 2020'!$A$3:$AA$3,0))=0,"",INDEX('[1]PNC 2020'!$A$3:$AA$434,MATCH($A550,'[1]PNC 2020'!$A$7:$A$434,0)+4,MATCH(E$60,'[1]PNC 2020'!$A$3:$AA$3,0))),"")</f>
        <v/>
      </c>
      <c r="F550" s="87" t="str">
        <f>IFERROR(IF(INDEX('[1]PNC 2020'!$A$3:$AA$434,MATCH($A550,'[1]PNC 2020'!$A$7:$A$434,0)+4,MATCH(F$60,'[1]PNC 2020'!$A$3:$AA$3,0))=0,"",INDEX('[1]PNC 2020'!$A$3:$AA$434,MATCH($A550,'[1]PNC 2020'!$A$7:$A$434,0)+4,MATCH(F$60,'[1]PNC 2020'!$A$3:$AA$3,0))),"")</f>
        <v/>
      </c>
      <c r="G550" s="87">
        <f t="shared" si="186"/>
        <v>0</v>
      </c>
      <c r="H550" s="87" t="str">
        <f>IFERROR(IF(INDEX('[1]PNC 2020'!$A$3:$AA$434,MATCH($A550,'[1]PNC 2020'!$A$7:$A$434,0)+4,MATCH(H$60,'[1]PNC 2020'!$A$3:$AA$3,0))=0,"",INDEX('[1]PNC 2020'!$A$3:$AA$434,MATCH($A550,'[1]PNC 2020'!$A$7:$A$434,0)+4,MATCH(H$60,'[1]PNC 2020'!$A$3:$AA$3,0))),"")</f>
        <v/>
      </c>
      <c r="I550" s="87" t="str">
        <f>IFERROR(IF(INDEX('[1]PNC 2020'!$A$3:$AA$434,MATCH($A550,'[1]PNC 2020'!$A$7:$A$434,0)+4,MATCH(I$60,'[1]PNC 2020'!$A$3:$AA$3,0))=0,"",INDEX('[1]PNC 2020'!$A$3:$AA$434,MATCH($A550,'[1]PNC 2020'!$A$7:$A$434,0)+4,MATCH(I$60,'[1]PNC 2020'!$A$3:$AA$3,0))),"")</f>
        <v/>
      </c>
      <c r="J550" s="87">
        <f t="shared" si="187"/>
        <v>0</v>
      </c>
      <c r="K550" s="87" t="str">
        <f>IFERROR(IF(INDEX('[1]PNC 2020'!$A$3:$AA$434,MATCH($A550,'[1]PNC 2020'!$A$7:$A$434,0)+4,MATCH(K$60,'[1]PNC 2020'!$A$3:$AA$3,0))=0,"",INDEX('[1]PNC 2020'!$A$3:$AA$434,MATCH($A550,'[1]PNC 2020'!$A$7:$A$434,0)+4,MATCH(K$60,'[1]PNC 2020'!$A$3:$AA$3,0))),"")</f>
        <v/>
      </c>
      <c r="L550" s="87" t="str">
        <f>IFERROR(IF(INDEX('[1]PNC 2020'!$A$3:$AA$434,MATCH($A550,'[1]PNC 2020'!$A$7:$A$434,0)+4,MATCH(L$60,'[1]PNC 2020'!$A$3:$AA$3,0))=0,"",INDEX('[1]PNC 2020'!$A$3:$AA$434,MATCH($A550,'[1]PNC 2020'!$A$7:$A$434,0)+4,MATCH(L$60,'[1]PNC 2020'!$A$3:$AA$3,0))),"")</f>
        <v/>
      </c>
      <c r="M550" s="87">
        <f t="shared" si="188"/>
        <v>0</v>
      </c>
      <c r="N550" s="87" t="str">
        <f>IFERROR(IF(INDEX('[1]PNC 2020'!$A$3:$AA$434,MATCH($A550,'[1]PNC 2020'!$A$7:$A$434,0)+4,MATCH(N$60,'[1]PNC 2020'!$A$3:$AA$3,0))=0,"",INDEX('[1]PNC 2020'!$A$3:$AA$434,MATCH($A550,'[1]PNC 2020'!$A$7:$A$434,0)+4,MATCH(N$60,'[1]PNC 2020'!$A$3:$AA$3,0))),"")</f>
        <v/>
      </c>
      <c r="O550" s="87" t="str">
        <f>IFERROR(IF(INDEX('[1]PNC 2020'!$A$3:$AA$434,MATCH($A550,'[1]PNC 2020'!$A$7:$A$434,0)+4,MATCH(O$60,'[1]PNC 2020'!$A$3:$AA$3,0))=0,"",INDEX('[1]PNC 2020'!$A$3:$AA$434,MATCH($A550,'[1]PNC 2020'!$A$7:$A$434,0)+4,MATCH(O$60,'[1]PNC 2020'!$A$3:$AA$3,0))),"")</f>
        <v/>
      </c>
      <c r="P550" s="87">
        <f t="shared" si="189"/>
        <v>0</v>
      </c>
      <c r="Q550" s="87" t="str">
        <f>IFERROR(IF(INDEX('[1]PNC 2020'!$A$3:$AA$434,MATCH($A550,'[1]PNC 2020'!$A$7:$A$434,0)+4,MATCH(Q$60,'[1]PNC 2020'!$A$3:$AA$3,0))=0,"",INDEX('[1]PNC 2020'!$A$3:$AA$434,MATCH($A550,'[1]PNC 2020'!$A$7:$A$434,0)+4,MATCH(Q$60,'[1]PNC 2020'!$A$3:$AA$3,0))),"")</f>
        <v/>
      </c>
      <c r="R550" s="87" t="str">
        <f>IFERROR(IF(INDEX('[1]PNC 2020'!$A$3:$AA$434,MATCH($A550,'[1]PNC 2020'!$A$7:$A$434,0)+4,MATCH(R$60,'[1]PNC 2020'!$A$3:$AA$3,0))=0,"",INDEX('[1]PNC 2020'!$A$3:$AA$434,MATCH($A550,'[1]PNC 2020'!$A$7:$A$434,0)+4,MATCH(R$60,'[1]PNC 2020'!$A$3:$AA$3,0))),"")</f>
        <v/>
      </c>
      <c r="S550" s="87">
        <f t="shared" si="190"/>
        <v>0</v>
      </c>
      <c r="T550" s="87" t="str">
        <f>IFERROR(IF(INDEX('[1]PNC 2020'!$A$3:$AA$434,MATCH($A550,'[1]PNC 2020'!$A$7:$A$434,0)+4,MATCH(T$60,'[1]PNC 2020'!$A$3:$AA$3,0))=0,"",INDEX('[1]PNC 2020'!$A$3:$AA$434,MATCH($A550,'[1]PNC 2020'!$A$7:$A$434,0)+4,MATCH(T$60,'[1]PNC 2020'!$A$3:$AA$3,0))),"")</f>
        <v/>
      </c>
      <c r="U550" s="87" t="str">
        <f>IFERROR(IF(INDEX('[1]PNC 2020'!$A$3:$AA$434,MATCH($A550,'[1]PNC 2020'!$A$7:$A$434,0)+4,MATCH(U$60,'[1]PNC 2020'!$A$3:$AA$3,0))=0,"",INDEX('[1]PNC 2020'!$A$3:$AA$434,MATCH($A550,'[1]PNC 2020'!$A$7:$A$434,0)+4,MATCH(U$60,'[1]PNC 2020'!$A$3:$AA$3,0))),"")</f>
        <v/>
      </c>
      <c r="V550" s="87">
        <f t="shared" si="191"/>
        <v>0</v>
      </c>
      <c r="W550" s="87" t="str">
        <f>IFERROR(IF(INDEX('[1]PNC 2020'!$A$3:$AA$434,MATCH($A550,'[1]PNC 2020'!$A$7:$A$434,0)+4,MATCH(W$60,'[1]PNC 2020'!$A$3:$AA$3,0))=0,"",INDEX('[1]PNC 2020'!$A$3:$AA$434,MATCH($A550,'[1]PNC 2020'!$A$7:$A$434,0)+4,MATCH(W$60,'[1]PNC 2020'!$A$3:$AA$3,0))),"")</f>
        <v/>
      </c>
      <c r="X550" s="87" t="str">
        <f>IFERROR(IF(INDEX('[1]PNC 2020'!$A$3:$AA$434,MATCH($A550,'[1]PNC 2020'!$A$7:$A$434,0)+4,MATCH(X$60,'[1]PNC 2020'!$A$3:$AA$3,0))=0,"",INDEX('[1]PNC 2020'!$A$3:$AA$434,MATCH($A550,'[1]PNC 2020'!$A$7:$A$434,0)+4,MATCH(X$60,'[1]PNC 2020'!$A$3:$AA$3,0))),"")</f>
        <v/>
      </c>
      <c r="Y550" s="87">
        <f t="shared" si="192"/>
        <v>0</v>
      </c>
      <c r="Z550" s="87" t="str">
        <f>IFERROR(IF(INDEX('[1]PNC 2020'!$A$3:$AA$434,MATCH($A550,'[1]PNC 2020'!$A$7:$A$434,0)+4,MATCH(Z$60,'[1]PNC 2020'!$A$3:$AA$3,0))=0,"",INDEX('[1]PNC 2020'!$A$3:$AA$434,MATCH($A550,'[1]PNC 2020'!$A$7:$A$434,0)+4,MATCH(Z$60,'[1]PNC 2020'!$A$3:$AA$3,0))),"")</f>
        <v/>
      </c>
      <c r="AA550" s="87" t="str">
        <f>IFERROR(IF(INDEX('[1]PNC 2020'!$A$3:$AA$434,MATCH($A550,'[1]PNC 2020'!$A$7:$A$434,0)+4,MATCH(AA$60,'[1]PNC 2020'!$A$3:$AA$3,0))=0,"",INDEX('[1]PNC 2020'!$A$3:$AA$434,MATCH($A550,'[1]PNC 2020'!$A$7:$A$434,0)+4,MATCH(AA$60,'[1]PNC 2020'!$A$3:$AA$3,0))),"")</f>
        <v/>
      </c>
      <c r="AB550" s="87">
        <f t="shared" si="193"/>
        <v>0</v>
      </c>
      <c r="AC550" s="87" t="str">
        <f>IFERROR(IF(INDEX('[1]PNC 2020'!$A$3:$AA$434,MATCH($A550,'[1]PNC 2020'!$A$7:$A$434,0)+4,MATCH(AC$60,'[1]PNC 2020'!$A$3:$AA$3,0))=0,"",INDEX('[1]PNC 2020'!$A$3:$AA$434,MATCH($A550,'[1]PNC 2020'!$A$7:$A$434,0)+4,MATCH(AC$60,'[1]PNC 2020'!$A$3:$AA$3,0))),"")</f>
        <v/>
      </c>
      <c r="AD550" s="87" t="str">
        <f>IFERROR(IF(INDEX('[1]PNC 2020'!$A$3:$AA$434,MATCH($A550,'[1]PNC 2020'!$A$7:$A$434,0)+4,MATCH(AD$60,'[1]PNC 2020'!$A$3:$AA$3,0))=0,"",INDEX('[1]PNC 2020'!$A$3:$AA$434,MATCH($A550,'[1]PNC 2020'!$A$7:$A$434,0)+4,MATCH(AD$60,'[1]PNC 2020'!$A$3:$AA$3,0))),"")</f>
        <v/>
      </c>
      <c r="AE550" s="87">
        <f t="shared" si="194"/>
        <v>0</v>
      </c>
      <c r="AF550" s="87" t="str">
        <f>IFERROR(IF(INDEX('[1]PNC 2020'!$A$3:$AA$434,MATCH($A550,'[1]PNC 2020'!$A$7:$A$434,0)+4,MATCH(AF$60,'[1]PNC 2020'!$A$3:$AA$3,0))=0,"",INDEX('[1]PNC 2020'!$A$3:$AA$434,MATCH($A550,'[1]PNC 2020'!$A$7:$A$434,0)+4,MATCH(AF$60,'[1]PNC 2020'!$A$3:$AA$3,0))),"")</f>
        <v/>
      </c>
      <c r="AG550" s="87" t="str">
        <f>IFERROR(IF(INDEX('[1]PNC 2020'!$A$3:$AA$434,MATCH($A550,'[1]PNC 2020'!$A$7:$A$434,0)+4,MATCH(AG$60,'[1]PNC 2020'!$A$3:$AA$3,0))=0,"",INDEX('[1]PNC 2020'!$A$3:$AA$434,MATCH($A550,'[1]PNC 2020'!$A$7:$A$434,0)+4,MATCH(AG$60,'[1]PNC 2020'!$A$3:$AA$3,0))),"")</f>
        <v/>
      </c>
      <c r="AH550" s="87">
        <f t="shared" si="195"/>
        <v>0</v>
      </c>
      <c r="AI550" s="87" t="str">
        <f>IFERROR(IF(INDEX('[1]PNC 2020'!$A$3:$AA$434,MATCH($A550,'[1]PNC 2020'!$A$7:$A$434,0)+4,MATCH(AI$60,'[1]PNC 2020'!$A$3:$AA$3,0))=0,"",INDEX('[1]PNC 2020'!$A$3:$AA$434,MATCH($A550,'[1]PNC 2020'!$A$7:$A$434,0)+4,MATCH(AI$60,'[1]PNC 2020'!$A$3:$AA$3,0))),"")</f>
        <v/>
      </c>
      <c r="AJ550" s="87" t="str">
        <f>IFERROR(IF(INDEX('[1]PNC 2020'!$A$3:$AA$434,MATCH($A550,'[1]PNC 2020'!$A$7:$A$434,0)+4,MATCH(AJ$60,'[1]PNC 2020'!$A$3:$AA$3,0))=0,"",INDEX('[1]PNC 2020'!$A$3:$AA$434,MATCH($A550,'[1]PNC 2020'!$A$7:$A$434,0)+4,MATCH(AJ$60,'[1]PNC 2020'!$A$3:$AA$3,0))),"")</f>
        <v/>
      </c>
      <c r="AK550" s="87">
        <f t="shared" si="196"/>
        <v>0</v>
      </c>
      <c r="AM550" s="132" t="s">
        <v>9</v>
      </c>
    </row>
    <row r="551" spans="1:39" ht="15.95" customHeight="1" x14ac:dyDescent="0.2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tr">
        <f>IFERROR(IF(INDEX('[1]PNC 2020'!$A$3:$AA$434,MATCH($A551,'[1]PNC 2020'!$A$7:$A$434,0)+4,MATCH(E$60,'[1]PNC 2020'!$A$3:$AA$3,0))=0,"",INDEX('[1]PNC 2020'!$A$3:$AA$434,MATCH($A551,'[1]PNC 2020'!$A$7:$A$434,0)+4,MATCH(E$60,'[1]PNC 2020'!$A$3:$AA$3,0))),"")</f>
        <v/>
      </c>
      <c r="F551" s="87" t="str">
        <f>IFERROR(IF(INDEX('[1]PNC 2020'!$A$3:$AA$434,MATCH($A551,'[1]PNC 2020'!$A$7:$A$434,0)+4,MATCH(F$60,'[1]PNC 2020'!$A$3:$AA$3,0))=0,"",INDEX('[1]PNC 2020'!$A$3:$AA$434,MATCH($A551,'[1]PNC 2020'!$A$7:$A$434,0)+4,MATCH(F$60,'[1]PNC 2020'!$A$3:$AA$3,0))),"")</f>
        <v/>
      </c>
      <c r="G551" s="87">
        <f t="shared" si="186"/>
        <v>0</v>
      </c>
      <c r="H551" s="87" t="str">
        <f>IFERROR(IF(INDEX('[1]PNC 2020'!$A$3:$AA$434,MATCH($A551,'[1]PNC 2020'!$A$7:$A$434,0)+4,MATCH(H$60,'[1]PNC 2020'!$A$3:$AA$3,0))=0,"",INDEX('[1]PNC 2020'!$A$3:$AA$434,MATCH($A551,'[1]PNC 2020'!$A$7:$A$434,0)+4,MATCH(H$60,'[1]PNC 2020'!$A$3:$AA$3,0))),"")</f>
        <v/>
      </c>
      <c r="I551" s="87" t="str">
        <f>IFERROR(IF(INDEX('[1]PNC 2020'!$A$3:$AA$434,MATCH($A551,'[1]PNC 2020'!$A$7:$A$434,0)+4,MATCH(I$60,'[1]PNC 2020'!$A$3:$AA$3,0))=0,"",INDEX('[1]PNC 2020'!$A$3:$AA$434,MATCH($A551,'[1]PNC 2020'!$A$7:$A$434,0)+4,MATCH(I$60,'[1]PNC 2020'!$A$3:$AA$3,0))),"")</f>
        <v/>
      </c>
      <c r="J551" s="87">
        <f t="shared" si="187"/>
        <v>0</v>
      </c>
      <c r="K551" s="87" t="str">
        <f>IFERROR(IF(INDEX('[1]PNC 2020'!$A$3:$AA$434,MATCH($A551,'[1]PNC 2020'!$A$7:$A$434,0)+4,MATCH(K$60,'[1]PNC 2020'!$A$3:$AA$3,0))=0,"",INDEX('[1]PNC 2020'!$A$3:$AA$434,MATCH($A551,'[1]PNC 2020'!$A$7:$A$434,0)+4,MATCH(K$60,'[1]PNC 2020'!$A$3:$AA$3,0))),"")</f>
        <v/>
      </c>
      <c r="L551" s="87" t="str">
        <f>IFERROR(IF(INDEX('[1]PNC 2020'!$A$3:$AA$434,MATCH($A551,'[1]PNC 2020'!$A$7:$A$434,0)+4,MATCH(L$60,'[1]PNC 2020'!$A$3:$AA$3,0))=0,"",INDEX('[1]PNC 2020'!$A$3:$AA$434,MATCH($A551,'[1]PNC 2020'!$A$7:$A$434,0)+4,MATCH(L$60,'[1]PNC 2020'!$A$3:$AA$3,0))),"")</f>
        <v/>
      </c>
      <c r="M551" s="87">
        <f t="shared" si="188"/>
        <v>0</v>
      </c>
      <c r="N551" s="87" t="str">
        <f>IFERROR(IF(INDEX('[1]PNC 2020'!$A$3:$AA$434,MATCH($A551,'[1]PNC 2020'!$A$7:$A$434,0)+4,MATCH(N$60,'[1]PNC 2020'!$A$3:$AA$3,0))=0,"",INDEX('[1]PNC 2020'!$A$3:$AA$434,MATCH($A551,'[1]PNC 2020'!$A$7:$A$434,0)+4,MATCH(N$60,'[1]PNC 2020'!$A$3:$AA$3,0))),"")</f>
        <v/>
      </c>
      <c r="O551" s="87" t="str">
        <f>IFERROR(IF(INDEX('[1]PNC 2020'!$A$3:$AA$434,MATCH($A551,'[1]PNC 2020'!$A$7:$A$434,0)+4,MATCH(O$60,'[1]PNC 2020'!$A$3:$AA$3,0))=0,"",INDEX('[1]PNC 2020'!$A$3:$AA$434,MATCH($A551,'[1]PNC 2020'!$A$7:$A$434,0)+4,MATCH(O$60,'[1]PNC 2020'!$A$3:$AA$3,0))),"")</f>
        <v/>
      </c>
      <c r="P551" s="87">
        <f t="shared" si="189"/>
        <v>0</v>
      </c>
      <c r="Q551" s="87" t="str">
        <f>IFERROR(IF(INDEX('[1]PNC 2020'!$A$3:$AA$434,MATCH($A551,'[1]PNC 2020'!$A$7:$A$434,0)+4,MATCH(Q$60,'[1]PNC 2020'!$A$3:$AA$3,0))=0,"",INDEX('[1]PNC 2020'!$A$3:$AA$434,MATCH($A551,'[1]PNC 2020'!$A$7:$A$434,0)+4,MATCH(Q$60,'[1]PNC 2020'!$A$3:$AA$3,0))),"")</f>
        <v/>
      </c>
      <c r="R551" s="87" t="str">
        <f>IFERROR(IF(INDEX('[1]PNC 2020'!$A$3:$AA$434,MATCH($A551,'[1]PNC 2020'!$A$7:$A$434,0)+4,MATCH(R$60,'[1]PNC 2020'!$A$3:$AA$3,0))=0,"",INDEX('[1]PNC 2020'!$A$3:$AA$434,MATCH($A551,'[1]PNC 2020'!$A$7:$A$434,0)+4,MATCH(R$60,'[1]PNC 2020'!$A$3:$AA$3,0))),"")</f>
        <v/>
      </c>
      <c r="S551" s="87">
        <f t="shared" si="190"/>
        <v>0</v>
      </c>
      <c r="T551" s="87" t="str">
        <f>IFERROR(IF(INDEX('[1]PNC 2020'!$A$3:$AA$434,MATCH($A551,'[1]PNC 2020'!$A$7:$A$434,0)+4,MATCH(T$60,'[1]PNC 2020'!$A$3:$AA$3,0))=0,"",INDEX('[1]PNC 2020'!$A$3:$AA$434,MATCH($A551,'[1]PNC 2020'!$A$7:$A$434,0)+4,MATCH(T$60,'[1]PNC 2020'!$A$3:$AA$3,0))),"")</f>
        <v/>
      </c>
      <c r="U551" s="87" t="str">
        <f>IFERROR(IF(INDEX('[1]PNC 2020'!$A$3:$AA$434,MATCH($A551,'[1]PNC 2020'!$A$7:$A$434,0)+4,MATCH(U$60,'[1]PNC 2020'!$A$3:$AA$3,0))=0,"",INDEX('[1]PNC 2020'!$A$3:$AA$434,MATCH($A551,'[1]PNC 2020'!$A$7:$A$434,0)+4,MATCH(U$60,'[1]PNC 2020'!$A$3:$AA$3,0))),"")</f>
        <v/>
      </c>
      <c r="V551" s="87">
        <f t="shared" si="191"/>
        <v>0</v>
      </c>
      <c r="W551" s="87" t="str">
        <f>IFERROR(IF(INDEX('[1]PNC 2020'!$A$3:$AA$434,MATCH($A551,'[1]PNC 2020'!$A$7:$A$434,0)+4,MATCH(W$60,'[1]PNC 2020'!$A$3:$AA$3,0))=0,"",INDEX('[1]PNC 2020'!$A$3:$AA$434,MATCH($A551,'[1]PNC 2020'!$A$7:$A$434,0)+4,MATCH(W$60,'[1]PNC 2020'!$A$3:$AA$3,0))),"")</f>
        <v/>
      </c>
      <c r="X551" s="87" t="str">
        <f>IFERROR(IF(INDEX('[1]PNC 2020'!$A$3:$AA$434,MATCH($A551,'[1]PNC 2020'!$A$7:$A$434,0)+4,MATCH(X$60,'[1]PNC 2020'!$A$3:$AA$3,0))=0,"",INDEX('[1]PNC 2020'!$A$3:$AA$434,MATCH($A551,'[1]PNC 2020'!$A$7:$A$434,0)+4,MATCH(X$60,'[1]PNC 2020'!$A$3:$AA$3,0))),"")</f>
        <v/>
      </c>
      <c r="Y551" s="87">
        <f t="shared" si="192"/>
        <v>0</v>
      </c>
      <c r="Z551" s="87" t="str">
        <f>IFERROR(IF(INDEX('[1]PNC 2020'!$A$3:$AA$434,MATCH($A551,'[1]PNC 2020'!$A$7:$A$434,0)+4,MATCH(Z$60,'[1]PNC 2020'!$A$3:$AA$3,0))=0,"",INDEX('[1]PNC 2020'!$A$3:$AA$434,MATCH($A551,'[1]PNC 2020'!$A$7:$A$434,0)+4,MATCH(Z$60,'[1]PNC 2020'!$A$3:$AA$3,0))),"")</f>
        <v/>
      </c>
      <c r="AA551" s="87" t="str">
        <f>IFERROR(IF(INDEX('[1]PNC 2020'!$A$3:$AA$434,MATCH($A551,'[1]PNC 2020'!$A$7:$A$434,0)+4,MATCH(AA$60,'[1]PNC 2020'!$A$3:$AA$3,0))=0,"",INDEX('[1]PNC 2020'!$A$3:$AA$434,MATCH($A551,'[1]PNC 2020'!$A$7:$A$434,0)+4,MATCH(AA$60,'[1]PNC 2020'!$A$3:$AA$3,0))),"")</f>
        <v/>
      </c>
      <c r="AB551" s="87">
        <f t="shared" si="193"/>
        <v>0</v>
      </c>
      <c r="AC551" s="87" t="str">
        <f>IFERROR(IF(INDEX('[1]PNC 2020'!$A$3:$AA$434,MATCH($A551,'[1]PNC 2020'!$A$7:$A$434,0)+4,MATCH(AC$60,'[1]PNC 2020'!$A$3:$AA$3,0))=0,"",INDEX('[1]PNC 2020'!$A$3:$AA$434,MATCH($A551,'[1]PNC 2020'!$A$7:$A$434,0)+4,MATCH(AC$60,'[1]PNC 2020'!$A$3:$AA$3,0))),"")</f>
        <v/>
      </c>
      <c r="AD551" s="87" t="str">
        <f>IFERROR(IF(INDEX('[1]PNC 2020'!$A$3:$AA$434,MATCH($A551,'[1]PNC 2020'!$A$7:$A$434,0)+4,MATCH(AD$60,'[1]PNC 2020'!$A$3:$AA$3,0))=0,"",INDEX('[1]PNC 2020'!$A$3:$AA$434,MATCH($A551,'[1]PNC 2020'!$A$7:$A$434,0)+4,MATCH(AD$60,'[1]PNC 2020'!$A$3:$AA$3,0))),"")</f>
        <v/>
      </c>
      <c r="AE551" s="87">
        <f t="shared" si="194"/>
        <v>0</v>
      </c>
      <c r="AF551" s="87" t="str">
        <f>IFERROR(IF(INDEX('[1]PNC 2020'!$A$3:$AA$434,MATCH($A551,'[1]PNC 2020'!$A$7:$A$434,0)+4,MATCH(AF$60,'[1]PNC 2020'!$A$3:$AA$3,0))=0,"",INDEX('[1]PNC 2020'!$A$3:$AA$434,MATCH($A551,'[1]PNC 2020'!$A$7:$A$434,0)+4,MATCH(AF$60,'[1]PNC 2020'!$A$3:$AA$3,0))),"")</f>
        <v/>
      </c>
      <c r="AG551" s="87" t="str">
        <f>IFERROR(IF(INDEX('[1]PNC 2020'!$A$3:$AA$434,MATCH($A551,'[1]PNC 2020'!$A$7:$A$434,0)+4,MATCH(AG$60,'[1]PNC 2020'!$A$3:$AA$3,0))=0,"",INDEX('[1]PNC 2020'!$A$3:$AA$434,MATCH($A551,'[1]PNC 2020'!$A$7:$A$434,0)+4,MATCH(AG$60,'[1]PNC 2020'!$A$3:$AA$3,0))),"")</f>
        <v/>
      </c>
      <c r="AH551" s="87">
        <f t="shared" si="195"/>
        <v>0</v>
      </c>
      <c r="AI551" s="87" t="str">
        <f>IFERROR(IF(INDEX('[1]PNC 2020'!$A$3:$AA$434,MATCH($A551,'[1]PNC 2020'!$A$7:$A$434,0)+4,MATCH(AI$60,'[1]PNC 2020'!$A$3:$AA$3,0))=0,"",INDEX('[1]PNC 2020'!$A$3:$AA$434,MATCH($A551,'[1]PNC 2020'!$A$7:$A$434,0)+4,MATCH(AI$60,'[1]PNC 2020'!$A$3:$AA$3,0))),"")</f>
        <v/>
      </c>
      <c r="AJ551" s="87" t="str">
        <f>IFERROR(IF(INDEX('[1]PNC 2020'!$A$3:$AA$434,MATCH($A551,'[1]PNC 2020'!$A$7:$A$434,0)+4,MATCH(AJ$60,'[1]PNC 2020'!$A$3:$AA$3,0))=0,"",INDEX('[1]PNC 2020'!$A$3:$AA$434,MATCH($A551,'[1]PNC 2020'!$A$7:$A$434,0)+4,MATCH(AJ$60,'[1]PNC 2020'!$A$3:$AA$3,0))),"")</f>
        <v/>
      </c>
      <c r="AK551" s="87">
        <f t="shared" si="196"/>
        <v>0</v>
      </c>
      <c r="AM551" s="132" t="s">
        <v>9</v>
      </c>
    </row>
    <row r="552" spans="1:39" ht="15.95" customHeight="1" x14ac:dyDescent="0.2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tr">
        <f>IFERROR(IF(INDEX('[1]PNC 2020'!$A$3:$AA$434,MATCH($A552,'[1]PNC 2020'!$A$7:$A$434,0)+4,MATCH(E$60,'[1]PNC 2020'!$A$3:$AA$3,0))=0,"",INDEX('[1]PNC 2020'!$A$3:$AA$434,MATCH($A552,'[1]PNC 2020'!$A$7:$A$434,0)+4,MATCH(E$60,'[1]PNC 2020'!$A$3:$AA$3,0))),"")</f>
        <v/>
      </c>
      <c r="F552" s="87" t="str">
        <f>IFERROR(IF(INDEX('[1]PNC 2020'!$A$3:$AA$434,MATCH($A552,'[1]PNC 2020'!$A$7:$A$434,0)+4,MATCH(F$60,'[1]PNC 2020'!$A$3:$AA$3,0))=0,"",INDEX('[1]PNC 2020'!$A$3:$AA$434,MATCH($A552,'[1]PNC 2020'!$A$7:$A$434,0)+4,MATCH(F$60,'[1]PNC 2020'!$A$3:$AA$3,0))),"")</f>
        <v/>
      </c>
      <c r="G552" s="87">
        <f t="shared" si="186"/>
        <v>0</v>
      </c>
      <c r="H552" s="87" t="str">
        <f>IFERROR(IF(INDEX('[1]PNC 2020'!$A$3:$AA$434,MATCH($A552,'[1]PNC 2020'!$A$7:$A$434,0)+4,MATCH(H$60,'[1]PNC 2020'!$A$3:$AA$3,0))=0,"",INDEX('[1]PNC 2020'!$A$3:$AA$434,MATCH($A552,'[1]PNC 2020'!$A$7:$A$434,0)+4,MATCH(H$60,'[1]PNC 2020'!$A$3:$AA$3,0))),"")</f>
        <v/>
      </c>
      <c r="I552" s="87" t="str">
        <f>IFERROR(IF(INDEX('[1]PNC 2020'!$A$3:$AA$434,MATCH($A552,'[1]PNC 2020'!$A$7:$A$434,0)+4,MATCH(I$60,'[1]PNC 2020'!$A$3:$AA$3,0))=0,"",INDEX('[1]PNC 2020'!$A$3:$AA$434,MATCH($A552,'[1]PNC 2020'!$A$7:$A$434,0)+4,MATCH(I$60,'[1]PNC 2020'!$A$3:$AA$3,0))),"")</f>
        <v/>
      </c>
      <c r="J552" s="87">
        <f t="shared" si="187"/>
        <v>0</v>
      </c>
      <c r="K552" s="87" t="str">
        <f>IFERROR(IF(INDEX('[1]PNC 2020'!$A$3:$AA$434,MATCH($A552,'[1]PNC 2020'!$A$7:$A$434,0)+4,MATCH(K$60,'[1]PNC 2020'!$A$3:$AA$3,0))=0,"",INDEX('[1]PNC 2020'!$A$3:$AA$434,MATCH($A552,'[1]PNC 2020'!$A$7:$A$434,0)+4,MATCH(K$60,'[1]PNC 2020'!$A$3:$AA$3,0))),"")</f>
        <v/>
      </c>
      <c r="L552" s="87" t="str">
        <f>IFERROR(IF(INDEX('[1]PNC 2020'!$A$3:$AA$434,MATCH($A552,'[1]PNC 2020'!$A$7:$A$434,0)+4,MATCH(L$60,'[1]PNC 2020'!$A$3:$AA$3,0))=0,"",INDEX('[1]PNC 2020'!$A$3:$AA$434,MATCH($A552,'[1]PNC 2020'!$A$7:$A$434,0)+4,MATCH(L$60,'[1]PNC 2020'!$A$3:$AA$3,0))),"")</f>
        <v/>
      </c>
      <c r="M552" s="87">
        <f t="shared" si="188"/>
        <v>0</v>
      </c>
      <c r="N552" s="87" t="str">
        <f>IFERROR(IF(INDEX('[1]PNC 2020'!$A$3:$AA$434,MATCH($A552,'[1]PNC 2020'!$A$7:$A$434,0)+4,MATCH(N$60,'[1]PNC 2020'!$A$3:$AA$3,0))=0,"",INDEX('[1]PNC 2020'!$A$3:$AA$434,MATCH($A552,'[1]PNC 2020'!$A$7:$A$434,0)+4,MATCH(N$60,'[1]PNC 2020'!$A$3:$AA$3,0))),"")</f>
        <v/>
      </c>
      <c r="O552" s="87" t="str">
        <f>IFERROR(IF(INDEX('[1]PNC 2020'!$A$3:$AA$434,MATCH($A552,'[1]PNC 2020'!$A$7:$A$434,0)+4,MATCH(O$60,'[1]PNC 2020'!$A$3:$AA$3,0))=0,"",INDEX('[1]PNC 2020'!$A$3:$AA$434,MATCH($A552,'[1]PNC 2020'!$A$7:$A$434,0)+4,MATCH(O$60,'[1]PNC 2020'!$A$3:$AA$3,0))),"")</f>
        <v/>
      </c>
      <c r="P552" s="87">
        <f t="shared" si="189"/>
        <v>0</v>
      </c>
      <c r="Q552" s="87" t="str">
        <f>IFERROR(IF(INDEX('[1]PNC 2020'!$A$3:$AA$434,MATCH($A552,'[1]PNC 2020'!$A$7:$A$434,0)+4,MATCH(Q$60,'[1]PNC 2020'!$A$3:$AA$3,0))=0,"",INDEX('[1]PNC 2020'!$A$3:$AA$434,MATCH($A552,'[1]PNC 2020'!$A$7:$A$434,0)+4,MATCH(Q$60,'[1]PNC 2020'!$A$3:$AA$3,0))),"")</f>
        <v/>
      </c>
      <c r="R552" s="87" t="str">
        <f>IFERROR(IF(INDEX('[1]PNC 2020'!$A$3:$AA$434,MATCH($A552,'[1]PNC 2020'!$A$7:$A$434,0)+4,MATCH(R$60,'[1]PNC 2020'!$A$3:$AA$3,0))=0,"",INDEX('[1]PNC 2020'!$A$3:$AA$434,MATCH($A552,'[1]PNC 2020'!$A$7:$A$434,0)+4,MATCH(R$60,'[1]PNC 2020'!$A$3:$AA$3,0))),"")</f>
        <v/>
      </c>
      <c r="S552" s="87">
        <f t="shared" si="190"/>
        <v>0</v>
      </c>
      <c r="T552" s="87" t="str">
        <f>IFERROR(IF(INDEX('[1]PNC 2020'!$A$3:$AA$434,MATCH($A552,'[1]PNC 2020'!$A$7:$A$434,0)+4,MATCH(T$60,'[1]PNC 2020'!$A$3:$AA$3,0))=0,"",INDEX('[1]PNC 2020'!$A$3:$AA$434,MATCH($A552,'[1]PNC 2020'!$A$7:$A$434,0)+4,MATCH(T$60,'[1]PNC 2020'!$A$3:$AA$3,0))),"")</f>
        <v/>
      </c>
      <c r="U552" s="87" t="str">
        <f>IFERROR(IF(INDEX('[1]PNC 2020'!$A$3:$AA$434,MATCH($A552,'[1]PNC 2020'!$A$7:$A$434,0)+4,MATCH(U$60,'[1]PNC 2020'!$A$3:$AA$3,0))=0,"",INDEX('[1]PNC 2020'!$A$3:$AA$434,MATCH($A552,'[1]PNC 2020'!$A$7:$A$434,0)+4,MATCH(U$60,'[1]PNC 2020'!$A$3:$AA$3,0))),"")</f>
        <v/>
      </c>
      <c r="V552" s="87">
        <f t="shared" si="191"/>
        <v>0</v>
      </c>
      <c r="W552" s="87" t="str">
        <f>IFERROR(IF(INDEX('[1]PNC 2020'!$A$3:$AA$434,MATCH($A552,'[1]PNC 2020'!$A$7:$A$434,0)+4,MATCH(W$60,'[1]PNC 2020'!$A$3:$AA$3,0))=0,"",INDEX('[1]PNC 2020'!$A$3:$AA$434,MATCH($A552,'[1]PNC 2020'!$A$7:$A$434,0)+4,MATCH(W$60,'[1]PNC 2020'!$A$3:$AA$3,0))),"")</f>
        <v/>
      </c>
      <c r="X552" s="87" t="str">
        <f>IFERROR(IF(INDEX('[1]PNC 2020'!$A$3:$AA$434,MATCH($A552,'[1]PNC 2020'!$A$7:$A$434,0)+4,MATCH(X$60,'[1]PNC 2020'!$A$3:$AA$3,0))=0,"",INDEX('[1]PNC 2020'!$A$3:$AA$434,MATCH($A552,'[1]PNC 2020'!$A$7:$A$434,0)+4,MATCH(X$60,'[1]PNC 2020'!$A$3:$AA$3,0))),"")</f>
        <v/>
      </c>
      <c r="Y552" s="87">
        <f t="shared" si="192"/>
        <v>0</v>
      </c>
      <c r="Z552" s="87" t="str">
        <f>IFERROR(IF(INDEX('[1]PNC 2020'!$A$3:$AA$434,MATCH($A552,'[1]PNC 2020'!$A$7:$A$434,0)+4,MATCH(Z$60,'[1]PNC 2020'!$A$3:$AA$3,0))=0,"",INDEX('[1]PNC 2020'!$A$3:$AA$434,MATCH($A552,'[1]PNC 2020'!$A$7:$A$434,0)+4,MATCH(Z$60,'[1]PNC 2020'!$A$3:$AA$3,0))),"")</f>
        <v/>
      </c>
      <c r="AA552" s="87" t="str">
        <f>IFERROR(IF(INDEX('[1]PNC 2020'!$A$3:$AA$434,MATCH($A552,'[1]PNC 2020'!$A$7:$A$434,0)+4,MATCH(AA$60,'[1]PNC 2020'!$A$3:$AA$3,0))=0,"",INDEX('[1]PNC 2020'!$A$3:$AA$434,MATCH($A552,'[1]PNC 2020'!$A$7:$A$434,0)+4,MATCH(AA$60,'[1]PNC 2020'!$A$3:$AA$3,0))),"")</f>
        <v/>
      </c>
      <c r="AB552" s="87">
        <f t="shared" si="193"/>
        <v>0</v>
      </c>
      <c r="AC552" s="87" t="str">
        <f>IFERROR(IF(INDEX('[1]PNC 2020'!$A$3:$AA$434,MATCH($A552,'[1]PNC 2020'!$A$7:$A$434,0)+4,MATCH(AC$60,'[1]PNC 2020'!$A$3:$AA$3,0))=0,"",INDEX('[1]PNC 2020'!$A$3:$AA$434,MATCH($A552,'[1]PNC 2020'!$A$7:$A$434,0)+4,MATCH(AC$60,'[1]PNC 2020'!$A$3:$AA$3,0))),"")</f>
        <v/>
      </c>
      <c r="AD552" s="87" t="str">
        <f>IFERROR(IF(INDEX('[1]PNC 2020'!$A$3:$AA$434,MATCH($A552,'[1]PNC 2020'!$A$7:$A$434,0)+4,MATCH(AD$60,'[1]PNC 2020'!$A$3:$AA$3,0))=0,"",INDEX('[1]PNC 2020'!$A$3:$AA$434,MATCH($A552,'[1]PNC 2020'!$A$7:$A$434,0)+4,MATCH(AD$60,'[1]PNC 2020'!$A$3:$AA$3,0))),"")</f>
        <v/>
      </c>
      <c r="AE552" s="87">
        <f t="shared" si="194"/>
        <v>0</v>
      </c>
      <c r="AF552" s="87" t="str">
        <f>IFERROR(IF(INDEX('[1]PNC 2020'!$A$3:$AA$434,MATCH($A552,'[1]PNC 2020'!$A$7:$A$434,0)+4,MATCH(AF$60,'[1]PNC 2020'!$A$3:$AA$3,0))=0,"",INDEX('[1]PNC 2020'!$A$3:$AA$434,MATCH($A552,'[1]PNC 2020'!$A$7:$A$434,0)+4,MATCH(AF$60,'[1]PNC 2020'!$A$3:$AA$3,0))),"")</f>
        <v/>
      </c>
      <c r="AG552" s="87" t="str">
        <f>IFERROR(IF(INDEX('[1]PNC 2020'!$A$3:$AA$434,MATCH($A552,'[1]PNC 2020'!$A$7:$A$434,0)+4,MATCH(AG$60,'[1]PNC 2020'!$A$3:$AA$3,0))=0,"",INDEX('[1]PNC 2020'!$A$3:$AA$434,MATCH($A552,'[1]PNC 2020'!$A$7:$A$434,0)+4,MATCH(AG$60,'[1]PNC 2020'!$A$3:$AA$3,0))),"")</f>
        <v/>
      </c>
      <c r="AH552" s="87">
        <f t="shared" si="195"/>
        <v>0</v>
      </c>
      <c r="AI552" s="87" t="str">
        <f>IFERROR(IF(INDEX('[1]PNC 2020'!$A$3:$AA$434,MATCH($A552,'[1]PNC 2020'!$A$7:$A$434,0)+4,MATCH(AI$60,'[1]PNC 2020'!$A$3:$AA$3,0))=0,"",INDEX('[1]PNC 2020'!$A$3:$AA$434,MATCH($A552,'[1]PNC 2020'!$A$7:$A$434,0)+4,MATCH(AI$60,'[1]PNC 2020'!$A$3:$AA$3,0))),"")</f>
        <v/>
      </c>
      <c r="AJ552" s="87" t="str">
        <f>IFERROR(IF(INDEX('[1]PNC 2020'!$A$3:$AA$434,MATCH($A552,'[1]PNC 2020'!$A$7:$A$434,0)+4,MATCH(AJ$60,'[1]PNC 2020'!$A$3:$AA$3,0))=0,"",INDEX('[1]PNC 2020'!$A$3:$AA$434,MATCH($A552,'[1]PNC 2020'!$A$7:$A$434,0)+4,MATCH(AJ$60,'[1]PNC 2020'!$A$3:$AA$3,0))),"")</f>
        <v/>
      </c>
      <c r="AK552" s="87">
        <f t="shared" si="196"/>
        <v>0</v>
      </c>
      <c r="AM552" s="132" t="s">
        <v>9</v>
      </c>
    </row>
    <row r="553" spans="1:39" ht="15.95" customHeight="1" x14ac:dyDescent="0.2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tr">
        <f>IFERROR(IF(INDEX('[1]PNC 2020'!$A$3:$AA$434,MATCH($A553,'[1]PNC 2020'!$A$7:$A$434,0)+4,MATCH(E$60,'[1]PNC 2020'!$A$3:$AA$3,0))=0,"",INDEX('[1]PNC 2020'!$A$3:$AA$434,MATCH($A553,'[1]PNC 2020'!$A$7:$A$434,0)+4,MATCH(E$60,'[1]PNC 2020'!$A$3:$AA$3,0))),"")</f>
        <v/>
      </c>
      <c r="F553" s="87" t="str">
        <f>IFERROR(IF(INDEX('[1]PNC 2020'!$A$3:$AA$434,MATCH($A553,'[1]PNC 2020'!$A$7:$A$434,0)+4,MATCH(F$60,'[1]PNC 2020'!$A$3:$AA$3,0))=0,"",INDEX('[1]PNC 2020'!$A$3:$AA$434,MATCH($A553,'[1]PNC 2020'!$A$7:$A$434,0)+4,MATCH(F$60,'[1]PNC 2020'!$A$3:$AA$3,0))),"")</f>
        <v/>
      </c>
      <c r="G553" s="87">
        <f t="shared" si="186"/>
        <v>0</v>
      </c>
      <c r="H553" s="87" t="str">
        <f>IFERROR(IF(INDEX('[1]PNC 2020'!$A$3:$AA$434,MATCH($A553,'[1]PNC 2020'!$A$7:$A$434,0)+4,MATCH(H$60,'[1]PNC 2020'!$A$3:$AA$3,0))=0,"",INDEX('[1]PNC 2020'!$A$3:$AA$434,MATCH($A553,'[1]PNC 2020'!$A$7:$A$434,0)+4,MATCH(H$60,'[1]PNC 2020'!$A$3:$AA$3,0))),"")</f>
        <v/>
      </c>
      <c r="I553" s="87" t="str">
        <f>IFERROR(IF(INDEX('[1]PNC 2020'!$A$3:$AA$434,MATCH($A553,'[1]PNC 2020'!$A$7:$A$434,0)+4,MATCH(I$60,'[1]PNC 2020'!$A$3:$AA$3,0))=0,"",INDEX('[1]PNC 2020'!$A$3:$AA$434,MATCH($A553,'[1]PNC 2020'!$A$7:$A$434,0)+4,MATCH(I$60,'[1]PNC 2020'!$A$3:$AA$3,0))),"")</f>
        <v/>
      </c>
      <c r="J553" s="87">
        <f t="shared" si="187"/>
        <v>0</v>
      </c>
      <c r="K553" s="87" t="str">
        <f>IFERROR(IF(INDEX('[1]PNC 2020'!$A$3:$AA$434,MATCH($A553,'[1]PNC 2020'!$A$7:$A$434,0)+4,MATCH(K$60,'[1]PNC 2020'!$A$3:$AA$3,0))=0,"",INDEX('[1]PNC 2020'!$A$3:$AA$434,MATCH($A553,'[1]PNC 2020'!$A$7:$A$434,0)+4,MATCH(K$60,'[1]PNC 2020'!$A$3:$AA$3,0))),"")</f>
        <v/>
      </c>
      <c r="L553" s="87" t="str">
        <f>IFERROR(IF(INDEX('[1]PNC 2020'!$A$3:$AA$434,MATCH($A553,'[1]PNC 2020'!$A$7:$A$434,0)+4,MATCH(L$60,'[1]PNC 2020'!$A$3:$AA$3,0))=0,"",INDEX('[1]PNC 2020'!$A$3:$AA$434,MATCH($A553,'[1]PNC 2020'!$A$7:$A$434,0)+4,MATCH(L$60,'[1]PNC 2020'!$A$3:$AA$3,0))),"")</f>
        <v/>
      </c>
      <c r="M553" s="87">
        <f t="shared" si="188"/>
        <v>0</v>
      </c>
      <c r="N553" s="87" t="str">
        <f>IFERROR(IF(INDEX('[1]PNC 2020'!$A$3:$AA$434,MATCH($A553,'[1]PNC 2020'!$A$7:$A$434,0)+4,MATCH(N$60,'[1]PNC 2020'!$A$3:$AA$3,0))=0,"",INDEX('[1]PNC 2020'!$A$3:$AA$434,MATCH($A553,'[1]PNC 2020'!$A$7:$A$434,0)+4,MATCH(N$60,'[1]PNC 2020'!$A$3:$AA$3,0))),"")</f>
        <v/>
      </c>
      <c r="O553" s="87" t="str">
        <f>IFERROR(IF(INDEX('[1]PNC 2020'!$A$3:$AA$434,MATCH($A553,'[1]PNC 2020'!$A$7:$A$434,0)+4,MATCH(O$60,'[1]PNC 2020'!$A$3:$AA$3,0))=0,"",INDEX('[1]PNC 2020'!$A$3:$AA$434,MATCH($A553,'[1]PNC 2020'!$A$7:$A$434,0)+4,MATCH(O$60,'[1]PNC 2020'!$A$3:$AA$3,0))),"")</f>
        <v/>
      </c>
      <c r="P553" s="87">
        <f t="shared" si="189"/>
        <v>0</v>
      </c>
      <c r="Q553" s="87" t="str">
        <f>IFERROR(IF(INDEX('[1]PNC 2020'!$A$3:$AA$434,MATCH($A553,'[1]PNC 2020'!$A$7:$A$434,0)+4,MATCH(Q$60,'[1]PNC 2020'!$A$3:$AA$3,0))=0,"",INDEX('[1]PNC 2020'!$A$3:$AA$434,MATCH($A553,'[1]PNC 2020'!$A$7:$A$434,0)+4,MATCH(Q$60,'[1]PNC 2020'!$A$3:$AA$3,0))),"")</f>
        <v/>
      </c>
      <c r="R553" s="87" t="str">
        <f>IFERROR(IF(INDEX('[1]PNC 2020'!$A$3:$AA$434,MATCH($A553,'[1]PNC 2020'!$A$7:$A$434,0)+4,MATCH(R$60,'[1]PNC 2020'!$A$3:$AA$3,0))=0,"",INDEX('[1]PNC 2020'!$A$3:$AA$434,MATCH($A553,'[1]PNC 2020'!$A$7:$A$434,0)+4,MATCH(R$60,'[1]PNC 2020'!$A$3:$AA$3,0))),"")</f>
        <v/>
      </c>
      <c r="S553" s="87">
        <f t="shared" si="190"/>
        <v>0</v>
      </c>
      <c r="T553" s="87" t="str">
        <f>IFERROR(IF(INDEX('[1]PNC 2020'!$A$3:$AA$434,MATCH($A553,'[1]PNC 2020'!$A$7:$A$434,0)+4,MATCH(T$60,'[1]PNC 2020'!$A$3:$AA$3,0))=0,"",INDEX('[1]PNC 2020'!$A$3:$AA$434,MATCH($A553,'[1]PNC 2020'!$A$7:$A$434,0)+4,MATCH(T$60,'[1]PNC 2020'!$A$3:$AA$3,0))),"")</f>
        <v/>
      </c>
      <c r="U553" s="87" t="str">
        <f>IFERROR(IF(INDEX('[1]PNC 2020'!$A$3:$AA$434,MATCH($A553,'[1]PNC 2020'!$A$7:$A$434,0)+4,MATCH(U$60,'[1]PNC 2020'!$A$3:$AA$3,0))=0,"",INDEX('[1]PNC 2020'!$A$3:$AA$434,MATCH($A553,'[1]PNC 2020'!$A$7:$A$434,0)+4,MATCH(U$60,'[1]PNC 2020'!$A$3:$AA$3,0))),"")</f>
        <v/>
      </c>
      <c r="V553" s="87">
        <f t="shared" si="191"/>
        <v>0</v>
      </c>
      <c r="W553" s="87" t="str">
        <f>IFERROR(IF(INDEX('[1]PNC 2020'!$A$3:$AA$434,MATCH($A553,'[1]PNC 2020'!$A$7:$A$434,0)+4,MATCH(W$60,'[1]PNC 2020'!$A$3:$AA$3,0))=0,"",INDEX('[1]PNC 2020'!$A$3:$AA$434,MATCH($A553,'[1]PNC 2020'!$A$7:$A$434,0)+4,MATCH(W$60,'[1]PNC 2020'!$A$3:$AA$3,0))),"")</f>
        <v/>
      </c>
      <c r="X553" s="87" t="str">
        <f>IFERROR(IF(INDEX('[1]PNC 2020'!$A$3:$AA$434,MATCH($A553,'[1]PNC 2020'!$A$7:$A$434,0)+4,MATCH(X$60,'[1]PNC 2020'!$A$3:$AA$3,0))=0,"",INDEX('[1]PNC 2020'!$A$3:$AA$434,MATCH($A553,'[1]PNC 2020'!$A$7:$A$434,0)+4,MATCH(X$60,'[1]PNC 2020'!$A$3:$AA$3,0))),"")</f>
        <v/>
      </c>
      <c r="Y553" s="87">
        <f t="shared" si="192"/>
        <v>0</v>
      </c>
      <c r="Z553" s="87" t="str">
        <f>IFERROR(IF(INDEX('[1]PNC 2020'!$A$3:$AA$434,MATCH($A553,'[1]PNC 2020'!$A$7:$A$434,0)+4,MATCH(Z$60,'[1]PNC 2020'!$A$3:$AA$3,0))=0,"",INDEX('[1]PNC 2020'!$A$3:$AA$434,MATCH($A553,'[1]PNC 2020'!$A$7:$A$434,0)+4,MATCH(Z$60,'[1]PNC 2020'!$A$3:$AA$3,0))),"")</f>
        <v/>
      </c>
      <c r="AA553" s="87" t="str">
        <f>IFERROR(IF(INDEX('[1]PNC 2020'!$A$3:$AA$434,MATCH($A553,'[1]PNC 2020'!$A$7:$A$434,0)+4,MATCH(AA$60,'[1]PNC 2020'!$A$3:$AA$3,0))=0,"",INDEX('[1]PNC 2020'!$A$3:$AA$434,MATCH($A553,'[1]PNC 2020'!$A$7:$A$434,0)+4,MATCH(AA$60,'[1]PNC 2020'!$A$3:$AA$3,0))),"")</f>
        <v/>
      </c>
      <c r="AB553" s="87">
        <f t="shared" si="193"/>
        <v>0</v>
      </c>
      <c r="AC553" s="87" t="str">
        <f>IFERROR(IF(INDEX('[1]PNC 2020'!$A$3:$AA$434,MATCH($A553,'[1]PNC 2020'!$A$7:$A$434,0)+4,MATCH(AC$60,'[1]PNC 2020'!$A$3:$AA$3,0))=0,"",INDEX('[1]PNC 2020'!$A$3:$AA$434,MATCH($A553,'[1]PNC 2020'!$A$7:$A$434,0)+4,MATCH(AC$60,'[1]PNC 2020'!$A$3:$AA$3,0))),"")</f>
        <v/>
      </c>
      <c r="AD553" s="87" t="str">
        <f>IFERROR(IF(INDEX('[1]PNC 2020'!$A$3:$AA$434,MATCH($A553,'[1]PNC 2020'!$A$7:$A$434,0)+4,MATCH(AD$60,'[1]PNC 2020'!$A$3:$AA$3,0))=0,"",INDEX('[1]PNC 2020'!$A$3:$AA$434,MATCH($A553,'[1]PNC 2020'!$A$7:$A$434,0)+4,MATCH(AD$60,'[1]PNC 2020'!$A$3:$AA$3,0))),"")</f>
        <v/>
      </c>
      <c r="AE553" s="87">
        <f t="shared" si="194"/>
        <v>0</v>
      </c>
      <c r="AF553" s="87" t="str">
        <f>IFERROR(IF(INDEX('[1]PNC 2020'!$A$3:$AA$434,MATCH($A553,'[1]PNC 2020'!$A$7:$A$434,0)+4,MATCH(AF$60,'[1]PNC 2020'!$A$3:$AA$3,0))=0,"",INDEX('[1]PNC 2020'!$A$3:$AA$434,MATCH($A553,'[1]PNC 2020'!$A$7:$A$434,0)+4,MATCH(AF$60,'[1]PNC 2020'!$A$3:$AA$3,0))),"")</f>
        <v/>
      </c>
      <c r="AG553" s="87" t="str">
        <f>IFERROR(IF(INDEX('[1]PNC 2020'!$A$3:$AA$434,MATCH($A553,'[1]PNC 2020'!$A$7:$A$434,0)+4,MATCH(AG$60,'[1]PNC 2020'!$A$3:$AA$3,0))=0,"",INDEX('[1]PNC 2020'!$A$3:$AA$434,MATCH($A553,'[1]PNC 2020'!$A$7:$A$434,0)+4,MATCH(AG$60,'[1]PNC 2020'!$A$3:$AA$3,0))),"")</f>
        <v/>
      </c>
      <c r="AH553" s="87">
        <f t="shared" si="195"/>
        <v>0</v>
      </c>
      <c r="AI553" s="87" t="str">
        <f>IFERROR(IF(INDEX('[1]PNC 2020'!$A$3:$AA$434,MATCH($A553,'[1]PNC 2020'!$A$7:$A$434,0)+4,MATCH(AI$60,'[1]PNC 2020'!$A$3:$AA$3,0))=0,"",INDEX('[1]PNC 2020'!$A$3:$AA$434,MATCH($A553,'[1]PNC 2020'!$A$7:$A$434,0)+4,MATCH(AI$60,'[1]PNC 2020'!$A$3:$AA$3,0))),"")</f>
        <v/>
      </c>
      <c r="AJ553" s="87" t="str">
        <f>IFERROR(IF(INDEX('[1]PNC 2020'!$A$3:$AA$434,MATCH($A553,'[1]PNC 2020'!$A$7:$A$434,0)+4,MATCH(AJ$60,'[1]PNC 2020'!$A$3:$AA$3,0))=0,"",INDEX('[1]PNC 2020'!$A$3:$AA$434,MATCH($A553,'[1]PNC 2020'!$A$7:$A$434,0)+4,MATCH(AJ$60,'[1]PNC 2020'!$A$3:$AA$3,0))),"")</f>
        <v/>
      </c>
      <c r="AK553" s="87">
        <f t="shared" si="196"/>
        <v>0</v>
      </c>
      <c r="AM553" s="132" t="s">
        <v>9</v>
      </c>
    </row>
    <row r="554" spans="1:39" ht="15.95" customHeight="1" x14ac:dyDescent="0.2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tr">
        <f>IFERROR(IF(INDEX('[1]PNC 2020'!$A$3:$AA$434,MATCH($A554,'[1]PNC 2020'!$A$7:$A$434,0)+4,MATCH(E$60,'[1]PNC 2020'!$A$3:$AA$3,0))=0,"",INDEX('[1]PNC 2020'!$A$3:$AA$434,MATCH($A554,'[1]PNC 2020'!$A$7:$A$434,0)+4,MATCH(E$60,'[1]PNC 2020'!$A$3:$AA$3,0))),"")</f>
        <v/>
      </c>
      <c r="F554" s="87" t="str">
        <f>IFERROR(IF(INDEX('[1]PNC 2020'!$A$3:$AA$434,MATCH($A554,'[1]PNC 2020'!$A$7:$A$434,0)+4,MATCH(F$60,'[1]PNC 2020'!$A$3:$AA$3,0))=0,"",INDEX('[1]PNC 2020'!$A$3:$AA$434,MATCH($A554,'[1]PNC 2020'!$A$7:$A$434,0)+4,MATCH(F$60,'[1]PNC 2020'!$A$3:$AA$3,0))),"")</f>
        <v/>
      </c>
      <c r="G554" s="87">
        <f t="shared" si="186"/>
        <v>0</v>
      </c>
      <c r="H554" s="87" t="str">
        <f>IFERROR(IF(INDEX('[1]PNC 2020'!$A$3:$AA$434,MATCH($A554,'[1]PNC 2020'!$A$7:$A$434,0)+4,MATCH(H$60,'[1]PNC 2020'!$A$3:$AA$3,0))=0,"",INDEX('[1]PNC 2020'!$A$3:$AA$434,MATCH($A554,'[1]PNC 2020'!$A$7:$A$434,0)+4,MATCH(H$60,'[1]PNC 2020'!$A$3:$AA$3,0))),"")</f>
        <v/>
      </c>
      <c r="I554" s="87" t="str">
        <f>IFERROR(IF(INDEX('[1]PNC 2020'!$A$3:$AA$434,MATCH($A554,'[1]PNC 2020'!$A$7:$A$434,0)+4,MATCH(I$60,'[1]PNC 2020'!$A$3:$AA$3,0))=0,"",INDEX('[1]PNC 2020'!$A$3:$AA$434,MATCH($A554,'[1]PNC 2020'!$A$7:$A$434,0)+4,MATCH(I$60,'[1]PNC 2020'!$A$3:$AA$3,0))),"")</f>
        <v/>
      </c>
      <c r="J554" s="87">
        <f t="shared" si="187"/>
        <v>0</v>
      </c>
      <c r="K554" s="87" t="str">
        <f>IFERROR(IF(INDEX('[1]PNC 2020'!$A$3:$AA$434,MATCH($A554,'[1]PNC 2020'!$A$7:$A$434,0)+4,MATCH(K$60,'[1]PNC 2020'!$A$3:$AA$3,0))=0,"",INDEX('[1]PNC 2020'!$A$3:$AA$434,MATCH($A554,'[1]PNC 2020'!$A$7:$A$434,0)+4,MATCH(K$60,'[1]PNC 2020'!$A$3:$AA$3,0))),"")</f>
        <v/>
      </c>
      <c r="L554" s="87" t="str">
        <f>IFERROR(IF(INDEX('[1]PNC 2020'!$A$3:$AA$434,MATCH($A554,'[1]PNC 2020'!$A$7:$A$434,0)+4,MATCH(L$60,'[1]PNC 2020'!$A$3:$AA$3,0))=0,"",INDEX('[1]PNC 2020'!$A$3:$AA$434,MATCH($A554,'[1]PNC 2020'!$A$7:$A$434,0)+4,MATCH(L$60,'[1]PNC 2020'!$A$3:$AA$3,0))),"")</f>
        <v/>
      </c>
      <c r="M554" s="87">
        <f t="shared" si="188"/>
        <v>0</v>
      </c>
      <c r="N554" s="87" t="str">
        <f>IFERROR(IF(INDEX('[1]PNC 2020'!$A$3:$AA$434,MATCH($A554,'[1]PNC 2020'!$A$7:$A$434,0)+4,MATCH(N$60,'[1]PNC 2020'!$A$3:$AA$3,0))=0,"",INDEX('[1]PNC 2020'!$A$3:$AA$434,MATCH($A554,'[1]PNC 2020'!$A$7:$A$434,0)+4,MATCH(N$60,'[1]PNC 2020'!$A$3:$AA$3,0))),"")</f>
        <v/>
      </c>
      <c r="O554" s="87" t="str">
        <f>IFERROR(IF(INDEX('[1]PNC 2020'!$A$3:$AA$434,MATCH($A554,'[1]PNC 2020'!$A$7:$A$434,0)+4,MATCH(O$60,'[1]PNC 2020'!$A$3:$AA$3,0))=0,"",INDEX('[1]PNC 2020'!$A$3:$AA$434,MATCH($A554,'[1]PNC 2020'!$A$7:$A$434,0)+4,MATCH(O$60,'[1]PNC 2020'!$A$3:$AA$3,0))),"")</f>
        <v/>
      </c>
      <c r="P554" s="87">
        <f t="shared" si="189"/>
        <v>0</v>
      </c>
      <c r="Q554" s="87" t="str">
        <f>IFERROR(IF(INDEX('[1]PNC 2020'!$A$3:$AA$434,MATCH($A554,'[1]PNC 2020'!$A$7:$A$434,0)+4,MATCH(Q$60,'[1]PNC 2020'!$A$3:$AA$3,0))=0,"",INDEX('[1]PNC 2020'!$A$3:$AA$434,MATCH($A554,'[1]PNC 2020'!$A$7:$A$434,0)+4,MATCH(Q$60,'[1]PNC 2020'!$A$3:$AA$3,0))),"")</f>
        <v/>
      </c>
      <c r="R554" s="87" t="str">
        <f>IFERROR(IF(INDEX('[1]PNC 2020'!$A$3:$AA$434,MATCH($A554,'[1]PNC 2020'!$A$7:$A$434,0)+4,MATCH(R$60,'[1]PNC 2020'!$A$3:$AA$3,0))=0,"",INDEX('[1]PNC 2020'!$A$3:$AA$434,MATCH($A554,'[1]PNC 2020'!$A$7:$A$434,0)+4,MATCH(R$60,'[1]PNC 2020'!$A$3:$AA$3,0))),"")</f>
        <v/>
      </c>
      <c r="S554" s="87">
        <f t="shared" si="190"/>
        <v>0</v>
      </c>
      <c r="T554" s="87" t="str">
        <f>IFERROR(IF(INDEX('[1]PNC 2020'!$A$3:$AA$434,MATCH($A554,'[1]PNC 2020'!$A$7:$A$434,0)+4,MATCH(T$60,'[1]PNC 2020'!$A$3:$AA$3,0))=0,"",INDEX('[1]PNC 2020'!$A$3:$AA$434,MATCH($A554,'[1]PNC 2020'!$A$7:$A$434,0)+4,MATCH(T$60,'[1]PNC 2020'!$A$3:$AA$3,0))),"")</f>
        <v/>
      </c>
      <c r="U554" s="87" t="str">
        <f>IFERROR(IF(INDEX('[1]PNC 2020'!$A$3:$AA$434,MATCH($A554,'[1]PNC 2020'!$A$7:$A$434,0)+4,MATCH(U$60,'[1]PNC 2020'!$A$3:$AA$3,0))=0,"",INDEX('[1]PNC 2020'!$A$3:$AA$434,MATCH($A554,'[1]PNC 2020'!$A$7:$A$434,0)+4,MATCH(U$60,'[1]PNC 2020'!$A$3:$AA$3,0))),"")</f>
        <v/>
      </c>
      <c r="V554" s="87">
        <f t="shared" si="191"/>
        <v>0</v>
      </c>
      <c r="W554" s="87" t="str">
        <f>IFERROR(IF(INDEX('[1]PNC 2020'!$A$3:$AA$434,MATCH($A554,'[1]PNC 2020'!$A$7:$A$434,0)+4,MATCH(W$60,'[1]PNC 2020'!$A$3:$AA$3,0))=0,"",INDEX('[1]PNC 2020'!$A$3:$AA$434,MATCH($A554,'[1]PNC 2020'!$A$7:$A$434,0)+4,MATCH(W$60,'[1]PNC 2020'!$A$3:$AA$3,0))),"")</f>
        <v/>
      </c>
      <c r="X554" s="87" t="str">
        <f>IFERROR(IF(INDEX('[1]PNC 2020'!$A$3:$AA$434,MATCH($A554,'[1]PNC 2020'!$A$7:$A$434,0)+4,MATCH(X$60,'[1]PNC 2020'!$A$3:$AA$3,0))=0,"",INDEX('[1]PNC 2020'!$A$3:$AA$434,MATCH($A554,'[1]PNC 2020'!$A$7:$A$434,0)+4,MATCH(X$60,'[1]PNC 2020'!$A$3:$AA$3,0))),"")</f>
        <v/>
      </c>
      <c r="Y554" s="87">
        <f t="shared" si="192"/>
        <v>0</v>
      </c>
      <c r="Z554" s="87" t="str">
        <f>IFERROR(IF(INDEX('[1]PNC 2020'!$A$3:$AA$434,MATCH($A554,'[1]PNC 2020'!$A$7:$A$434,0)+4,MATCH(Z$60,'[1]PNC 2020'!$A$3:$AA$3,0))=0,"",INDEX('[1]PNC 2020'!$A$3:$AA$434,MATCH($A554,'[1]PNC 2020'!$A$7:$A$434,0)+4,MATCH(Z$60,'[1]PNC 2020'!$A$3:$AA$3,0))),"")</f>
        <v/>
      </c>
      <c r="AA554" s="87" t="str">
        <f>IFERROR(IF(INDEX('[1]PNC 2020'!$A$3:$AA$434,MATCH($A554,'[1]PNC 2020'!$A$7:$A$434,0)+4,MATCH(AA$60,'[1]PNC 2020'!$A$3:$AA$3,0))=0,"",INDEX('[1]PNC 2020'!$A$3:$AA$434,MATCH($A554,'[1]PNC 2020'!$A$7:$A$434,0)+4,MATCH(AA$60,'[1]PNC 2020'!$A$3:$AA$3,0))),"")</f>
        <v/>
      </c>
      <c r="AB554" s="87">
        <f t="shared" si="193"/>
        <v>0</v>
      </c>
      <c r="AC554" s="87" t="str">
        <f>IFERROR(IF(INDEX('[1]PNC 2020'!$A$3:$AA$434,MATCH($A554,'[1]PNC 2020'!$A$7:$A$434,0)+4,MATCH(AC$60,'[1]PNC 2020'!$A$3:$AA$3,0))=0,"",INDEX('[1]PNC 2020'!$A$3:$AA$434,MATCH($A554,'[1]PNC 2020'!$A$7:$A$434,0)+4,MATCH(AC$60,'[1]PNC 2020'!$A$3:$AA$3,0))),"")</f>
        <v/>
      </c>
      <c r="AD554" s="87" t="str">
        <f>IFERROR(IF(INDEX('[1]PNC 2020'!$A$3:$AA$434,MATCH($A554,'[1]PNC 2020'!$A$7:$A$434,0)+4,MATCH(AD$60,'[1]PNC 2020'!$A$3:$AA$3,0))=0,"",INDEX('[1]PNC 2020'!$A$3:$AA$434,MATCH($A554,'[1]PNC 2020'!$A$7:$A$434,0)+4,MATCH(AD$60,'[1]PNC 2020'!$A$3:$AA$3,0))),"")</f>
        <v/>
      </c>
      <c r="AE554" s="87">
        <f t="shared" si="194"/>
        <v>0</v>
      </c>
      <c r="AF554" s="87" t="str">
        <f>IFERROR(IF(INDEX('[1]PNC 2020'!$A$3:$AA$434,MATCH($A554,'[1]PNC 2020'!$A$7:$A$434,0)+4,MATCH(AF$60,'[1]PNC 2020'!$A$3:$AA$3,0))=0,"",INDEX('[1]PNC 2020'!$A$3:$AA$434,MATCH($A554,'[1]PNC 2020'!$A$7:$A$434,0)+4,MATCH(AF$60,'[1]PNC 2020'!$A$3:$AA$3,0))),"")</f>
        <v/>
      </c>
      <c r="AG554" s="87" t="str">
        <f>IFERROR(IF(INDEX('[1]PNC 2020'!$A$3:$AA$434,MATCH($A554,'[1]PNC 2020'!$A$7:$A$434,0)+4,MATCH(AG$60,'[1]PNC 2020'!$A$3:$AA$3,0))=0,"",INDEX('[1]PNC 2020'!$A$3:$AA$434,MATCH($A554,'[1]PNC 2020'!$A$7:$A$434,0)+4,MATCH(AG$60,'[1]PNC 2020'!$A$3:$AA$3,0))),"")</f>
        <v/>
      </c>
      <c r="AH554" s="87">
        <f t="shared" si="195"/>
        <v>0</v>
      </c>
      <c r="AI554" s="87" t="str">
        <f>IFERROR(IF(INDEX('[1]PNC 2020'!$A$3:$AA$434,MATCH($A554,'[1]PNC 2020'!$A$7:$A$434,0)+4,MATCH(AI$60,'[1]PNC 2020'!$A$3:$AA$3,0))=0,"",INDEX('[1]PNC 2020'!$A$3:$AA$434,MATCH($A554,'[1]PNC 2020'!$A$7:$A$434,0)+4,MATCH(AI$60,'[1]PNC 2020'!$A$3:$AA$3,0))),"")</f>
        <v/>
      </c>
      <c r="AJ554" s="87" t="str">
        <f>IFERROR(IF(INDEX('[1]PNC 2020'!$A$3:$AA$434,MATCH($A554,'[1]PNC 2020'!$A$7:$A$434,0)+4,MATCH(AJ$60,'[1]PNC 2020'!$A$3:$AA$3,0))=0,"",INDEX('[1]PNC 2020'!$A$3:$AA$434,MATCH($A554,'[1]PNC 2020'!$A$7:$A$434,0)+4,MATCH(AJ$60,'[1]PNC 2020'!$A$3:$AA$3,0))),"")</f>
        <v/>
      </c>
      <c r="AK554" s="87">
        <f t="shared" si="196"/>
        <v>0</v>
      </c>
      <c r="AM554" s="132" t="s">
        <v>9</v>
      </c>
    </row>
    <row r="555" spans="1:39" ht="15.95" customHeight="1" x14ac:dyDescent="0.2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tr">
        <f>IFERROR(IF(INDEX('[1]PNC 2020'!$A$3:$AA$434,MATCH($A555,'[1]PNC 2020'!$A$7:$A$434,0)+4,MATCH(E$60,'[1]PNC 2020'!$A$3:$AA$3,0))=0,"",INDEX('[1]PNC 2020'!$A$3:$AA$434,MATCH($A555,'[1]PNC 2020'!$A$7:$A$434,0)+4,MATCH(E$60,'[1]PNC 2020'!$A$3:$AA$3,0))),"")</f>
        <v/>
      </c>
      <c r="F555" s="87" t="str">
        <f>IFERROR(IF(INDEX('[1]PNC 2020'!$A$3:$AA$434,MATCH($A555,'[1]PNC 2020'!$A$7:$A$434,0)+4,MATCH(F$60,'[1]PNC 2020'!$A$3:$AA$3,0))=0,"",INDEX('[1]PNC 2020'!$A$3:$AA$434,MATCH($A555,'[1]PNC 2020'!$A$7:$A$434,0)+4,MATCH(F$60,'[1]PNC 2020'!$A$3:$AA$3,0))),"")</f>
        <v/>
      </c>
      <c r="G555" s="87">
        <f t="shared" si="186"/>
        <v>0</v>
      </c>
      <c r="H555" s="87" t="str">
        <f>IFERROR(IF(INDEX('[1]PNC 2020'!$A$3:$AA$434,MATCH($A555,'[1]PNC 2020'!$A$7:$A$434,0)+4,MATCH(H$60,'[1]PNC 2020'!$A$3:$AA$3,0))=0,"",INDEX('[1]PNC 2020'!$A$3:$AA$434,MATCH($A555,'[1]PNC 2020'!$A$7:$A$434,0)+4,MATCH(H$60,'[1]PNC 2020'!$A$3:$AA$3,0))),"")</f>
        <v/>
      </c>
      <c r="I555" s="87" t="str">
        <f>IFERROR(IF(INDEX('[1]PNC 2020'!$A$3:$AA$434,MATCH($A555,'[1]PNC 2020'!$A$7:$A$434,0)+4,MATCH(I$60,'[1]PNC 2020'!$A$3:$AA$3,0))=0,"",INDEX('[1]PNC 2020'!$A$3:$AA$434,MATCH($A555,'[1]PNC 2020'!$A$7:$A$434,0)+4,MATCH(I$60,'[1]PNC 2020'!$A$3:$AA$3,0))),"")</f>
        <v/>
      </c>
      <c r="J555" s="87">
        <f t="shared" si="187"/>
        <v>0</v>
      </c>
      <c r="K555" s="87" t="str">
        <f>IFERROR(IF(INDEX('[1]PNC 2020'!$A$3:$AA$434,MATCH($A555,'[1]PNC 2020'!$A$7:$A$434,0)+4,MATCH(K$60,'[1]PNC 2020'!$A$3:$AA$3,0))=0,"",INDEX('[1]PNC 2020'!$A$3:$AA$434,MATCH($A555,'[1]PNC 2020'!$A$7:$A$434,0)+4,MATCH(K$60,'[1]PNC 2020'!$A$3:$AA$3,0))),"")</f>
        <v/>
      </c>
      <c r="L555" s="87" t="str">
        <f>IFERROR(IF(INDEX('[1]PNC 2020'!$A$3:$AA$434,MATCH($A555,'[1]PNC 2020'!$A$7:$A$434,0)+4,MATCH(L$60,'[1]PNC 2020'!$A$3:$AA$3,0))=0,"",INDEX('[1]PNC 2020'!$A$3:$AA$434,MATCH($A555,'[1]PNC 2020'!$A$7:$A$434,0)+4,MATCH(L$60,'[1]PNC 2020'!$A$3:$AA$3,0))),"")</f>
        <v/>
      </c>
      <c r="M555" s="87">
        <f t="shared" si="188"/>
        <v>0</v>
      </c>
      <c r="N555" s="87" t="str">
        <f>IFERROR(IF(INDEX('[1]PNC 2020'!$A$3:$AA$434,MATCH($A555,'[1]PNC 2020'!$A$7:$A$434,0)+4,MATCH(N$60,'[1]PNC 2020'!$A$3:$AA$3,0))=0,"",INDEX('[1]PNC 2020'!$A$3:$AA$434,MATCH($A555,'[1]PNC 2020'!$A$7:$A$434,0)+4,MATCH(N$60,'[1]PNC 2020'!$A$3:$AA$3,0))),"")</f>
        <v/>
      </c>
      <c r="O555" s="87" t="str">
        <f>IFERROR(IF(INDEX('[1]PNC 2020'!$A$3:$AA$434,MATCH($A555,'[1]PNC 2020'!$A$7:$A$434,0)+4,MATCH(O$60,'[1]PNC 2020'!$A$3:$AA$3,0))=0,"",INDEX('[1]PNC 2020'!$A$3:$AA$434,MATCH($A555,'[1]PNC 2020'!$A$7:$A$434,0)+4,MATCH(O$60,'[1]PNC 2020'!$A$3:$AA$3,0))),"")</f>
        <v/>
      </c>
      <c r="P555" s="87">
        <f t="shared" si="189"/>
        <v>0</v>
      </c>
      <c r="Q555" s="87" t="str">
        <f>IFERROR(IF(INDEX('[1]PNC 2020'!$A$3:$AA$434,MATCH($A555,'[1]PNC 2020'!$A$7:$A$434,0)+4,MATCH(Q$60,'[1]PNC 2020'!$A$3:$AA$3,0))=0,"",INDEX('[1]PNC 2020'!$A$3:$AA$434,MATCH($A555,'[1]PNC 2020'!$A$7:$A$434,0)+4,MATCH(Q$60,'[1]PNC 2020'!$A$3:$AA$3,0))),"")</f>
        <v/>
      </c>
      <c r="R555" s="87" t="str">
        <f>IFERROR(IF(INDEX('[1]PNC 2020'!$A$3:$AA$434,MATCH($A555,'[1]PNC 2020'!$A$7:$A$434,0)+4,MATCH(R$60,'[1]PNC 2020'!$A$3:$AA$3,0))=0,"",INDEX('[1]PNC 2020'!$A$3:$AA$434,MATCH($A555,'[1]PNC 2020'!$A$7:$A$434,0)+4,MATCH(R$60,'[1]PNC 2020'!$A$3:$AA$3,0))),"")</f>
        <v/>
      </c>
      <c r="S555" s="87">
        <f t="shared" si="190"/>
        <v>0</v>
      </c>
      <c r="T555" s="87" t="str">
        <f>IFERROR(IF(INDEX('[1]PNC 2020'!$A$3:$AA$434,MATCH($A555,'[1]PNC 2020'!$A$7:$A$434,0)+4,MATCH(T$60,'[1]PNC 2020'!$A$3:$AA$3,0))=0,"",INDEX('[1]PNC 2020'!$A$3:$AA$434,MATCH($A555,'[1]PNC 2020'!$A$7:$A$434,0)+4,MATCH(T$60,'[1]PNC 2020'!$A$3:$AA$3,0))),"")</f>
        <v/>
      </c>
      <c r="U555" s="87" t="str">
        <f>IFERROR(IF(INDEX('[1]PNC 2020'!$A$3:$AA$434,MATCH($A555,'[1]PNC 2020'!$A$7:$A$434,0)+4,MATCH(U$60,'[1]PNC 2020'!$A$3:$AA$3,0))=0,"",INDEX('[1]PNC 2020'!$A$3:$AA$434,MATCH($A555,'[1]PNC 2020'!$A$7:$A$434,0)+4,MATCH(U$60,'[1]PNC 2020'!$A$3:$AA$3,0))),"")</f>
        <v/>
      </c>
      <c r="V555" s="87">
        <f t="shared" si="191"/>
        <v>0</v>
      </c>
      <c r="W555" s="87" t="str">
        <f>IFERROR(IF(INDEX('[1]PNC 2020'!$A$3:$AA$434,MATCH($A555,'[1]PNC 2020'!$A$7:$A$434,0)+4,MATCH(W$60,'[1]PNC 2020'!$A$3:$AA$3,0))=0,"",INDEX('[1]PNC 2020'!$A$3:$AA$434,MATCH($A555,'[1]PNC 2020'!$A$7:$A$434,0)+4,MATCH(W$60,'[1]PNC 2020'!$A$3:$AA$3,0))),"")</f>
        <v/>
      </c>
      <c r="X555" s="87" t="str">
        <f>IFERROR(IF(INDEX('[1]PNC 2020'!$A$3:$AA$434,MATCH($A555,'[1]PNC 2020'!$A$7:$A$434,0)+4,MATCH(X$60,'[1]PNC 2020'!$A$3:$AA$3,0))=0,"",INDEX('[1]PNC 2020'!$A$3:$AA$434,MATCH($A555,'[1]PNC 2020'!$A$7:$A$434,0)+4,MATCH(X$60,'[1]PNC 2020'!$A$3:$AA$3,0))),"")</f>
        <v/>
      </c>
      <c r="Y555" s="87">
        <f t="shared" si="192"/>
        <v>0</v>
      </c>
      <c r="Z555" s="87" t="str">
        <f>IFERROR(IF(INDEX('[1]PNC 2020'!$A$3:$AA$434,MATCH($A555,'[1]PNC 2020'!$A$7:$A$434,0)+4,MATCH(Z$60,'[1]PNC 2020'!$A$3:$AA$3,0))=0,"",INDEX('[1]PNC 2020'!$A$3:$AA$434,MATCH($A555,'[1]PNC 2020'!$A$7:$A$434,0)+4,MATCH(Z$60,'[1]PNC 2020'!$A$3:$AA$3,0))),"")</f>
        <v/>
      </c>
      <c r="AA555" s="87" t="str">
        <f>IFERROR(IF(INDEX('[1]PNC 2020'!$A$3:$AA$434,MATCH($A555,'[1]PNC 2020'!$A$7:$A$434,0)+4,MATCH(AA$60,'[1]PNC 2020'!$A$3:$AA$3,0))=0,"",INDEX('[1]PNC 2020'!$A$3:$AA$434,MATCH($A555,'[1]PNC 2020'!$A$7:$A$434,0)+4,MATCH(AA$60,'[1]PNC 2020'!$A$3:$AA$3,0))),"")</f>
        <v/>
      </c>
      <c r="AB555" s="87">
        <f t="shared" si="193"/>
        <v>0</v>
      </c>
      <c r="AC555" s="87" t="str">
        <f>IFERROR(IF(INDEX('[1]PNC 2020'!$A$3:$AA$434,MATCH($A555,'[1]PNC 2020'!$A$7:$A$434,0)+4,MATCH(AC$60,'[1]PNC 2020'!$A$3:$AA$3,0))=0,"",INDEX('[1]PNC 2020'!$A$3:$AA$434,MATCH($A555,'[1]PNC 2020'!$A$7:$A$434,0)+4,MATCH(AC$60,'[1]PNC 2020'!$A$3:$AA$3,0))),"")</f>
        <v/>
      </c>
      <c r="AD555" s="87" t="str">
        <f>IFERROR(IF(INDEX('[1]PNC 2020'!$A$3:$AA$434,MATCH($A555,'[1]PNC 2020'!$A$7:$A$434,0)+4,MATCH(AD$60,'[1]PNC 2020'!$A$3:$AA$3,0))=0,"",INDEX('[1]PNC 2020'!$A$3:$AA$434,MATCH($A555,'[1]PNC 2020'!$A$7:$A$434,0)+4,MATCH(AD$60,'[1]PNC 2020'!$A$3:$AA$3,0))),"")</f>
        <v/>
      </c>
      <c r="AE555" s="87">
        <f t="shared" si="194"/>
        <v>0</v>
      </c>
      <c r="AF555" s="87" t="str">
        <f>IFERROR(IF(INDEX('[1]PNC 2020'!$A$3:$AA$434,MATCH($A555,'[1]PNC 2020'!$A$7:$A$434,0)+4,MATCH(AF$60,'[1]PNC 2020'!$A$3:$AA$3,0))=0,"",INDEX('[1]PNC 2020'!$A$3:$AA$434,MATCH($A555,'[1]PNC 2020'!$A$7:$A$434,0)+4,MATCH(AF$60,'[1]PNC 2020'!$A$3:$AA$3,0))),"")</f>
        <v/>
      </c>
      <c r="AG555" s="87" t="str">
        <f>IFERROR(IF(INDEX('[1]PNC 2020'!$A$3:$AA$434,MATCH($A555,'[1]PNC 2020'!$A$7:$A$434,0)+4,MATCH(AG$60,'[1]PNC 2020'!$A$3:$AA$3,0))=0,"",INDEX('[1]PNC 2020'!$A$3:$AA$434,MATCH($A555,'[1]PNC 2020'!$A$7:$A$434,0)+4,MATCH(AG$60,'[1]PNC 2020'!$A$3:$AA$3,0))),"")</f>
        <v/>
      </c>
      <c r="AH555" s="87">
        <f t="shared" si="195"/>
        <v>0</v>
      </c>
      <c r="AI555" s="87" t="str">
        <f>IFERROR(IF(INDEX('[1]PNC 2020'!$A$3:$AA$434,MATCH($A555,'[1]PNC 2020'!$A$7:$A$434,0)+4,MATCH(AI$60,'[1]PNC 2020'!$A$3:$AA$3,0))=0,"",INDEX('[1]PNC 2020'!$A$3:$AA$434,MATCH($A555,'[1]PNC 2020'!$A$7:$A$434,0)+4,MATCH(AI$60,'[1]PNC 2020'!$A$3:$AA$3,0))),"")</f>
        <v/>
      </c>
      <c r="AJ555" s="87" t="str">
        <f>IFERROR(IF(INDEX('[1]PNC 2020'!$A$3:$AA$434,MATCH($A555,'[1]PNC 2020'!$A$7:$A$434,0)+4,MATCH(AJ$60,'[1]PNC 2020'!$A$3:$AA$3,0))=0,"",INDEX('[1]PNC 2020'!$A$3:$AA$434,MATCH($A555,'[1]PNC 2020'!$A$7:$A$434,0)+4,MATCH(AJ$60,'[1]PNC 2020'!$A$3:$AA$3,0))),"")</f>
        <v/>
      </c>
      <c r="AK555" s="87">
        <f t="shared" si="196"/>
        <v>0</v>
      </c>
      <c r="AM555" s="132" t="s">
        <v>9</v>
      </c>
    </row>
    <row r="556" spans="1:39" ht="15.95" customHeight="1" x14ac:dyDescent="0.2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tr">
        <f>IFERROR(IF(INDEX('[1]PNC 2020'!$A$3:$AA$434,MATCH($A556,'[1]PNC 2020'!$A$7:$A$434,0)+4,MATCH(E$60,'[1]PNC 2020'!$A$3:$AA$3,0))=0,"",INDEX('[1]PNC 2020'!$A$3:$AA$434,MATCH($A556,'[1]PNC 2020'!$A$7:$A$434,0)+4,MATCH(E$60,'[1]PNC 2020'!$A$3:$AA$3,0))),"")</f>
        <v/>
      </c>
      <c r="F556" s="87" t="str">
        <f>IFERROR(IF(INDEX('[1]PNC 2020'!$A$3:$AA$434,MATCH($A556,'[1]PNC 2020'!$A$7:$A$434,0)+4,MATCH(F$60,'[1]PNC 2020'!$A$3:$AA$3,0))=0,"",INDEX('[1]PNC 2020'!$A$3:$AA$434,MATCH($A556,'[1]PNC 2020'!$A$7:$A$434,0)+4,MATCH(F$60,'[1]PNC 2020'!$A$3:$AA$3,0))),"")</f>
        <v/>
      </c>
      <c r="G556" s="87">
        <f t="shared" si="186"/>
        <v>0</v>
      </c>
      <c r="H556" s="87" t="str">
        <f>IFERROR(IF(INDEX('[1]PNC 2020'!$A$3:$AA$434,MATCH($A556,'[1]PNC 2020'!$A$7:$A$434,0)+4,MATCH(H$60,'[1]PNC 2020'!$A$3:$AA$3,0))=0,"",INDEX('[1]PNC 2020'!$A$3:$AA$434,MATCH($A556,'[1]PNC 2020'!$A$7:$A$434,0)+4,MATCH(H$60,'[1]PNC 2020'!$A$3:$AA$3,0))),"")</f>
        <v/>
      </c>
      <c r="I556" s="87" t="str">
        <f>IFERROR(IF(INDEX('[1]PNC 2020'!$A$3:$AA$434,MATCH($A556,'[1]PNC 2020'!$A$7:$A$434,0)+4,MATCH(I$60,'[1]PNC 2020'!$A$3:$AA$3,0))=0,"",INDEX('[1]PNC 2020'!$A$3:$AA$434,MATCH($A556,'[1]PNC 2020'!$A$7:$A$434,0)+4,MATCH(I$60,'[1]PNC 2020'!$A$3:$AA$3,0))),"")</f>
        <v/>
      </c>
      <c r="J556" s="87">
        <f t="shared" si="187"/>
        <v>0</v>
      </c>
      <c r="K556" s="87" t="str">
        <f>IFERROR(IF(INDEX('[1]PNC 2020'!$A$3:$AA$434,MATCH($A556,'[1]PNC 2020'!$A$7:$A$434,0)+4,MATCH(K$60,'[1]PNC 2020'!$A$3:$AA$3,0))=0,"",INDEX('[1]PNC 2020'!$A$3:$AA$434,MATCH($A556,'[1]PNC 2020'!$A$7:$A$434,0)+4,MATCH(K$60,'[1]PNC 2020'!$A$3:$AA$3,0))),"")</f>
        <v/>
      </c>
      <c r="L556" s="87" t="str">
        <f>IFERROR(IF(INDEX('[1]PNC 2020'!$A$3:$AA$434,MATCH($A556,'[1]PNC 2020'!$A$7:$A$434,0)+4,MATCH(L$60,'[1]PNC 2020'!$A$3:$AA$3,0))=0,"",INDEX('[1]PNC 2020'!$A$3:$AA$434,MATCH($A556,'[1]PNC 2020'!$A$7:$A$434,0)+4,MATCH(L$60,'[1]PNC 2020'!$A$3:$AA$3,0))),"")</f>
        <v/>
      </c>
      <c r="M556" s="87">
        <f t="shared" si="188"/>
        <v>0</v>
      </c>
      <c r="N556" s="87" t="str">
        <f>IFERROR(IF(INDEX('[1]PNC 2020'!$A$3:$AA$434,MATCH($A556,'[1]PNC 2020'!$A$7:$A$434,0)+4,MATCH(N$60,'[1]PNC 2020'!$A$3:$AA$3,0))=0,"",INDEX('[1]PNC 2020'!$A$3:$AA$434,MATCH($A556,'[1]PNC 2020'!$A$7:$A$434,0)+4,MATCH(N$60,'[1]PNC 2020'!$A$3:$AA$3,0))),"")</f>
        <v/>
      </c>
      <c r="O556" s="87" t="str">
        <f>IFERROR(IF(INDEX('[1]PNC 2020'!$A$3:$AA$434,MATCH($A556,'[1]PNC 2020'!$A$7:$A$434,0)+4,MATCH(O$60,'[1]PNC 2020'!$A$3:$AA$3,0))=0,"",INDEX('[1]PNC 2020'!$A$3:$AA$434,MATCH($A556,'[1]PNC 2020'!$A$7:$A$434,0)+4,MATCH(O$60,'[1]PNC 2020'!$A$3:$AA$3,0))),"")</f>
        <v/>
      </c>
      <c r="P556" s="87">
        <f t="shared" si="189"/>
        <v>0</v>
      </c>
      <c r="Q556" s="87" t="str">
        <f>IFERROR(IF(INDEX('[1]PNC 2020'!$A$3:$AA$434,MATCH($A556,'[1]PNC 2020'!$A$7:$A$434,0)+4,MATCH(Q$60,'[1]PNC 2020'!$A$3:$AA$3,0))=0,"",INDEX('[1]PNC 2020'!$A$3:$AA$434,MATCH($A556,'[1]PNC 2020'!$A$7:$A$434,0)+4,MATCH(Q$60,'[1]PNC 2020'!$A$3:$AA$3,0))),"")</f>
        <v/>
      </c>
      <c r="R556" s="87" t="str">
        <f>IFERROR(IF(INDEX('[1]PNC 2020'!$A$3:$AA$434,MATCH($A556,'[1]PNC 2020'!$A$7:$A$434,0)+4,MATCH(R$60,'[1]PNC 2020'!$A$3:$AA$3,0))=0,"",INDEX('[1]PNC 2020'!$A$3:$AA$434,MATCH($A556,'[1]PNC 2020'!$A$7:$A$434,0)+4,MATCH(R$60,'[1]PNC 2020'!$A$3:$AA$3,0))),"")</f>
        <v/>
      </c>
      <c r="S556" s="87">
        <f t="shared" si="190"/>
        <v>0</v>
      </c>
      <c r="T556" s="87" t="str">
        <f>IFERROR(IF(INDEX('[1]PNC 2020'!$A$3:$AA$434,MATCH($A556,'[1]PNC 2020'!$A$7:$A$434,0)+4,MATCH(T$60,'[1]PNC 2020'!$A$3:$AA$3,0))=0,"",INDEX('[1]PNC 2020'!$A$3:$AA$434,MATCH($A556,'[1]PNC 2020'!$A$7:$A$434,0)+4,MATCH(T$60,'[1]PNC 2020'!$A$3:$AA$3,0))),"")</f>
        <v/>
      </c>
      <c r="U556" s="87" t="str">
        <f>IFERROR(IF(INDEX('[1]PNC 2020'!$A$3:$AA$434,MATCH($A556,'[1]PNC 2020'!$A$7:$A$434,0)+4,MATCH(U$60,'[1]PNC 2020'!$A$3:$AA$3,0))=0,"",INDEX('[1]PNC 2020'!$A$3:$AA$434,MATCH($A556,'[1]PNC 2020'!$A$7:$A$434,0)+4,MATCH(U$60,'[1]PNC 2020'!$A$3:$AA$3,0))),"")</f>
        <v/>
      </c>
      <c r="V556" s="87">
        <f t="shared" si="191"/>
        <v>0</v>
      </c>
      <c r="W556" s="87" t="str">
        <f>IFERROR(IF(INDEX('[1]PNC 2020'!$A$3:$AA$434,MATCH($A556,'[1]PNC 2020'!$A$7:$A$434,0)+4,MATCH(W$60,'[1]PNC 2020'!$A$3:$AA$3,0))=0,"",INDEX('[1]PNC 2020'!$A$3:$AA$434,MATCH($A556,'[1]PNC 2020'!$A$7:$A$434,0)+4,MATCH(W$60,'[1]PNC 2020'!$A$3:$AA$3,0))),"")</f>
        <v/>
      </c>
      <c r="X556" s="87" t="str">
        <f>IFERROR(IF(INDEX('[1]PNC 2020'!$A$3:$AA$434,MATCH($A556,'[1]PNC 2020'!$A$7:$A$434,0)+4,MATCH(X$60,'[1]PNC 2020'!$A$3:$AA$3,0))=0,"",INDEX('[1]PNC 2020'!$A$3:$AA$434,MATCH($A556,'[1]PNC 2020'!$A$7:$A$434,0)+4,MATCH(X$60,'[1]PNC 2020'!$A$3:$AA$3,0))),"")</f>
        <v/>
      </c>
      <c r="Y556" s="87">
        <f t="shared" si="192"/>
        <v>0</v>
      </c>
      <c r="Z556" s="87" t="str">
        <f>IFERROR(IF(INDEX('[1]PNC 2020'!$A$3:$AA$434,MATCH($A556,'[1]PNC 2020'!$A$7:$A$434,0)+4,MATCH(Z$60,'[1]PNC 2020'!$A$3:$AA$3,0))=0,"",INDEX('[1]PNC 2020'!$A$3:$AA$434,MATCH($A556,'[1]PNC 2020'!$A$7:$A$434,0)+4,MATCH(Z$60,'[1]PNC 2020'!$A$3:$AA$3,0))),"")</f>
        <v/>
      </c>
      <c r="AA556" s="87" t="str">
        <f>IFERROR(IF(INDEX('[1]PNC 2020'!$A$3:$AA$434,MATCH($A556,'[1]PNC 2020'!$A$7:$A$434,0)+4,MATCH(AA$60,'[1]PNC 2020'!$A$3:$AA$3,0))=0,"",INDEX('[1]PNC 2020'!$A$3:$AA$434,MATCH($A556,'[1]PNC 2020'!$A$7:$A$434,0)+4,MATCH(AA$60,'[1]PNC 2020'!$A$3:$AA$3,0))),"")</f>
        <v/>
      </c>
      <c r="AB556" s="87">
        <f t="shared" si="193"/>
        <v>0</v>
      </c>
      <c r="AC556" s="87" t="str">
        <f>IFERROR(IF(INDEX('[1]PNC 2020'!$A$3:$AA$434,MATCH($A556,'[1]PNC 2020'!$A$7:$A$434,0)+4,MATCH(AC$60,'[1]PNC 2020'!$A$3:$AA$3,0))=0,"",INDEX('[1]PNC 2020'!$A$3:$AA$434,MATCH($A556,'[1]PNC 2020'!$A$7:$A$434,0)+4,MATCH(AC$60,'[1]PNC 2020'!$A$3:$AA$3,0))),"")</f>
        <v/>
      </c>
      <c r="AD556" s="87" t="str">
        <f>IFERROR(IF(INDEX('[1]PNC 2020'!$A$3:$AA$434,MATCH($A556,'[1]PNC 2020'!$A$7:$A$434,0)+4,MATCH(AD$60,'[1]PNC 2020'!$A$3:$AA$3,0))=0,"",INDEX('[1]PNC 2020'!$A$3:$AA$434,MATCH($A556,'[1]PNC 2020'!$A$7:$A$434,0)+4,MATCH(AD$60,'[1]PNC 2020'!$A$3:$AA$3,0))),"")</f>
        <v/>
      </c>
      <c r="AE556" s="87">
        <f t="shared" si="194"/>
        <v>0</v>
      </c>
      <c r="AF556" s="87" t="str">
        <f>IFERROR(IF(INDEX('[1]PNC 2020'!$A$3:$AA$434,MATCH($A556,'[1]PNC 2020'!$A$7:$A$434,0)+4,MATCH(AF$60,'[1]PNC 2020'!$A$3:$AA$3,0))=0,"",INDEX('[1]PNC 2020'!$A$3:$AA$434,MATCH($A556,'[1]PNC 2020'!$A$7:$A$434,0)+4,MATCH(AF$60,'[1]PNC 2020'!$A$3:$AA$3,0))),"")</f>
        <v/>
      </c>
      <c r="AG556" s="87" t="str">
        <f>IFERROR(IF(INDEX('[1]PNC 2020'!$A$3:$AA$434,MATCH($A556,'[1]PNC 2020'!$A$7:$A$434,0)+4,MATCH(AG$60,'[1]PNC 2020'!$A$3:$AA$3,0))=0,"",INDEX('[1]PNC 2020'!$A$3:$AA$434,MATCH($A556,'[1]PNC 2020'!$A$7:$A$434,0)+4,MATCH(AG$60,'[1]PNC 2020'!$A$3:$AA$3,0))),"")</f>
        <v/>
      </c>
      <c r="AH556" s="87">
        <f t="shared" si="195"/>
        <v>0</v>
      </c>
      <c r="AI556" s="87" t="str">
        <f>IFERROR(IF(INDEX('[1]PNC 2020'!$A$3:$AA$434,MATCH($A556,'[1]PNC 2020'!$A$7:$A$434,0)+4,MATCH(AI$60,'[1]PNC 2020'!$A$3:$AA$3,0))=0,"",INDEX('[1]PNC 2020'!$A$3:$AA$434,MATCH($A556,'[1]PNC 2020'!$A$7:$A$434,0)+4,MATCH(AI$60,'[1]PNC 2020'!$A$3:$AA$3,0))),"")</f>
        <v/>
      </c>
      <c r="AJ556" s="87" t="str">
        <f>IFERROR(IF(INDEX('[1]PNC 2020'!$A$3:$AA$434,MATCH($A556,'[1]PNC 2020'!$A$7:$A$434,0)+4,MATCH(AJ$60,'[1]PNC 2020'!$A$3:$AA$3,0))=0,"",INDEX('[1]PNC 2020'!$A$3:$AA$434,MATCH($A556,'[1]PNC 2020'!$A$7:$A$434,0)+4,MATCH(AJ$60,'[1]PNC 2020'!$A$3:$AA$3,0))),"")</f>
        <v/>
      </c>
      <c r="AK556" s="87">
        <f t="shared" si="196"/>
        <v>0</v>
      </c>
      <c r="AM556" s="132" t="s">
        <v>9</v>
      </c>
    </row>
    <row r="557" spans="1:39" ht="15.95" customHeight="1" x14ac:dyDescent="0.2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tr">
        <f>IFERROR(IF(INDEX('[1]PNC 2020'!$A$3:$AA$434,MATCH($A557,'[1]PNC 2020'!$A$7:$A$434,0)+4,MATCH(E$60,'[1]PNC 2020'!$A$3:$AA$3,0))=0,"",INDEX('[1]PNC 2020'!$A$3:$AA$434,MATCH($A557,'[1]PNC 2020'!$A$7:$A$434,0)+4,MATCH(E$60,'[1]PNC 2020'!$A$3:$AA$3,0))),"")</f>
        <v/>
      </c>
      <c r="F557" s="87" t="str">
        <f>IFERROR(IF(INDEX('[1]PNC 2020'!$A$3:$AA$434,MATCH($A557,'[1]PNC 2020'!$A$7:$A$434,0)+4,MATCH(F$60,'[1]PNC 2020'!$A$3:$AA$3,0))=0,"",INDEX('[1]PNC 2020'!$A$3:$AA$434,MATCH($A557,'[1]PNC 2020'!$A$7:$A$434,0)+4,MATCH(F$60,'[1]PNC 2020'!$A$3:$AA$3,0))),"")</f>
        <v/>
      </c>
      <c r="G557" s="87">
        <f t="shared" si="186"/>
        <v>0</v>
      </c>
      <c r="H557" s="87" t="str">
        <f>IFERROR(IF(INDEX('[1]PNC 2020'!$A$3:$AA$434,MATCH($A557,'[1]PNC 2020'!$A$7:$A$434,0)+4,MATCH(H$60,'[1]PNC 2020'!$A$3:$AA$3,0))=0,"",INDEX('[1]PNC 2020'!$A$3:$AA$434,MATCH($A557,'[1]PNC 2020'!$A$7:$A$434,0)+4,MATCH(H$60,'[1]PNC 2020'!$A$3:$AA$3,0))),"")</f>
        <v/>
      </c>
      <c r="I557" s="87" t="str">
        <f>IFERROR(IF(INDEX('[1]PNC 2020'!$A$3:$AA$434,MATCH($A557,'[1]PNC 2020'!$A$7:$A$434,0)+4,MATCH(I$60,'[1]PNC 2020'!$A$3:$AA$3,0))=0,"",INDEX('[1]PNC 2020'!$A$3:$AA$434,MATCH($A557,'[1]PNC 2020'!$A$7:$A$434,0)+4,MATCH(I$60,'[1]PNC 2020'!$A$3:$AA$3,0))),"")</f>
        <v/>
      </c>
      <c r="J557" s="87">
        <f t="shared" si="187"/>
        <v>0</v>
      </c>
      <c r="K557" s="87" t="str">
        <f>IFERROR(IF(INDEX('[1]PNC 2020'!$A$3:$AA$434,MATCH($A557,'[1]PNC 2020'!$A$7:$A$434,0)+4,MATCH(K$60,'[1]PNC 2020'!$A$3:$AA$3,0))=0,"",INDEX('[1]PNC 2020'!$A$3:$AA$434,MATCH($A557,'[1]PNC 2020'!$A$7:$A$434,0)+4,MATCH(K$60,'[1]PNC 2020'!$A$3:$AA$3,0))),"")</f>
        <v/>
      </c>
      <c r="L557" s="87" t="str">
        <f>IFERROR(IF(INDEX('[1]PNC 2020'!$A$3:$AA$434,MATCH($A557,'[1]PNC 2020'!$A$7:$A$434,0)+4,MATCH(L$60,'[1]PNC 2020'!$A$3:$AA$3,0))=0,"",INDEX('[1]PNC 2020'!$A$3:$AA$434,MATCH($A557,'[1]PNC 2020'!$A$7:$A$434,0)+4,MATCH(L$60,'[1]PNC 2020'!$A$3:$AA$3,0))),"")</f>
        <v/>
      </c>
      <c r="M557" s="87">
        <f t="shared" si="188"/>
        <v>0</v>
      </c>
      <c r="N557" s="87" t="str">
        <f>IFERROR(IF(INDEX('[1]PNC 2020'!$A$3:$AA$434,MATCH($A557,'[1]PNC 2020'!$A$7:$A$434,0)+4,MATCH(N$60,'[1]PNC 2020'!$A$3:$AA$3,0))=0,"",INDEX('[1]PNC 2020'!$A$3:$AA$434,MATCH($A557,'[1]PNC 2020'!$A$7:$A$434,0)+4,MATCH(N$60,'[1]PNC 2020'!$A$3:$AA$3,0))),"")</f>
        <v/>
      </c>
      <c r="O557" s="87" t="str">
        <f>IFERROR(IF(INDEX('[1]PNC 2020'!$A$3:$AA$434,MATCH($A557,'[1]PNC 2020'!$A$7:$A$434,0)+4,MATCH(O$60,'[1]PNC 2020'!$A$3:$AA$3,0))=0,"",INDEX('[1]PNC 2020'!$A$3:$AA$434,MATCH($A557,'[1]PNC 2020'!$A$7:$A$434,0)+4,MATCH(O$60,'[1]PNC 2020'!$A$3:$AA$3,0))),"")</f>
        <v/>
      </c>
      <c r="P557" s="87">
        <f t="shared" si="189"/>
        <v>0</v>
      </c>
      <c r="Q557" s="87" t="str">
        <f>IFERROR(IF(INDEX('[1]PNC 2020'!$A$3:$AA$434,MATCH($A557,'[1]PNC 2020'!$A$7:$A$434,0)+4,MATCH(Q$60,'[1]PNC 2020'!$A$3:$AA$3,0))=0,"",INDEX('[1]PNC 2020'!$A$3:$AA$434,MATCH($A557,'[1]PNC 2020'!$A$7:$A$434,0)+4,MATCH(Q$60,'[1]PNC 2020'!$A$3:$AA$3,0))),"")</f>
        <v/>
      </c>
      <c r="R557" s="87" t="str">
        <f>IFERROR(IF(INDEX('[1]PNC 2020'!$A$3:$AA$434,MATCH($A557,'[1]PNC 2020'!$A$7:$A$434,0)+4,MATCH(R$60,'[1]PNC 2020'!$A$3:$AA$3,0))=0,"",INDEX('[1]PNC 2020'!$A$3:$AA$434,MATCH($A557,'[1]PNC 2020'!$A$7:$A$434,0)+4,MATCH(R$60,'[1]PNC 2020'!$A$3:$AA$3,0))),"")</f>
        <v/>
      </c>
      <c r="S557" s="87">
        <f t="shared" si="190"/>
        <v>0</v>
      </c>
      <c r="T557" s="87" t="str">
        <f>IFERROR(IF(INDEX('[1]PNC 2020'!$A$3:$AA$434,MATCH($A557,'[1]PNC 2020'!$A$7:$A$434,0)+4,MATCH(T$60,'[1]PNC 2020'!$A$3:$AA$3,0))=0,"",INDEX('[1]PNC 2020'!$A$3:$AA$434,MATCH($A557,'[1]PNC 2020'!$A$7:$A$434,0)+4,MATCH(T$60,'[1]PNC 2020'!$A$3:$AA$3,0))),"")</f>
        <v/>
      </c>
      <c r="U557" s="87" t="str">
        <f>IFERROR(IF(INDEX('[1]PNC 2020'!$A$3:$AA$434,MATCH($A557,'[1]PNC 2020'!$A$7:$A$434,0)+4,MATCH(U$60,'[1]PNC 2020'!$A$3:$AA$3,0))=0,"",INDEX('[1]PNC 2020'!$A$3:$AA$434,MATCH($A557,'[1]PNC 2020'!$A$7:$A$434,0)+4,MATCH(U$60,'[1]PNC 2020'!$A$3:$AA$3,0))),"")</f>
        <v/>
      </c>
      <c r="V557" s="87">
        <f t="shared" si="191"/>
        <v>0</v>
      </c>
      <c r="W557" s="87" t="str">
        <f>IFERROR(IF(INDEX('[1]PNC 2020'!$A$3:$AA$434,MATCH($A557,'[1]PNC 2020'!$A$7:$A$434,0)+4,MATCH(W$60,'[1]PNC 2020'!$A$3:$AA$3,0))=0,"",INDEX('[1]PNC 2020'!$A$3:$AA$434,MATCH($A557,'[1]PNC 2020'!$A$7:$A$434,0)+4,MATCH(W$60,'[1]PNC 2020'!$A$3:$AA$3,0))),"")</f>
        <v/>
      </c>
      <c r="X557" s="87" t="str">
        <f>IFERROR(IF(INDEX('[1]PNC 2020'!$A$3:$AA$434,MATCH($A557,'[1]PNC 2020'!$A$7:$A$434,0)+4,MATCH(X$60,'[1]PNC 2020'!$A$3:$AA$3,0))=0,"",INDEX('[1]PNC 2020'!$A$3:$AA$434,MATCH($A557,'[1]PNC 2020'!$A$7:$A$434,0)+4,MATCH(X$60,'[1]PNC 2020'!$A$3:$AA$3,0))),"")</f>
        <v/>
      </c>
      <c r="Y557" s="87">
        <f t="shared" si="192"/>
        <v>0</v>
      </c>
      <c r="Z557" s="87" t="str">
        <f>IFERROR(IF(INDEX('[1]PNC 2020'!$A$3:$AA$434,MATCH($A557,'[1]PNC 2020'!$A$7:$A$434,0)+4,MATCH(Z$60,'[1]PNC 2020'!$A$3:$AA$3,0))=0,"",INDEX('[1]PNC 2020'!$A$3:$AA$434,MATCH($A557,'[1]PNC 2020'!$A$7:$A$434,0)+4,MATCH(Z$60,'[1]PNC 2020'!$A$3:$AA$3,0))),"")</f>
        <v/>
      </c>
      <c r="AA557" s="87" t="str">
        <f>IFERROR(IF(INDEX('[1]PNC 2020'!$A$3:$AA$434,MATCH($A557,'[1]PNC 2020'!$A$7:$A$434,0)+4,MATCH(AA$60,'[1]PNC 2020'!$A$3:$AA$3,0))=0,"",INDEX('[1]PNC 2020'!$A$3:$AA$434,MATCH($A557,'[1]PNC 2020'!$A$7:$A$434,0)+4,MATCH(AA$60,'[1]PNC 2020'!$A$3:$AA$3,0))),"")</f>
        <v/>
      </c>
      <c r="AB557" s="87">
        <f t="shared" si="193"/>
        <v>0</v>
      </c>
      <c r="AC557" s="87" t="str">
        <f>IFERROR(IF(INDEX('[1]PNC 2020'!$A$3:$AA$434,MATCH($A557,'[1]PNC 2020'!$A$7:$A$434,0)+4,MATCH(AC$60,'[1]PNC 2020'!$A$3:$AA$3,0))=0,"",INDEX('[1]PNC 2020'!$A$3:$AA$434,MATCH($A557,'[1]PNC 2020'!$A$7:$A$434,0)+4,MATCH(AC$60,'[1]PNC 2020'!$A$3:$AA$3,0))),"")</f>
        <v/>
      </c>
      <c r="AD557" s="87" t="str">
        <f>IFERROR(IF(INDEX('[1]PNC 2020'!$A$3:$AA$434,MATCH($A557,'[1]PNC 2020'!$A$7:$A$434,0)+4,MATCH(AD$60,'[1]PNC 2020'!$A$3:$AA$3,0))=0,"",INDEX('[1]PNC 2020'!$A$3:$AA$434,MATCH($A557,'[1]PNC 2020'!$A$7:$A$434,0)+4,MATCH(AD$60,'[1]PNC 2020'!$A$3:$AA$3,0))),"")</f>
        <v/>
      </c>
      <c r="AE557" s="87">
        <f t="shared" si="194"/>
        <v>0</v>
      </c>
      <c r="AF557" s="87" t="str">
        <f>IFERROR(IF(INDEX('[1]PNC 2020'!$A$3:$AA$434,MATCH($A557,'[1]PNC 2020'!$A$7:$A$434,0)+4,MATCH(AF$60,'[1]PNC 2020'!$A$3:$AA$3,0))=0,"",INDEX('[1]PNC 2020'!$A$3:$AA$434,MATCH($A557,'[1]PNC 2020'!$A$7:$A$434,0)+4,MATCH(AF$60,'[1]PNC 2020'!$A$3:$AA$3,0))),"")</f>
        <v/>
      </c>
      <c r="AG557" s="87" t="str">
        <f>IFERROR(IF(INDEX('[1]PNC 2020'!$A$3:$AA$434,MATCH($A557,'[1]PNC 2020'!$A$7:$A$434,0)+4,MATCH(AG$60,'[1]PNC 2020'!$A$3:$AA$3,0))=0,"",INDEX('[1]PNC 2020'!$A$3:$AA$434,MATCH($A557,'[1]PNC 2020'!$A$7:$A$434,0)+4,MATCH(AG$60,'[1]PNC 2020'!$A$3:$AA$3,0))),"")</f>
        <v/>
      </c>
      <c r="AH557" s="87">
        <f t="shared" si="195"/>
        <v>0</v>
      </c>
      <c r="AI557" s="87" t="str">
        <f>IFERROR(IF(INDEX('[1]PNC 2020'!$A$3:$AA$434,MATCH($A557,'[1]PNC 2020'!$A$7:$A$434,0)+4,MATCH(AI$60,'[1]PNC 2020'!$A$3:$AA$3,0))=0,"",INDEX('[1]PNC 2020'!$A$3:$AA$434,MATCH($A557,'[1]PNC 2020'!$A$7:$A$434,0)+4,MATCH(AI$60,'[1]PNC 2020'!$A$3:$AA$3,0))),"")</f>
        <v/>
      </c>
      <c r="AJ557" s="87" t="str">
        <f>IFERROR(IF(INDEX('[1]PNC 2020'!$A$3:$AA$434,MATCH($A557,'[1]PNC 2020'!$A$7:$A$434,0)+4,MATCH(AJ$60,'[1]PNC 2020'!$A$3:$AA$3,0))=0,"",INDEX('[1]PNC 2020'!$A$3:$AA$434,MATCH($A557,'[1]PNC 2020'!$A$7:$A$434,0)+4,MATCH(AJ$60,'[1]PNC 2020'!$A$3:$AA$3,0))),"")</f>
        <v/>
      </c>
      <c r="AK557" s="87">
        <f t="shared" si="196"/>
        <v>0</v>
      </c>
      <c r="AM557" s="132" t="s">
        <v>9</v>
      </c>
    </row>
    <row r="558" spans="1:39" ht="15.95" customHeight="1" x14ac:dyDescent="0.2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tr">
        <f>IFERROR(IF(INDEX('[1]PNC 2020'!$A$3:$AA$434,MATCH($A558,'[1]PNC 2020'!$A$7:$A$434,0)+4,MATCH(E$60,'[1]PNC 2020'!$A$3:$AA$3,0))=0,"",INDEX('[1]PNC 2020'!$A$3:$AA$434,MATCH($A558,'[1]PNC 2020'!$A$7:$A$434,0)+4,MATCH(E$60,'[1]PNC 2020'!$A$3:$AA$3,0))),"")</f>
        <v/>
      </c>
      <c r="F558" s="87" t="str">
        <f>IFERROR(IF(INDEX('[1]PNC 2020'!$A$3:$AA$434,MATCH($A558,'[1]PNC 2020'!$A$7:$A$434,0)+4,MATCH(F$60,'[1]PNC 2020'!$A$3:$AA$3,0))=0,"",INDEX('[1]PNC 2020'!$A$3:$AA$434,MATCH($A558,'[1]PNC 2020'!$A$7:$A$434,0)+4,MATCH(F$60,'[1]PNC 2020'!$A$3:$AA$3,0))),"")</f>
        <v/>
      </c>
      <c r="G558" s="87">
        <f t="shared" si="186"/>
        <v>0</v>
      </c>
      <c r="H558" s="87" t="str">
        <f>IFERROR(IF(INDEX('[1]PNC 2020'!$A$3:$AA$434,MATCH($A558,'[1]PNC 2020'!$A$7:$A$434,0)+4,MATCH(H$60,'[1]PNC 2020'!$A$3:$AA$3,0))=0,"",INDEX('[1]PNC 2020'!$A$3:$AA$434,MATCH($A558,'[1]PNC 2020'!$A$7:$A$434,0)+4,MATCH(H$60,'[1]PNC 2020'!$A$3:$AA$3,0))),"")</f>
        <v/>
      </c>
      <c r="I558" s="87" t="str">
        <f>IFERROR(IF(INDEX('[1]PNC 2020'!$A$3:$AA$434,MATCH($A558,'[1]PNC 2020'!$A$7:$A$434,0)+4,MATCH(I$60,'[1]PNC 2020'!$A$3:$AA$3,0))=0,"",INDEX('[1]PNC 2020'!$A$3:$AA$434,MATCH($A558,'[1]PNC 2020'!$A$7:$A$434,0)+4,MATCH(I$60,'[1]PNC 2020'!$A$3:$AA$3,0))),"")</f>
        <v/>
      </c>
      <c r="J558" s="87">
        <f t="shared" si="187"/>
        <v>0</v>
      </c>
      <c r="K558" s="87" t="str">
        <f>IFERROR(IF(INDEX('[1]PNC 2020'!$A$3:$AA$434,MATCH($A558,'[1]PNC 2020'!$A$7:$A$434,0)+4,MATCH(K$60,'[1]PNC 2020'!$A$3:$AA$3,0))=0,"",INDEX('[1]PNC 2020'!$A$3:$AA$434,MATCH($A558,'[1]PNC 2020'!$A$7:$A$434,0)+4,MATCH(K$60,'[1]PNC 2020'!$A$3:$AA$3,0))),"")</f>
        <v/>
      </c>
      <c r="L558" s="87" t="str">
        <f>IFERROR(IF(INDEX('[1]PNC 2020'!$A$3:$AA$434,MATCH($A558,'[1]PNC 2020'!$A$7:$A$434,0)+4,MATCH(L$60,'[1]PNC 2020'!$A$3:$AA$3,0))=0,"",INDEX('[1]PNC 2020'!$A$3:$AA$434,MATCH($A558,'[1]PNC 2020'!$A$7:$A$434,0)+4,MATCH(L$60,'[1]PNC 2020'!$A$3:$AA$3,0))),"")</f>
        <v/>
      </c>
      <c r="M558" s="87">
        <f t="shared" si="188"/>
        <v>0</v>
      </c>
      <c r="N558" s="87" t="str">
        <f>IFERROR(IF(INDEX('[1]PNC 2020'!$A$3:$AA$434,MATCH($A558,'[1]PNC 2020'!$A$7:$A$434,0)+4,MATCH(N$60,'[1]PNC 2020'!$A$3:$AA$3,0))=0,"",INDEX('[1]PNC 2020'!$A$3:$AA$434,MATCH($A558,'[1]PNC 2020'!$A$7:$A$434,0)+4,MATCH(N$60,'[1]PNC 2020'!$A$3:$AA$3,0))),"")</f>
        <v/>
      </c>
      <c r="O558" s="87" t="str">
        <f>IFERROR(IF(INDEX('[1]PNC 2020'!$A$3:$AA$434,MATCH($A558,'[1]PNC 2020'!$A$7:$A$434,0)+4,MATCH(O$60,'[1]PNC 2020'!$A$3:$AA$3,0))=0,"",INDEX('[1]PNC 2020'!$A$3:$AA$434,MATCH($A558,'[1]PNC 2020'!$A$7:$A$434,0)+4,MATCH(O$60,'[1]PNC 2020'!$A$3:$AA$3,0))),"")</f>
        <v/>
      </c>
      <c r="P558" s="87">
        <f t="shared" si="189"/>
        <v>0</v>
      </c>
      <c r="Q558" s="87" t="str">
        <f>IFERROR(IF(INDEX('[1]PNC 2020'!$A$3:$AA$434,MATCH($A558,'[1]PNC 2020'!$A$7:$A$434,0)+4,MATCH(Q$60,'[1]PNC 2020'!$A$3:$AA$3,0))=0,"",INDEX('[1]PNC 2020'!$A$3:$AA$434,MATCH($A558,'[1]PNC 2020'!$A$7:$A$434,0)+4,MATCH(Q$60,'[1]PNC 2020'!$A$3:$AA$3,0))),"")</f>
        <v/>
      </c>
      <c r="R558" s="87" t="str">
        <f>IFERROR(IF(INDEX('[1]PNC 2020'!$A$3:$AA$434,MATCH($A558,'[1]PNC 2020'!$A$7:$A$434,0)+4,MATCH(R$60,'[1]PNC 2020'!$A$3:$AA$3,0))=0,"",INDEX('[1]PNC 2020'!$A$3:$AA$434,MATCH($A558,'[1]PNC 2020'!$A$7:$A$434,0)+4,MATCH(R$60,'[1]PNC 2020'!$A$3:$AA$3,0))),"")</f>
        <v/>
      </c>
      <c r="S558" s="87">
        <f t="shared" si="190"/>
        <v>0</v>
      </c>
      <c r="T558" s="87" t="str">
        <f>IFERROR(IF(INDEX('[1]PNC 2020'!$A$3:$AA$434,MATCH($A558,'[1]PNC 2020'!$A$7:$A$434,0)+4,MATCH(T$60,'[1]PNC 2020'!$A$3:$AA$3,0))=0,"",INDEX('[1]PNC 2020'!$A$3:$AA$434,MATCH($A558,'[1]PNC 2020'!$A$7:$A$434,0)+4,MATCH(T$60,'[1]PNC 2020'!$A$3:$AA$3,0))),"")</f>
        <v/>
      </c>
      <c r="U558" s="87" t="str">
        <f>IFERROR(IF(INDEX('[1]PNC 2020'!$A$3:$AA$434,MATCH($A558,'[1]PNC 2020'!$A$7:$A$434,0)+4,MATCH(U$60,'[1]PNC 2020'!$A$3:$AA$3,0))=0,"",INDEX('[1]PNC 2020'!$A$3:$AA$434,MATCH($A558,'[1]PNC 2020'!$A$7:$A$434,0)+4,MATCH(U$60,'[1]PNC 2020'!$A$3:$AA$3,0))),"")</f>
        <v/>
      </c>
      <c r="V558" s="87">
        <f t="shared" si="191"/>
        <v>0</v>
      </c>
      <c r="W558" s="87" t="str">
        <f>IFERROR(IF(INDEX('[1]PNC 2020'!$A$3:$AA$434,MATCH($A558,'[1]PNC 2020'!$A$7:$A$434,0)+4,MATCH(W$60,'[1]PNC 2020'!$A$3:$AA$3,0))=0,"",INDEX('[1]PNC 2020'!$A$3:$AA$434,MATCH($A558,'[1]PNC 2020'!$A$7:$A$434,0)+4,MATCH(W$60,'[1]PNC 2020'!$A$3:$AA$3,0))),"")</f>
        <v/>
      </c>
      <c r="X558" s="87" t="str">
        <f>IFERROR(IF(INDEX('[1]PNC 2020'!$A$3:$AA$434,MATCH($A558,'[1]PNC 2020'!$A$7:$A$434,0)+4,MATCH(X$60,'[1]PNC 2020'!$A$3:$AA$3,0))=0,"",INDEX('[1]PNC 2020'!$A$3:$AA$434,MATCH($A558,'[1]PNC 2020'!$A$7:$A$434,0)+4,MATCH(X$60,'[1]PNC 2020'!$A$3:$AA$3,0))),"")</f>
        <v/>
      </c>
      <c r="Y558" s="87">
        <f t="shared" si="192"/>
        <v>0</v>
      </c>
      <c r="Z558" s="87" t="str">
        <f>IFERROR(IF(INDEX('[1]PNC 2020'!$A$3:$AA$434,MATCH($A558,'[1]PNC 2020'!$A$7:$A$434,0)+4,MATCH(Z$60,'[1]PNC 2020'!$A$3:$AA$3,0))=0,"",INDEX('[1]PNC 2020'!$A$3:$AA$434,MATCH($A558,'[1]PNC 2020'!$A$7:$A$434,0)+4,MATCH(Z$60,'[1]PNC 2020'!$A$3:$AA$3,0))),"")</f>
        <v/>
      </c>
      <c r="AA558" s="87" t="str">
        <f>IFERROR(IF(INDEX('[1]PNC 2020'!$A$3:$AA$434,MATCH($A558,'[1]PNC 2020'!$A$7:$A$434,0)+4,MATCH(AA$60,'[1]PNC 2020'!$A$3:$AA$3,0))=0,"",INDEX('[1]PNC 2020'!$A$3:$AA$434,MATCH($A558,'[1]PNC 2020'!$A$7:$A$434,0)+4,MATCH(AA$60,'[1]PNC 2020'!$A$3:$AA$3,0))),"")</f>
        <v/>
      </c>
      <c r="AB558" s="87">
        <f t="shared" si="193"/>
        <v>0</v>
      </c>
      <c r="AC558" s="87" t="str">
        <f>IFERROR(IF(INDEX('[1]PNC 2020'!$A$3:$AA$434,MATCH($A558,'[1]PNC 2020'!$A$7:$A$434,0)+4,MATCH(AC$60,'[1]PNC 2020'!$A$3:$AA$3,0))=0,"",INDEX('[1]PNC 2020'!$A$3:$AA$434,MATCH($A558,'[1]PNC 2020'!$A$7:$A$434,0)+4,MATCH(AC$60,'[1]PNC 2020'!$A$3:$AA$3,0))),"")</f>
        <v/>
      </c>
      <c r="AD558" s="87" t="str">
        <f>IFERROR(IF(INDEX('[1]PNC 2020'!$A$3:$AA$434,MATCH($A558,'[1]PNC 2020'!$A$7:$A$434,0)+4,MATCH(AD$60,'[1]PNC 2020'!$A$3:$AA$3,0))=0,"",INDEX('[1]PNC 2020'!$A$3:$AA$434,MATCH($A558,'[1]PNC 2020'!$A$7:$A$434,0)+4,MATCH(AD$60,'[1]PNC 2020'!$A$3:$AA$3,0))),"")</f>
        <v/>
      </c>
      <c r="AE558" s="87">
        <f t="shared" si="194"/>
        <v>0</v>
      </c>
      <c r="AF558" s="87" t="str">
        <f>IFERROR(IF(INDEX('[1]PNC 2020'!$A$3:$AA$434,MATCH($A558,'[1]PNC 2020'!$A$7:$A$434,0)+4,MATCH(AF$60,'[1]PNC 2020'!$A$3:$AA$3,0))=0,"",INDEX('[1]PNC 2020'!$A$3:$AA$434,MATCH($A558,'[1]PNC 2020'!$A$7:$A$434,0)+4,MATCH(AF$60,'[1]PNC 2020'!$A$3:$AA$3,0))),"")</f>
        <v/>
      </c>
      <c r="AG558" s="87" t="str">
        <f>IFERROR(IF(INDEX('[1]PNC 2020'!$A$3:$AA$434,MATCH($A558,'[1]PNC 2020'!$A$7:$A$434,0)+4,MATCH(AG$60,'[1]PNC 2020'!$A$3:$AA$3,0))=0,"",INDEX('[1]PNC 2020'!$A$3:$AA$434,MATCH($A558,'[1]PNC 2020'!$A$7:$A$434,0)+4,MATCH(AG$60,'[1]PNC 2020'!$A$3:$AA$3,0))),"")</f>
        <v/>
      </c>
      <c r="AH558" s="87">
        <f t="shared" si="195"/>
        <v>0</v>
      </c>
      <c r="AI558" s="87" t="str">
        <f>IFERROR(IF(INDEX('[1]PNC 2020'!$A$3:$AA$434,MATCH($A558,'[1]PNC 2020'!$A$7:$A$434,0)+4,MATCH(AI$60,'[1]PNC 2020'!$A$3:$AA$3,0))=0,"",INDEX('[1]PNC 2020'!$A$3:$AA$434,MATCH($A558,'[1]PNC 2020'!$A$7:$A$434,0)+4,MATCH(AI$60,'[1]PNC 2020'!$A$3:$AA$3,0))),"")</f>
        <v/>
      </c>
      <c r="AJ558" s="87" t="str">
        <f>IFERROR(IF(INDEX('[1]PNC 2020'!$A$3:$AA$434,MATCH($A558,'[1]PNC 2020'!$A$7:$A$434,0)+4,MATCH(AJ$60,'[1]PNC 2020'!$A$3:$AA$3,0))=0,"",INDEX('[1]PNC 2020'!$A$3:$AA$434,MATCH($A558,'[1]PNC 2020'!$A$7:$A$434,0)+4,MATCH(AJ$60,'[1]PNC 2020'!$A$3:$AA$3,0))),"")</f>
        <v/>
      </c>
      <c r="AK558" s="87">
        <f t="shared" si="196"/>
        <v>0</v>
      </c>
      <c r="AM558" s="132" t="s">
        <v>9</v>
      </c>
    </row>
    <row r="559" spans="1:39" ht="15.95" customHeight="1" x14ac:dyDescent="0.2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tr">
        <f>IFERROR(IF(INDEX('[1]PNC 2020'!$A$3:$AA$434,MATCH($A559,'[1]PNC 2020'!$A$7:$A$434,0)+4,MATCH(E$60,'[1]PNC 2020'!$A$3:$AA$3,0))=0,"",INDEX('[1]PNC 2020'!$A$3:$AA$434,MATCH($A559,'[1]PNC 2020'!$A$7:$A$434,0)+4,MATCH(E$60,'[1]PNC 2020'!$A$3:$AA$3,0))),"")</f>
        <v/>
      </c>
      <c r="F559" s="87" t="str">
        <f>IFERROR(IF(INDEX('[1]PNC 2020'!$A$3:$AA$434,MATCH($A559,'[1]PNC 2020'!$A$7:$A$434,0)+4,MATCH(F$60,'[1]PNC 2020'!$A$3:$AA$3,0))=0,"",INDEX('[1]PNC 2020'!$A$3:$AA$434,MATCH($A559,'[1]PNC 2020'!$A$7:$A$434,0)+4,MATCH(F$60,'[1]PNC 2020'!$A$3:$AA$3,0))),"")</f>
        <v/>
      </c>
      <c r="G559" s="87">
        <f t="shared" si="186"/>
        <v>0</v>
      </c>
      <c r="H559" s="87" t="str">
        <f>IFERROR(IF(INDEX('[1]PNC 2020'!$A$3:$AA$434,MATCH($A559,'[1]PNC 2020'!$A$7:$A$434,0)+4,MATCH(H$60,'[1]PNC 2020'!$A$3:$AA$3,0))=0,"",INDEX('[1]PNC 2020'!$A$3:$AA$434,MATCH($A559,'[1]PNC 2020'!$A$7:$A$434,0)+4,MATCH(H$60,'[1]PNC 2020'!$A$3:$AA$3,0))),"")</f>
        <v/>
      </c>
      <c r="I559" s="87" t="str">
        <f>IFERROR(IF(INDEX('[1]PNC 2020'!$A$3:$AA$434,MATCH($A559,'[1]PNC 2020'!$A$7:$A$434,0)+4,MATCH(I$60,'[1]PNC 2020'!$A$3:$AA$3,0))=0,"",INDEX('[1]PNC 2020'!$A$3:$AA$434,MATCH($A559,'[1]PNC 2020'!$A$7:$A$434,0)+4,MATCH(I$60,'[1]PNC 2020'!$A$3:$AA$3,0))),"")</f>
        <v/>
      </c>
      <c r="J559" s="87">
        <f t="shared" si="187"/>
        <v>0</v>
      </c>
      <c r="K559" s="87" t="str">
        <f>IFERROR(IF(INDEX('[1]PNC 2020'!$A$3:$AA$434,MATCH($A559,'[1]PNC 2020'!$A$7:$A$434,0)+4,MATCH(K$60,'[1]PNC 2020'!$A$3:$AA$3,0))=0,"",INDEX('[1]PNC 2020'!$A$3:$AA$434,MATCH($A559,'[1]PNC 2020'!$A$7:$A$434,0)+4,MATCH(K$60,'[1]PNC 2020'!$A$3:$AA$3,0))),"")</f>
        <v/>
      </c>
      <c r="L559" s="87" t="str">
        <f>IFERROR(IF(INDEX('[1]PNC 2020'!$A$3:$AA$434,MATCH($A559,'[1]PNC 2020'!$A$7:$A$434,0)+4,MATCH(L$60,'[1]PNC 2020'!$A$3:$AA$3,0))=0,"",INDEX('[1]PNC 2020'!$A$3:$AA$434,MATCH($A559,'[1]PNC 2020'!$A$7:$A$434,0)+4,MATCH(L$60,'[1]PNC 2020'!$A$3:$AA$3,0))),"")</f>
        <v/>
      </c>
      <c r="M559" s="87">
        <f t="shared" si="188"/>
        <v>0</v>
      </c>
      <c r="N559" s="87" t="str">
        <f>IFERROR(IF(INDEX('[1]PNC 2020'!$A$3:$AA$434,MATCH($A559,'[1]PNC 2020'!$A$7:$A$434,0)+4,MATCH(N$60,'[1]PNC 2020'!$A$3:$AA$3,0))=0,"",INDEX('[1]PNC 2020'!$A$3:$AA$434,MATCH($A559,'[1]PNC 2020'!$A$7:$A$434,0)+4,MATCH(N$60,'[1]PNC 2020'!$A$3:$AA$3,0))),"")</f>
        <v/>
      </c>
      <c r="O559" s="87" t="str">
        <f>IFERROR(IF(INDEX('[1]PNC 2020'!$A$3:$AA$434,MATCH($A559,'[1]PNC 2020'!$A$7:$A$434,0)+4,MATCH(O$60,'[1]PNC 2020'!$A$3:$AA$3,0))=0,"",INDEX('[1]PNC 2020'!$A$3:$AA$434,MATCH($A559,'[1]PNC 2020'!$A$7:$A$434,0)+4,MATCH(O$60,'[1]PNC 2020'!$A$3:$AA$3,0))),"")</f>
        <v/>
      </c>
      <c r="P559" s="87">
        <f t="shared" si="189"/>
        <v>0</v>
      </c>
      <c r="Q559" s="87" t="str">
        <f>IFERROR(IF(INDEX('[1]PNC 2020'!$A$3:$AA$434,MATCH($A559,'[1]PNC 2020'!$A$7:$A$434,0)+4,MATCH(Q$60,'[1]PNC 2020'!$A$3:$AA$3,0))=0,"",INDEX('[1]PNC 2020'!$A$3:$AA$434,MATCH($A559,'[1]PNC 2020'!$A$7:$A$434,0)+4,MATCH(Q$60,'[1]PNC 2020'!$A$3:$AA$3,0))),"")</f>
        <v/>
      </c>
      <c r="R559" s="87" t="str">
        <f>IFERROR(IF(INDEX('[1]PNC 2020'!$A$3:$AA$434,MATCH($A559,'[1]PNC 2020'!$A$7:$A$434,0)+4,MATCH(R$60,'[1]PNC 2020'!$A$3:$AA$3,0))=0,"",INDEX('[1]PNC 2020'!$A$3:$AA$434,MATCH($A559,'[1]PNC 2020'!$A$7:$A$434,0)+4,MATCH(R$60,'[1]PNC 2020'!$A$3:$AA$3,0))),"")</f>
        <v/>
      </c>
      <c r="S559" s="87">
        <f t="shared" si="190"/>
        <v>0</v>
      </c>
      <c r="T559" s="87" t="str">
        <f>IFERROR(IF(INDEX('[1]PNC 2020'!$A$3:$AA$434,MATCH($A559,'[1]PNC 2020'!$A$7:$A$434,0)+4,MATCH(T$60,'[1]PNC 2020'!$A$3:$AA$3,0))=0,"",INDEX('[1]PNC 2020'!$A$3:$AA$434,MATCH($A559,'[1]PNC 2020'!$A$7:$A$434,0)+4,MATCH(T$60,'[1]PNC 2020'!$A$3:$AA$3,0))),"")</f>
        <v/>
      </c>
      <c r="U559" s="87" t="str">
        <f>IFERROR(IF(INDEX('[1]PNC 2020'!$A$3:$AA$434,MATCH($A559,'[1]PNC 2020'!$A$7:$A$434,0)+4,MATCH(U$60,'[1]PNC 2020'!$A$3:$AA$3,0))=0,"",INDEX('[1]PNC 2020'!$A$3:$AA$434,MATCH($A559,'[1]PNC 2020'!$A$7:$A$434,0)+4,MATCH(U$60,'[1]PNC 2020'!$A$3:$AA$3,0))),"")</f>
        <v/>
      </c>
      <c r="V559" s="87">
        <f t="shared" si="191"/>
        <v>0</v>
      </c>
      <c r="W559" s="87" t="str">
        <f>IFERROR(IF(INDEX('[1]PNC 2020'!$A$3:$AA$434,MATCH($A559,'[1]PNC 2020'!$A$7:$A$434,0)+4,MATCH(W$60,'[1]PNC 2020'!$A$3:$AA$3,0))=0,"",INDEX('[1]PNC 2020'!$A$3:$AA$434,MATCH($A559,'[1]PNC 2020'!$A$7:$A$434,0)+4,MATCH(W$60,'[1]PNC 2020'!$A$3:$AA$3,0))),"")</f>
        <v/>
      </c>
      <c r="X559" s="87" t="str">
        <f>IFERROR(IF(INDEX('[1]PNC 2020'!$A$3:$AA$434,MATCH($A559,'[1]PNC 2020'!$A$7:$A$434,0)+4,MATCH(X$60,'[1]PNC 2020'!$A$3:$AA$3,0))=0,"",INDEX('[1]PNC 2020'!$A$3:$AA$434,MATCH($A559,'[1]PNC 2020'!$A$7:$A$434,0)+4,MATCH(X$60,'[1]PNC 2020'!$A$3:$AA$3,0))),"")</f>
        <v/>
      </c>
      <c r="Y559" s="87">
        <f t="shared" si="192"/>
        <v>0</v>
      </c>
      <c r="Z559" s="87" t="str">
        <f>IFERROR(IF(INDEX('[1]PNC 2020'!$A$3:$AA$434,MATCH($A559,'[1]PNC 2020'!$A$7:$A$434,0)+4,MATCH(Z$60,'[1]PNC 2020'!$A$3:$AA$3,0))=0,"",INDEX('[1]PNC 2020'!$A$3:$AA$434,MATCH($A559,'[1]PNC 2020'!$A$7:$A$434,0)+4,MATCH(Z$60,'[1]PNC 2020'!$A$3:$AA$3,0))),"")</f>
        <v/>
      </c>
      <c r="AA559" s="87" t="str">
        <f>IFERROR(IF(INDEX('[1]PNC 2020'!$A$3:$AA$434,MATCH($A559,'[1]PNC 2020'!$A$7:$A$434,0)+4,MATCH(AA$60,'[1]PNC 2020'!$A$3:$AA$3,0))=0,"",INDEX('[1]PNC 2020'!$A$3:$AA$434,MATCH($A559,'[1]PNC 2020'!$A$7:$A$434,0)+4,MATCH(AA$60,'[1]PNC 2020'!$A$3:$AA$3,0))),"")</f>
        <v/>
      </c>
      <c r="AB559" s="87">
        <f t="shared" si="193"/>
        <v>0</v>
      </c>
      <c r="AC559" s="87" t="str">
        <f>IFERROR(IF(INDEX('[1]PNC 2020'!$A$3:$AA$434,MATCH($A559,'[1]PNC 2020'!$A$7:$A$434,0)+4,MATCH(AC$60,'[1]PNC 2020'!$A$3:$AA$3,0))=0,"",INDEX('[1]PNC 2020'!$A$3:$AA$434,MATCH($A559,'[1]PNC 2020'!$A$7:$A$434,0)+4,MATCH(AC$60,'[1]PNC 2020'!$A$3:$AA$3,0))),"")</f>
        <v/>
      </c>
      <c r="AD559" s="87" t="str">
        <f>IFERROR(IF(INDEX('[1]PNC 2020'!$A$3:$AA$434,MATCH($A559,'[1]PNC 2020'!$A$7:$A$434,0)+4,MATCH(AD$60,'[1]PNC 2020'!$A$3:$AA$3,0))=0,"",INDEX('[1]PNC 2020'!$A$3:$AA$434,MATCH($A559,'[1]PNC 2020'!$A$7:$A$434,0)+4,MATCH(AD$60,'[1]PNC 2020'!$A$3:$AA$3,0))),"")</f>
        <v/>
      </c>
      <c r="AE559" s="87">
        <f t="shared" si="194"/>
        <v>0</v>
      </c>
      <c r="AF559" s="87" t="str">
        <f>IFERROR(IF(INDEX('[1]PNC 2020'!$A$3:$AA$434,MATCH($A559,'[1]PNC 2020'!$A$7:$A$434,0)+4,MATCH(AF$60,'[1]PNC 2020'!$A$3:$AA$3,0))=0,"",INDEX('[1]PNC 2020'!$A$3:$AA$434,MATCH($A559,'[1]PNC 2020'!$A$7:$A$434,0)+4,MATCH(AF$60,'[1]PNC 2020'!$A$3:$AA$3,0))),"")</f>
        <v/>
      </c>
      <c r="AG559" s="87" t="str">
        <f>IFERROR(IF(INDEX('[1]PNC 2020'!$A$3:$AA$434,MATCH($A559,'[1]PNC 2020'!$A$7:$A$434,0)+4,MATCH(AG$60,'[1]PNC 2020'!$A$3:$AA$3,0))=0,"",INDEX('[1]PNC 2020'!$A$3:$AA$434,MATCH($A559,'[1]PNC 2020'!$A$7:$A$434,0)+4,MATCH(AG$60,'[1]PNC 2020'!$A$3:$AA$3,0))),"")</f>
        <v/>
      </c>
      <c r="AH559" s="87">
        <f t="shared" si="195"/>
        <v>0</v>
      </c>
      <c r="AI559" s="87" t="str">
        <f>IFERROR(IF(INDEX('[1]PNC 2020'!$A$3:$AA$434,MATCH($A559,'[1]PNC 2020'!$A$7:$A$434,0)+4,MATCH(AI$60,'[1]PNC 2020'!$A$3:$AA$3,0))=0,"",INDEX('[1]PNC 2020'!$A$3:$AA$434,MATCH($A559,'[1]PNC 2020'!$A$7:$A$434,0)+4,MATCH(AI$60,'[1]PNC 2020'!$A$3:$AA$3,0))),"")</f>
        <v/>
      </c>
      <c r="AJ559" s="87" t="str">
        <f>IFERROR(IF(INDEX('[1]PNC 2020'!$A$3:$AA$434,MATCH($A559,'[1]PNC 2020'!$A$7:$A$434,0)+4,MATCH(AJ$60,'[1]PNC 2020'!$A$3:$AA$3,0))=0,"",INDEX('[1]PNC 2020'!$A$3:$AA$434,MATCH($A559,'[1]PNC 2020'!$A$7:$A$434,0)+4,MATCH(AJ$60,'[1]PNC 2020'!$A$3:$AA$3,0))),"")</f>
        <v/>
      </c>
      <c r="AK559" s="87">
        <f t="shared" si="196"/>
        <v>0</v>
      </c>
      <c r="AM559" s="132" t="s">
        <v>9</v>
      </c>
    </row>
    <row r="560" spans="1:39" ht="15.95" customHeight="1" x14ac:dyDescent="0.2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tr">
        <f>IFERROR(IF(INDEX('[1]PNC 2020'!$A$3:$AA$434,MATCH($A560,'[1]PNC 2020'!$A$7:$A$434,0)+4,MATCH(E$60,'[1]PNC 2020'!$A$3:$AA$3,0))=0,"",INDEX('[1]PNC 2020'!$A$3:$AA$434,MATCH($A560,'[1]PNC 2020'!$A$7:$A$434,0)+4,MATCH(E$60,'[1]PNC 2020'!$A$3:$AA$3,0))),"")</f>
        <v/>
      </c>
      <c r="F560" s="87" t="str">
        <f>IFERROR(IF(INDEX('[1]PNC 2020'!$A$3:$AA$434,MATCH($A560,'[1]PNC 2020'!$A$7:$A$434,0)+4,MATCH(F$60,'[1]PNC 2020'!$A$3:$AA$3,0))=0,"",INDEX('[1]PNC 2020'!$A$3:$AA$434,MATCH($A560,'[1]PNC 2020'!$A$7:$A$434,0)+4,MATCH(F$60,'[1]PNC 2020'!$A$3:$AA$3,0))),"")</f>
        <v/>
      </c>
      <c r="G560" s="87">
        <f t="shared" si="186"/>
        <v>0</v>
      </c>
      <c r="H560" s="87" t="str">
        <f>IFERROR(IF(INDEX('[1]PNC 2020'!$A$3:$AA$434,MATCH($A560,'[1]PNC 2020'!$A$7:$A$434,0)+4,MATCH(H$60,'[1]PNC 2020'!$A$3:$AA$3,0))=0,"",INDEX('[1]PNC 2020'!$A$3:$AA$434,MATCH($A560,'[1]PNC 2020'!$A$7:$A$434,0)+4,MATCH(H$60,'[1]PNC 2020'!$A$3:$AA$3,0))),"")</f>
        <v/>
      </c>
      <c r="I560" s="87" t="str">
        <f>IFERROR(IF(INDEX('[1]PNC 2020'!$A$3:$AA$434,MATCH($A560,'[1]PNC 2020'!$A$7:$A$434,0)+4,MATCH(I$60,'[1]PNC 2020'!$A$3:$AA$3,0))=0,"",INDEX('[1]PNC 2020'!$A$3:$AA$434,MATCH($A560,'[1]PNC 2020'!$A$7:$A$434,0)+4,MATCH(I$60,'[1]PNC 2020'!$A$3:$AA$3,0))),"")</f>
        <v/>
      </c>
      <c r="J560" s="87">
        <f t="shared" si="187"/>
        <v>0</v>
      </c>
      <c r="K560" s="87" t="str">
        <f>IFERROR(IF(INDEX('[1]PNC 2020'!$A$3:$AA$434,MATCH($A560,'[1]PNC 2020'!$A$7:$A$434,0)+4,MATCH(K$60,'[1]PNC 2020'!$A$3:$AA$3,0))=0,"",INDEX('[1]PNC 2020'!$A$3:$AA$434,MATCH($A560,'[1]PNC 2020'!$A$7:$A$434,0)+4,MATCH(K$60,'[1]PNC 2020'!$A$3:$AA$3,0))),"")</f>
        <v/>
      </c>
      <c r="L560" s="87" t="str">
        <f>IFERROR(IF(INDEX('[1]PNC 2020'!$A$3:$AA$434,MATCH($A560,'[1]PNC 2020'!$A$7:$A$434,0)+4,MATCH(L$60,'[1]PNC 2020'!$A$3:$AA$3,0))=0,"",INDEX('[1]PNC 2020'!$A$3:$AA$434,MATCH($A560,'[1]PNC 2020'!$A$7:$A$434,0)+4,MATCH(L$60,'[1]PNC 2020'!$A$3:$AA$3,0))),"")</f>
        <v/>
      </c>
      <c r="M560" s="87">
        <f t="shared" si="188"/>
        <v>0</v>
      </c>
      <c r="N560" s="87" t="str">
        <f>IFERROR(IF(INDEX('[1]PNC 2020'!$A$3:$AA$434,MATCH($A560,'[1]PNC 2020'!$A$7:$A$434,0)+4,MATCH(N$60,'[1]PNC 2020'!$A$3:$AA$3,0))=0,"",INDEX('[1]PNC 2020'!$A$3:$AA$434,MATCH($A560,'[1]PNC 2020'!$A$7:$A$434,0)+4,MATCH(N$60,'[1]PNC 2020'!$A$3:$AA$3,0))),"")</f>
        <v/>
      </c>
      <c r="O560" s="87" t="str">
        <f>IFERROR(IF(INDEX('[1]PNC 2020'!$A$3:$AA$434,MATCH($A560,'[1]PNC 2020'!$A$7:$A$434,0)+4,MATCH(O$60,'[1]PNC 2020'!$A$3:$AA$3,0))=0,"",INDEX('[1]PNC 2020'!$A$3:$AA$434,MATCH($A560,'[1]PNC 2020'!$A$7:$A$434,0)+4,MATCH(O$60,'[1]PNC 2020'!$A$3:$AA$3,0))),"")</f>
        <v/>
      </c>
      <c r="P560" s="87">
        <f t="shared" si="189"/>
        <v>0</v>
      </c>
      <c r="Q560" s="87" t="str">
        <f>IFERROR(IF(INDEX('[1]PNC 2020'!$A$3:$AA$434,MATCH($A560,'[1]PNC 2020'!$A$7:$A$434,0)+4,MATCH(Q$60,'[1]PNC 2020'!$A$3:$AA$3,0))=0,"",INDEX('[1]PNC 2020'!$A$3:$AA$434,MATCH($A560,'[1]PNC 2020'!$A$7:$A$434,0)+4,MATCH(Q$60,'[1]PNC 2020'!$A$3:$AA$3,0))),"")</f>
        <v/>
      </c>
      <c r="R560" s="87" t="str">
        <f>IFERROR(IF(INDEX('[1]PNC 2020'!$A$3:$AA$434,MATCH($A560,'[1]PNC 2020'!$A$7:$A$434,0)+4,MATCH(R$60,'[1]PNC 2020'!$A$3:$AA$3,0))=0,"",INDEX('[1]PNC 2020'!$A$3:$AA$434,MATCH($A560,'[1]PNC 2020'!$A$7:$A$434,0)+4,MATCH(R$60,'[1]PNC 2020'!$A$3:$AA$3,0))),"")</f>
        <v/>
      </c>
      <c r="S560" s="87">
        <f t="shared" si="190"/>
        <v>0</v>
      </c>
      <c r="T560" s="87" t="str">
        <f>IFERROR(IF(INDEX('[1]PNC 2020'!$A$3:$AA$434,MATCH($A560,'[1]PNC 2020'!$A$7:$A$434,0)+4,MATCH(T$60,'[1]PNC 2020'!$A$3:$AA$3,0))=0,"",INDEX('[1]PNC 2020'!$A$3:$AA$434,MATCH($A560,'[1]PNC 2020'!$A$7:$A$434,0)+4,MATCH(T$60,'[1]PNC 2020'!$A$3:$AA$3,0))),"")</f>
        <v/>
      </c>
      <c r="U560" s="87" t="str">
        <f>IFERROR(IF(INDEX('[1]PNC 2020'!$A$3:$AA$434,MATCH($A560,'[1]PNC 2020'!$A$7:$A$434,0)+4,MATCH(U$60,'[1]PNC 2020'!$A$3:$AA$3,0))=0,"",INDEX('[1]PNC 2020'!$A$3:$AA$434,MATCH($A560,'[1]PNC 2020'!$A$7:$A$434,0)+4,MATCH(U$60,'[1]PNC 2020'!$A$3:$AA$3,0))),"")</f>
        <v/>
      </c>
      <c r="V560" s="87">
        <f t="shared" si="191"/>
        <v>0</v>
      </c>
      <c r="W560" s="87" t="str">
        <f>IFERROR(IF(INDEX('[1]PNC 2020'!$A$3:$AA$434,MATCH($A560,'[1]PNC 2020'!$A$7:$A$434,0)+4,MATCH(W$60,'[1]PNC 2020'!$A$3:$AA$3,0))=0,"",INDEX('[1]PNC 2020'!$A$3:$AA$434,MATCH($A560,'[1]PNC 2020'!$A$7:$A$434,0)+4,MATCH(W$60,'[1]PNC 2020'!$A$3:$AA$3,0))),"")</f>
        <v/>
      </c>
      <c r="X560" s="87" t="str">
        <f>IFERROR(IF(INDEX('[1]PNC 2020'!$A$3:$AA$434,MATCH($A560,'[1]PNC 2020'!$A$7:$A$434,0)+4,MATCH(X$60,'[1]PNC 2020'!$A$3:$AA$3,0))=0,"",INDEX('[1]PNC 2020'!$A$3:$AA$434,MATCH($A560,'[1]PNC 2020'!$A$7:$A$434,0)+4,MATCH(X$60,'[1]PNC 2020'!$A$3:$AA$3,0))),"")</f>
        <v/>
      </c>
      <c r="Y560" s="87">
        <f t="shared" si="192"/>
        <v>0</v>
      </c>
      <c r="Z560" s="87" t="str">
        <f>IFERROR(IF(INDEX('[1]PNC 2020'!$A$3:$AA$434,MATCH($A560,'[1]PNC 2020'!$A$7:$A$434,0)+4,MATCH(Z$60,'[1]PNC 2020'!$A$3:$AA$3,0))=0,"",INDEX('[1]PNC 2020'!$A$3:$AA$434,MATCH($A560,'[1]PNC 2020'!$A$7:$A$434,0)+4,MATCH(Z$60,'[1]PNC 2020'!$A$3:$AA$3,0))),"")</f>
        <v/>
      </c>
      <c r="AA560" s="87" t="str">
        <f>IFERROR(IF(INDEX('[1]PNC 2020'!$A$3:$AA$434,MATCH($A560,'[1]PNC 2020'!$A$7:$A$434,0)+4,MATCH(AA$60,'[1]PNC 2020'!$A$3:$AA$3,0))=0,"",INDEX('[1]PNC 2020'!$A$3:$AA$434,MATCH($A560,'[1]PNC 2020'!$A$7:$A$434,0)+4,MATCH(AA$60,'[1]PNC 2020'!$A$3:$AA$3,0))),"")</f>
        <v/>
      </c>
      <c r="AB560" s="87">
        <f t="shared" si="193"/>
        <v>0</v>
      </c>
      <c r="AC560" s="87" t="str">
        <f>IFERROR(IF(INDEX('[1]PNC 2020'!$A$3:$AA$434,MATCH($A560,'[1]PNC 2020'!$A$7:$A$434,0)+4,MATCH(AC$60,'[1]PNC 2020'!$A$3:$AA$3,0))=0,"",INDEX('[1]PNC 2020'!$A$3:$AA$434,MATCH($A560,'[1]PNC 2020'!$A$7:$A$434,0)+4,MATCH(AC$60,'[1]PNC 2020'!$A$3:$AA$3,0))),"")</f>
        <v/>
      </c>
      <c r="AD560" s="87" t="str">
        <f>IFERROR(IF(INDEX('[1]PNC 2020'!$A$3:$AA$434,MATCH($A560,'[1]PNC 2020'!$A$7:$A$434,0)+4,MATCH(AD$60,'[1]PNC 2020'!$A$3:$AA$3,0))=0,"",INDEX('[1]PNC 2020'!$A$3:$AA$434,MATCH($A560,'[1]PNC 2020'!$A$7:$A$434,0)+4,MATCH(AD$60,'[1]PNC 2020'!$A$3:$AA$3,0))),"")</f>
        <v/>
      </c>
      <c r="AE560" s="87">
        <f t="shared" si="194"/>
        <v>0</v>
      </c>
      <c r="AF560" s="87" t="str">
        <f>IFERROR(IF(INDEX('[1]PNC 2020'!$A$3:$AA$434,MATCH($A560,'[1]PNC 2020'!$A$7:$A$434,0)+4,MATCH(AF$60,'[1]PNC 2020'!$A$3:$AA$3,0))=0,"",INDEX('[1]PNC 2020'!$A$3:$AA$434,MATCH($A560,'[1]PNC 2020'!$A$7:$A$434,0)+4,MATCH(AF$60,'[1]PNC 2020'!$A$3:$AA$3,0))),"")</f>
        <v/>
      </c>
      <c r="AG560" s="87" t="str">
        <f>IFERROR(IF(INDEX('[1]PNC 2020'!$A$3:$AA$434,MATCH($A560,'[1]PNC 2020'!$A$7:$A$434,0)+4,MATCH(AG$60,'[1]PNC 2020'!$A$3:$AA$3,0))=0,"",INDEX('[1]PNC 2020'!$A$3:$AA$434,MATCH($A560,'[1]PNC 2020'!$A$7:$A$434,0)+4,MATCH(AG$60,'[1]PNC 2020'!$A$3:$AA$3,0))),"")</f>
        <v/>
      </c>
      <c r="AH560" s="87">
        <f t="shared" si="195"/>
        <v>0</v>
      </c>
      <c r="AI560" s="87" t="str">
        <f>IFERROR(IF(INDEX('[1]PNC 2020'!$A$3:$AA$434,MATCH($A560,'[1]PNC 2020'!$A$7:$A$434,0)+4,MATCH(AI$60,'[1]PNC 2020'!$A$3:$AA$3,0))=0,"",INDEX('[1]PNC 2020'!$A$3:$AA$434,MATCH($A560,'[1]PNC 2020'!$A$7:$A$434,0)+4,MATCH(AI$60,'[1]PNC 2020'!$A$3:$AA$3,0))),"")</f>
        <v/>
      </c>
      <c r="AJ560" s="87" t="str">
        <f>IFERROR(IF(INDEX('[1]PNC 2020'!$A$3:$AA$434,MATCH($A560,'[1]PNC 2020'!$A$7:$A$434,0)+4,MATCH(AJ$60,'[1]PNC 2020'!$A$3:$AA$3,0))=0,"",INDEX('[1]PNC 2020'!$A$3:$AA$434,MATCH($A560,'[1]PNC 2020'!$A$7:$A$434,0)+4,MATCH(AJ$60,'[1]PNC 2020'!$A$3:$AA$3,0))),"")</f>
        <v/>
      </c>
      <c r="AK560" s="87">
        <f t="shared" si="196"/>
        <v>0</v>
      </c>
      <c r="AM560" s="132" t="s">
        <v>9</v>
      </c>
    </row>
    <row r="561" spans="1:39" ht="15.95" customHeight="1" x14ac:dyDescent="0.2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tr">
        <f>IFERROR(IF(INDEX('[1]PNC 2020'!$A$3:$AA$434,MATCH($A561,'[1]PNC 2020'!$A$7:$A$434,0)+4,MATCH(E$60,'[1]PNC 2020'!$A$3:$AA$3,0))=0,"",INDEX('[1]PNC 2020'!$A$3:$AA$434,MATCH($A561,'[1]PNC 2020'!$A$7:$A$434,0)+4,MATCH(E$60,'[1]PNC 2020'!$A$3:$AA$3,0))),"")</f>
        <v/>
      </c>
      <c r="F561" s="87" t="str">
        <f>IFERROR(IF(INDEX('[1]PNC 2020'!$A$3:$AA$434,MATCH($A561,'[1]PNC 2020'!$A$7:$A$434,0)+4,MATCH(F$60,'[1]PNC 2020'!$A$3:$AA$3,0))=0,"",INDEX('[1]PNC 2020'!$A$3:$AA$434,MATCH($A561,'[1]PNC 2020'!$A$7:$A$434,0)+4,MATCH(F$60,'[1]PNC 2020'!$A$3:$AA$3,0))),"")</f>
        <v/>
      </c>
      <c r="G561" s="87">
        <f t="shared" si="186"/>
        <v>0</v>
      </c>
      <c r="H561" s="87" t="str">
        <f>IFERROR(IF(INDEX('[1]PNC 2020'!$A$3:$AA$434,MATCH($A561,'[1]PNC 2020'!$A$7:$A$434,0)+4,MATCH(H$60,'[1]PNC 2020'!$A$3:$AA$3,0))=0,"",INDEX('[1]PNC 2020'!$A$3:$AA$434,MATCH($A561,'[1]PNC 2020'!$A$7:$A$434,0)+4,MATCH(H$60,'[1]PNC 2020'!$A$3:$AA$3,0))),"")</f>
        <v/>
      </c>
      <c r="I561" s="87" t="str">
        <f>IFERROR(IF(INDEX('[1]PNC 2020'!$A$3:$AA$434,MATCH($A561,'[1]PNC 2020'!$A$7:$A$434,0)+4,MATCH(I$60,'[1]PNC 2020'!$A$3:$AA$3,0))=0,"",INDEX('[1]PNC 2020'!$A$3:$AA$434,MATCH($A561,'[1]PNC 2020'!$A$7:$A$434,0)+4,MATCH(I$60,'[1]PNC 2020'!$A$3:$AA$3,0))),"")</f>
        <v/>
      </c>
      <c r="J561" s="87">
        <f t="shared" si="187"/>
        <v>0</v>
      </c>
      <c r="K561" s="87" t="str">
        <f>IFERROR(IF(INDEX('[1]PNC 2020'!$A$3:$AA$434,MATCH($A561,'[1]PNC 2020'!$A$7:$A$434,0)+4,MATCH(K$60,'[1]PNC 2020'!$A$3:$AA$3,0))=0,"",INDEX('[1]PNC 2020'!$A$3:$AA$434,MATCH($A561,'[1]PNC 2020'!$A$7:$A$434,0)+4,MATCH(K$60,'[1]PNC 2020'!$A$3:$AA$3,0))),"")</f>
        <v/>
      </c>
      <c r="L561" s="87" t="str">
        <f>IFERROR(IF(INDEX('[1]PNC 2020'!$A$3:$AA$434,MATCH($A561,'[1]PNC 2020'!$A$7:$A$434,0)+4,MATCH(L$60,'[1]PNC 2020'!$A$3:$AA$3,0))=0,"",INDEX('[1]PNC 2020'!$A$3:$AA$434,MATCH($A561,'[1]PNC 2020'!$A$7:$A$434,0)+4,MATCH(L$60,'[1]PNC 2020'!$A$3:$AA$3,0))),"")</f>
        <v/>
      </c>
      <c r="M561" s="87">
        <f t="shared" si="188"/>
        <v>0</v>
      </c>
      <c r="N561" s="87" t="str">
        <f>IFERROR(IF(INDEX('[1]PNC 2020'!$A$3:$AA$434,MATCH($A561,'[1]PNC 2020'!$A$7:$A$434,0)+4,MATCH(N$60,'[1]PNC 2020'!$A$3:$AA$3,0))=0,"",INDEX('[1]PNC 2020'!$A$3:$AA$434,MATCH($A561,'[1]PNC 2020'!$A$7:$A$434,0)+4,MATCH(N$60,'[1]PNC 2020'!$A$3:$AA$3,0))),"")</f>
        <v/>
      </c>
      <c r="O561" s="87" t="str">
        <f>IFERROR(IF(INDEX('[1]PNC 2020'!$A$3:$AA$434,MATCH($A561,'[1]PNC 2020'!$A$7:$A$434,0)+4,MATCH(O$60,'[1]PNC 2020'!$A$3:$AA$3,0))=0,"",INDEX('[1]PNC 2020'!$A$3:$AA$434,MATCH($A561,'[1]PNC 2020'!$A$7:$A$434,0)+4,MATCH(O$60,'[1]PNC 2020'!$A$3:$AA$3,0))),"")</f>
        <v/>
      </c>
      <c r="P561" s="87">
        <f t="shared" si="189"/>
        <v>0</v>
      </c>
      <c r="Q561" s="87" t="str">
        <f>IFERROR(IF(INDEX('[1]PNC 2020'!$A$3:$AA$434,MATCH($A561,'[1]PNC 2020'!$A$7:$A$434,0)+4,MATCH(Q$60,'[1]PNC 2020'!$A$3:$AA$3,0))=0,"",INDEX('[1]PNC 2020'!$A$3:$AA$434,MATCH($A561,'[1]PNC 2020'!$A$7:$A$434,0)+4,MATCH(Q$60,'[1]PNC 2020'!$A$3:$AA$3,0))),"")</f>
        <v/>
      </c>
      <c r="R561" s="87" t="str">
        <f>IFERROR(IF(INDEX('[1]PNC 2020'!$A$3:$AA$434,MATCH($A561,'[1]PNC 2020'!$A$7:$A$434,0)+4,MATCH(R$60,'[1]PNC 2020'!$A$3:$AA$3,0))=0,"",INDEX('[1]PNC 2020'!$A$3:$AA$434,MATCH($A561,'[1]PNC 2020'!$A$7:$A$434,0)+4,MATCH(R$60,'[1]PNC 2020'!$A$3:$AA$3,0))),"")</f>
        <v/>
      </c>
      <c r="S561" s="87">
        <f t="shared" si="190"/>
        <v>0</v>
      </c>
      <c r="T561" s="87" t="str">
        <f>IFERROR(IF(INDEX('[1]PNC 2020'!$A$3:$AA$434,MATCH($A561,'[1]PNC 2020'!$A$7:$A$434,0)+4,MATCH(T$60,'[1]PNC 2020'!$A$3:$AA$3,0))=0,"",INDEX('[1]PNC 2020'!$A$3:$AA$434,MATCH($A561,'[1]PNC 2020'!$A$7:$A$434,0)+4,MATCH(T$60,'[1]PNC 2020'!$A$3:$AA$3,0))),"")</f>
        <v/>
      </c>
      <c r="U561" s="87" t="str">
        <f>IFERROR(IF(INDEX('[1]PNC 2020'!$A$3:$AA$434,MATCH($A561,'[1]PNC 2020'!$A$7:$A$434,0)+4,MATCH(U$60,'[1]PNC 2020'!$A$3:$AA$3,0))=0,"",INDEX('[1]PNC 2020'!$A$3:$AA$434,MATCH($A561,'[1]PNC 2020'!$A$7:$A$434,0)+4,MATCH(U$60,'[1]PNC 2020'!$A$3:$AA$3,0))),"")</f>
        <v/>
      </c>
      <c r="V561" s="87">
        <f t="shared" si="191"/>
        <v>0</v>
      </c>
      <c r="W561" s="87" t="str">
        <f>IFERROR(IF(INDEX('[1]PNC 2020'!$A$3:$AA$434,MATCH($A561,'[1]PNC 2020'!$A$7:$A$434,0)+4,MATCH(W$60,'[1]PNC 2020'!$A$3:$AA$3,0))=0,"",INDEX('[1]PNC 2020'!$A$3:$AA$434,MATCH($A561,'[1]PNC 2020'!$A$7:$A$434,0)+4,MATCH(W$60,'[1]PNC 2020'!$A$3:$AA$3,0))),"")</f>
        <v/>
      </c>
      <c r="X561" s="87" t="str">
        <f>IFERROR(IF(INDEX('[1]PNC 2020'!$A$3:$AA$434,MATCH($A561,'[1]PNC 2020'!$A$7:$A$434,0)+4,MATCH(X$60,'[1]PNC 2020'!$A$3:$AA$3,0))=0,"",INDEX('[1]PNC 2020'!$A$3:$AA$434,MATCH($A561,'[1]PNC 2020'!$A$7:$A$434,0)+4,MATCH(X$60,'[1]PNC 2020'!$A$3:$AA$3,0))),"")</f>
        <v/>
      </c>
      <c r="Y561" s="87">
        <f t="shared" si="192"/>
        <v>0</v>
      </c>
      <c r="Z561" s="87" t="str">
        <f>IFERROR(IF(INDEX('[1]PNC 2020'!$A$3:$AA$434,MATCH($A561,'[1]PNC 2020'!$A$7:$A$434,0)+4,MATCH(Z$60,'[1]PNC 2020'!$A$3:$AA$3,0))=0,"",INDEX('[1]PNC 2020'!$A$3:$AA$434,MATCH($A561,'[1]PNC 2020'!$A$7:$A$434,0)+4,MATCH(Z$60,'[1]PNC 2020'!$A$3:$AA$3,0))),"")</f>
        <v/>
      </c>
      <c r="AA561" s="87" t="str">
        <f>IFERROR(IF(INDEX('[1]PNC 2020'!$A$3:$AA$434,MATCH($A561,'[1]PNC 2020'!$A$7:$A$434,0)+4,MATCH(AA$60,'[1]PNC 2020'!$A$3:$AA$3,0))=0,"",INDEX('[1]PNC 2020'!$A$3:$AA$434,MATCH($A561,'[1]PNC 2020'!$A$7:$A$434,0)+4,MATCH(AA$60,'[1]PNC 2020'!$A$3:$AA$3,0))),"")</f>
        <v/>
      </c>
      <c r="AB561" s="87">
        <f t="shared" si="193"/>
        <v>0</v>
      </c>
      <c r="AC561" s="87" t="str">
        <f>IFERROR(IF(INDEX('[1]PNC 2020'!$A$3:$AA$434,MATCH($A561,'[1]PNC 2020'!$A$7:$A$434,0)+4,MATCH(AC$60,'[1]PNC 2020'!$A$3:$AA$3,0))=0,"",INDEX('[1]PNC 2020'!$A$3:$AA$434,MATCH($A561,'[1]PNC 2020'!$A$7:$A$434,0)+4,MATCH(AC$60,'[1]PNC 2020'!$A$3:$AA$3,0))),"")</f>
        <v/>
      </c>
      <c r="AD561" s="87" t="str">
        <f>IFERROR(IF(INDEX('[1]PNC 2020'!$A$3:$AA$434,MATCH($A561,'[1]PNC 2020'!$A$7:$A$434,0)+4,MATCH(AD$60,'[1]PNC 2020'!$A$3:$AA$3,0))=0,"",INDEX('[1]PNC 2020'!$A$3:$AA$434,MATCH($A561,'[1]PNC 2020'!$A$7:$A$434,0)+4,MATCH(AD$60,'[1]PNC 2020'!$A$3:$AA$3,0))),"")</f>
        <v/>
      </c>
      <c r="AE561" s="87">
        <f t="shared" si="194"/>
        <v>0</v>
      </c>
      <c r="AF561" s="87" t="str">
        <f>IFERROR(IF(INDEX('[1]PNC 2020'!$A$3:$AA$434,MATCH($A561,'[1]PNC 2020'!$A$7:$A$434,0)+4,MATCH(AF$60,'[1]PNC 2020'!$A$3:$AA$3,0))=0,"",INDEX('[1]PNC 2020'!$A$3:$AA$434,MATCH($A561,'[1]PNC 2020'!$A$7:$A$434,0)+4,MATCH(AF$60,'[1]PNC 2020'!$A$3:$AA$3,0))),"")</f>
        <v/>
      </c>
      <c r="AG561" s="87" t="str">
        <f>IFERROR(IF(INDEX('[1]PNC 2020'!$A$3:$AA$434,MATCH($A561,'[1]PNC 2020'!$A$7:$A$434,0)+4,MATCH(AG$60,'[1]PNC 2020'!$A$3:$AA$3,0))=0,"",INDEX('[1]PNC 2020'!$A$3:$AA$434,MATCH($A561,'[1]PNC 2020'!$A$7:$A$434,0)+4,MATCH(AG$60,'[1]PNC 2020'!$A$3:$AA$3,0))),"")</f>
        <v/>
      </c>
      <c r="AH561" s="87">
        <f t="shared" si="195"/>
        <v>0</v>
      </c>
      <c r="AI561" s="87" t="str">
        <f>IFERROR(IF(INDEX('[1]PNC 2020'!$A$3:$AA$434,MATCH($A561,'[1]PNC 2020'!$A$7:$A$434,0)+4,MATCH(AI$60,'[1]PNC 2020'!$A$3:$AA$3,0))=0,"",INDEX('[1]PNC 2020'!$A$3:$AA$434,MATCH($A561,'[1]PNC 2020'!$A$7:$A$434,0)+4,MATCH(AI$60,'[1]PNC 2020'!$A$3:$AA$3,0))),"")</f>
        <v/>
      </c>
      <c r="AJ561" s="87" t="str">
        <f>IFERROR(IF(INDEX('[1]PNC 2020'!$A$3:$AA$434,MATCH($A561,'[1]PNC 2020'!$A$7:$A$434,0)+4,MATCH(AJ$60,'[1]PNC 2020'!$A$3:$AA$3,0))=0,"",INDEX('[1]PNC 2020'!$A$3:$AA$434,MATCH($A561,'[1]PNC 2020'!$A$7:$A$434,0)+4,MATCH(AJ$60,'[1]PNC 2020'!$A$3:$AA$3,0))),"")</f>
        <v/>
      </c>
      <c r="AK561" s="87">
        <f t="shared" si="196"/>
        <v>0</v>
      </c>
      <c r="AM561" s="132" t="s">
        <v>9</v>
      </c>
    </row>
    <row r="562" spans="1:39" ht="15.95" customHeight="1" x14ac:dyDescent="0.2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tr">
        <f>IFERROR(IF(INDEX('[1]PNC 2020'!$A$3:$AA$434,MATCH($A562,'[1]PNC 2020'!$A$7:$A$434,0)+4,MATCH(E$60,'[1]PNC 2020'!$A$3:$AA$3,0))=0,"",INDEX('[1]PNC 2020'!$A$3:$AA$434,MATCH($A562,'[1]PNC 2020'!$A$7:$A$434,0)+4,MATCH(E$60,'[1]PNC 2020'!$A$3:$AA$3,0))),"")</f>
        <v/>
      </c>
      <c r="F562" s="87" t="str">
        <f>IFERROR(IF(INDEX('[1]PNC 2020'!$A$3:$AA$434,MATCH($A562,'[1]PNC 2020'!$A$7:$A$434,0)+4,MATCH(F$60,'[1]PNC 2020'!$A$3:$AA$3,0))=0,"",INDEX('[1]PNC 2020'!$A$3:$AA$434,MATCH($A562,'[1]PNC 2020'!$A$7:$A$434,0)+4,MATCH(F$60,'[1]PNC 2020'!$A$3:$AA$3,0))),"")</f>
        <v/>
      </c>
      <c r="G562" s="87">
        <f t="shared" si="186"/>
        <v>0</v>
      </c>
      <c r="H562" s="87" t="str">
        <f>IFERROR(IF(INDEX('[1]PNC 2020'!$A$3:$AA$434,MATCH($A562,'[1]PNC 2020'!$A$7:$A$434,0)+4,MATCH(H$60,'[1]PNC 2020'!$A$3:$AA$3,0))=0,"",INDEX('[1]PNC 2020'!$A$3:$AA$434,MATCH($A562,'[1]PNC 2020'!$A$7:$A$434,0)+4,MATCH(H$60,'[1]PNC 2020'!$A$3:$AA$3,0))),"")</f>
        <v/>
      </c>
      <c r="I562" s="87" t="str">
        <f>IFERROR(IF(INDEX('[1]PNC 2020'!$A$3:$AA$434,MATCH($A562,'[1]PNC 2020'!$A$7:$A$434,0)+4,MATCH(I$60,'[1]PNC 2020'!$A$3:$AA$3,0))=0,"",INDEX('[1]PNC 2020'!$A$3:$AA$434,MATCH($A562,'[1]PNC 2020'!$A$7:$A$434,0)+4,MATCH(I$60,'[1]PNC 2020'!$A$3:$AA$3,0))),"")</f>
        <v/>
      </c>
      <c r="J562" s="87">
        <f t="shared" si="187"/>
        <v>0</v>
      </c>
      <c r="K562" s="87" t="str">
        <f>IFERROR(IF(INDEX('[1]PNC 2020'!$A$3:$AA$434,MATCH($A562,'[1]PNC 2020'!$A$7:$A$434,0)+4,MATCH(K$60,'[1]PNC 2020'!$A$3:$AA$3,0))=0,"",INDEX('[1]PNC 2020'!$A$3:$AA$434,MATCH($A562,'[1]PNC 2020'!$A$7:$A$434,0)+4,MATCH(K$60,'[1]PNC 2020'!$A$3:$AA$3,0))),"")</f>
        <v/>
      </c>
      <c r="L562" s="87" t="str">
        <f>IFERROR(IF(INDEX('[1]PNC 2020'!$A$3:$AA$434,MATCH($A562,'[1]PNC 2020'!$A$7:$A$434,0)+4,MATCH(L$60,'[1]PNC 2020'!$A$3:$AA$3,0))=0,"",INDEX('[1]PNC 2020'!$A$3:$AA$434,MATCH($A562,'[1]PNC 2020'!$A$7:$A$434,0)+4,MATCH(L$60,'[1]PNC 2020'!$A$3:$AA$3,0))),"")</f>
        <v/>
      </c>
      <c r="M562" s="87">
        <f t="shared" si="188"/>
        <v>0</v>
      </c>
      <c r="N562" s="87" t="str">
        <f>IFERROR(IF(INDEX('[1]PNC 2020'!$A$3:$AA$434,MATCH($A562,'[1]PNC 2020'!$A$7:$A$434,0)+4,MATCH(N$60,'[1]PNC 2020'!$A$3:$AA$3,0))=0,"",INDEX('[1]PNC 2020'!$A$3:$AA$434,MATCH($A562,'[1]PNC 2020'!$A$7:$A$434,0)+4,MATCH(N$60,'[1]PNC 2020'!$A$3:$AA$3,0))),"")</f>
        <v/>
      </c>
      <c r="O562" s="87" t="str">
        <f>IFERROR(IF(INDEX('[1]PNC 2020'!$A$3:$AA$434,MATCH($A562,'[1]PNC 2020'!$A$7:$A$434,0)+4,MATCH(O$60,'[1]PNC 2020'!$A$3:$AA$3,0))=0,"",INDEX('[1]PNC 2020'!$A$3:$AA$434,MATCH($A562,'[1]PNC 2020'!$A$7:$A$434,0)+4,MATCH(O$60,'[1]PNC 2020'!$A$3:$AA$3,0))),"")</f>
        <v/>
      </c>
      <c r="P562" s="87">
        <f t="shared" si="189"/>
        <v>0</v>
      </c>
      <c r="Q562" s="87" t="str">
        <f>IFERROR(IF(INDEX('[1]PNC 2020'!$A$3:$AA$434,MATCH($A562,'[1]PNC 2020'!$A$7:$A$434,0)+4,MATCH(Q$60,'[1]PNC 2020'!$A$3:$AA$3,0))=0,"",INDEX('[1]PNC 2020'!$A$3:$AA$434,MATCH($A562,'[1]PNC 2020'!$A$7:$A$434,0)+4,MATCH(Q$60,'[1]PNC 2020'!$A$3:$AA$3,0))),"")</f>
        <v/>
      </c>
      <c r="R562" s="87" t="str">
        <f>IFERROR(IF(INDEX('[1]PNC 2020'!$A$3:$AA$434,MATCH($A562,'[1]PNC 2020'!$A$7:$A$434,0)+4,MATCH(R$60,'[1]PNC 2020'!$A$3:$AA$3,0))=0,"",INDEX('[1]PNC 2020'!$A$3:$AA$434,MATCH($A562,'[1]PNC 2020'!$A$7:$A$434,0)+4,MATCH(R$60,'[1]PNC 2020'!$A$3:$AA$3,0))),"")</f>
        <v/>
      </c>
      <c r="S562" s="87">
        <f t="shared" si="190"/>
        <v>0</v>
      </c>
      <c r="T562" s="87" t="str">
        <f>IFERROR(IF(INDEX('[1]PNC 2020'!$A$3:$AA$434,MATCH($A562,'[1]PNC 2020'!$A$7:$A$434,0)+4,MATCH(T$60,'[1]PNC 2020'!$A$3:$AA$3,0))=0,"",INDEX('[1]PNC 2020'!$A$3:$AA$434,MATCH($A562,'[1]PNC 2020'!$A$7:$A$434,0)+4,MATCH(T$60,'[1]PNC 2020'!$A$3:$AA$3,0))),"")</f>
        <v/>
      </c>
      <c r="U562" s="87" t="str">
        <f>IFERROR(IF(INDEX('[1]PNC 2020'!$A$3:$AA$434,MATCH($A562,'[1]PNC 2020'!$A$7:$A$434,0)+4,MATCH(U$60,'[1]PNC 2020'!$A$3:$AA$3,0))=0,"",INDEX('[1]PNC 2020'!$A$3:$AA$434,MATCH($A562,'[1]PNC 2020'!$A$7:$A$434,0)+4,MATCH(U$60,'[1]PNC 2020'!$A$3:$AA$3,0))),"")</f>
        <v/>
      </c>
      <c r="V562" s="87">
        <f t="shared" si="191"/>
        <v>0</v>
      </c>
      <c r="W562" s="87" t="str">
        <f>IFERROR(IF(INDEX('[1]PNC 2020'!$A$3:$AA$434,MATCH($A562,'[1]PNC 2020'!$A$7:$A$434,0)+4,MATCH(W$60,'[1]PNC 2020'!$A$3:$AA$3,0))=0,"",INDEX('[1]PNC 2020'!$A$3:$AA$434,MATCH($A562,'[1]PNC 2020'!$A$7:$A$434,0)+4,MATCH(W$60,'[1]PNC 2020'!$A$3:$AA$3,0))),"")</f>
        <v/>
      </c>
      <c r="X562" s="87" t="str">
        <f>IFERROR(IF(INDEX('[1]PNC 2020'!$A$3:$AA$434,MATCH($A562,'[1]PNC 2020'!$A$7:$A$434,0)+4,MATCH(X$60,'[1]PNC 2020'!$A$3:$AA$3,0))=0,"",INDEX('[1]PNC 2020'!$A$3:$AA$434,MATCH($A562,'[1]PNC 2020'!$A$7:$A$434,0)+4,MATCH(X$60,'[1]PNC 2020'!$A$3:$AA$3,0))),"")</f>
        <v/>
      </c>
      <c r="Y562" s="87">
        <f t="shared" si="192"/>
        <v>0</v>
      </c>
      <c r="Z562" s="87" t="str">
        <f>IFERROR(IF(INDEX('[1]PNC 2020'!$A$3:$AA$434,MATCH($A562,'[1]PNC 2020'!$A$7:$A$434,0)+4,MATCH(Z$60,'[1]PNC 2020'!$A$3:$AA$3,0))=0,"",INDEX('[1]PNC 2020'!$A$3:$AA$434,MATCH($A562,'[1]PNC 2020'!$A$7:$A$434,0)+4,MATCH(Z$60,'[1]PNC 2020'!$A$3:$AA$3,0))),"")</f>
        <v/>
      </c>
      <c r="AA562" s="87" t="str">
        <f>IFERROR(IF(INDEX('[1]PNC 2020'!$A$3:$AA$434,MATCH($A562,'[1]PNC 2020'!$A$7:$A$434,0)+4,MATCH(AA$60,'[1]PNC 2020'!$A$3:$AA$3,0))=0,"",INDEX('[1]PNC 2020'!$A$3:$AA$434,MATCH($A562,'[1]PNC 2020'!$A$7:$A$434,0)+4,MATCH(AA$60,'[1]PNC 2020'!$A$3:$AA$3,0))),"")</f>
        <v/>
      </c>
      <c r="AB562" s="87">
        <f t="shared" si="193"/>
        <v>0</v>
      </c>
      <c r="AC562" s="87" t="str">
        <f>IFERROR(IF(INDEX('[1]PNC 2020'!$A$3:$AA$434,MATCH($A562,'[1]PNC 2020'!$A$7:$A$434,0)+4,MATCH(AC$60,'[1]PNC 2020'!$A$3:$AA$3,0))=0,"",INDEX('[1]PNC 2020'!$A$3:$AA$434,MATCH($A562,'[1]PNC 2020'!$A$7:$A$434,0)+4,MATCH(AC$60,'[1]PNC 2020'!$A$3:$AA$3,0))),"")</f>
        <v/>
      </c>
      <c r="AD562" s="87" t="str">
        <f>IFERROR(IF(INDEX('[1]PNC 2020'!$A$3:$AA$434,MATCH($A562,'[1]PNC 2020'!$A$7:$A$434,0)+4,MATCH(AD$60,'[1]PNC 2020'!$A$3:$AA$3,0))=0,"",INDEX('[1]PNC 2020'!$A$3:$AA$434,MATCH($A562,'[1]PNC 2020'!$A$7:$A$434,0)+4,MATCH(AD$60,'[1]PNC 2020'!$A$3:$AA$3,0))),"")</f>
        <v/>
      </c>
      <c r="AE562" s="87">
        <f t="shared" si="194"/>
        <v>0</v>
      </c>
      <c r="AF562" s="87" t="str">
        <f>IFERROR(IF(INDEX('[1]PNC 2020'!$A$3:$AA$434,MATCH($A562,'[1]PNC 2020'!$A$7:$A$434,0)+4,MATCH(AF$60,'[1]PNC 2020'!$A$3:$AA$3,0))=0,"",INDEX('[1]PNC 2020'!$A$3:$AA$434,MATCH($A562,'[1]PNC 2020'!$A$7:$A$434,0)+4,MATCH(AF$60,'[1]PNC 2020'!$A$3:$AA$3,0))),"")</f>
        <v/>
      </c>
      <c r="AG562" s="87" t="str">
        <f>IFERROR(IF(INDEX('[1]PNC 2020'!$A$3:$AA$434,MATCH($A562,'[1]PNC 2020'!$A$7:$A$434,0)+4,MATCH(AG$60,'[1]PNC 2020'!$A$3:$AA$3,0))=0,"",INDEX('[1]PNC 2020'!$A$3:$AA$434,MATCH($A562,'[1]PNC 2020'!$A$7:$A$434,0)+4,MATCH(AG$60,'[1]PNC 2020'!$A$3:$AA$3,0))),"")</f>
        <v/>
      </c>
      <c r="AH562" s="87">
        <f t="shared" si="195"/>
        <v>0</v>
      </c>
      <c r="AI562" s="87" t="str">
        <f>IFERROR(IF(INDEX('[1]PNC 2020'!$A$3:$AA$434,MATCH($A562,'[1]PNC 2020'!$A$7:$A$434,0)+4,MATCH(AI$60,'[1]PNC 2020'!$A$3:$AA$3,0))=0,"",INDEX('[1]PNC 2020'!$A$3:$AA$434,MATCH($A562,'[1]PNC 2020'!$A$7:$A$434,0)+4,MATCH(AI$60,'[1]PNC 2020'!$A$3:$AA$3,0))),"")</f>
        <v/>
      </c>
      <c r="AJ562" s="87" t="str">
        <f>IFERROR(IF(INDEX('[1]PNC 2020'!$A$3:$AA$434,MATCH($A562,'[1]PNC 2020'!$A$7:$A$434,0)+4,MATCH(AJ$60,'[1]PNC 2020'!$A$3:$AA$3,0))=0,"",INDEX('[1]PNC 2020'!$A$3:$AA$434,MATCH($A562,'[1]PNC 2020'!$A$7:$A$434,0)+4,MATCH(AJ$60,'[1]PNC 2020'!$A$3:$AA$3,0))),"")</f>
        <v/>
      </c>
      <c r="AK562" s="87">
        <f t="shared" si="196"/>
        <v>0</v>
      </c>
      <c r="AM562" s="132" t="s">
        <v>9</v>
      </c>
    </row>
    <row r="563" spans="1:39" ht="15.95" customHeight="1" x14ac:dyDescent="0.2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tr">
        <f>IFERROR(IF(INDEX('[1]PNC 2020'!$A$3:$AA$434,MATCH($A563,'[1]PNC 2020'!$A$7:$A$434,0)+4,MATCH(E$60,'[1]PNC 2020'!$A$3:$AA$3,0))=0,"",INDEX('[1]PNC 2020'!$A$3:$AA$434,MATCH($A563,'[1]PNC 2020'!$A$7:$A$434,0)+4,MATCH(E$60,'[1]PNC 2020'!$A$3:$AA$3,0))),"")</f>
        <v/>
      </c>
      <c r="F563" s="87" t="str">
        <f>IFERROR(IF(INDEX('[1]PNC 2020'!$A$3:$AA$434,MATCH($A563,'[1]PNC 2020'!$A$7:$A$434,0)+4,MATCH(F$60,'[1]PNC 2020'!$A$3:$AA$3,0))=0,"",INDEX('[1]PNC 2020'!$A$3:$AA$434,MATCH($A563,'[1]PNC 2020'!$A$7:$A$434,0)+4,MATCH(F$60,'[1]PNC 2020'!$A$3:$AA$3,0))),"")</f>
        <v/>
      </c>
      <c r="G563" s="87">
        <f t="shared" si="186"/>
        <v>0</v>
      </c>
      <c r="H563" s="87" t="str">
        <f>IFERROR(IF(INDEX('[1]PNC 2020'!$A$3:$AA$434,MATCH($A563,'[1]PNC 2020'!$A$7:$A$434,0)+4,MATCH(H$60,'[1]PNC 2020'!$A$3:$AA$3,0))=0,"",INDEX('[1]PNC 2020'!$A$3:$AA$434,MATCH($A563,'[1]PNC 2020'!$A$7:$A$434,0)+4,MATCH(H$60,'[1]PNC 2020'!$A$3:$AA$3,0))),"")</f>
        <v/>
      </c>
      <c r="I563" s="87" t="str">
        <f>IFERROR(IF(INDEX('[1]PNC 2020'!$A$3:$AA$434,MATCH($A563,'[1]PNC 2020'!$A$7:$A$434,0)+4,MATCH(I$60,'[1]PNC 2020'!$A$3:$AA$3,0))=0,"",INDEX('[1]PNC 2020'!$A$3:$AA$434,MATCH($A563,'[1]PNC 2020'!$A$7:$A$434,0)+4,MATCH(I$60,'[1]PNC 2020'!$A$3:$AA$3,0))),"")</f>
        <v/>
      </c>
      <c r="J563" s="87">
        <f t="shared" si="187"/>
        <v>0</v>
      </c>
      <c r="K563" s="87" t="str">
        <f>IFERROR(IF(INDEX('[1]PNC 2020'!$A$3:$AA$434,MATCH($A563,'[1]PNC 2020'!$A$7:$A$434,0)+4,MATCH(K$60,'[1]PNC 2020'!$A$3:$AA$3,0))=0,"",INDEX('[1]PNC 2020'!$A$3:$AA$434,MATCH($A563,'[1]PNC 2020'!$A$7:$A$434,0)+4,MATCH(K$60,'[1]PNC 2020'!$A$3:$AA$3,0))),"")</f>
        <v/>
      </c>
      <c r="L563" s="87" t="str">
        <f>IFERROR(IF(INDEX('[1]PNC 2020'!$A$3:$AA$434,MATCH($A563,'[1]PNC 2020'!$A$7:$A$434,0)+4,MATCH(L$60,'[1]PNC 2020'!$A$3:$AA$3,0))=0,"",INDEX('[1]PNC 2020'!$A$3:$AA$434,MATCH($A563,'[1]PNC 2020'!$A$7:$A$434,0)+4,MATCH(L$60,'[1]PNC 2020'!$A$3:$AA$3,0))),"")</f>
        <v/>
      </c>
      <c r="M563" s="87">
        <f t="shared" si="188"/>
        <v>0</v>
      </c>
      <c r="N563" s="87" t="str">
        <f>IFERROR(IF(INDEX('[1]PNC 2020'!$A$3:$AA$434,MATCH($A563,'[1]PNC 2020'!$A$7:$A$434,0)+4,MATCH(N$60,'[1]PNC 2020'!$A$3:$AA$3,0))=0,"",INDEX('[1]PNC 2020'!$A$3:$AA$434,MATCH($A563,'[1]PNC 2020'!$A$7:$A$434,0)+4,MATCH(N$60,'[1]PNC 2020'!$A$3:$AA$3,0))),"")</f>
        <v/>
      </c>
      <c r="O563" s="87" t="str">
        <f>IFERROR(IF(INDEX('[1]PNC 2020'!$A$3:$AA$434,MATCH($A563,'[1]PNC 2020'!$A$7:$A$434,0)+4,MATCH(O$60,'[1]PNC 2020'!$A$3:$AA$3,0))=0,"",INDEX('[1]PNC 2020'!$A$3:$AA$434,MATCH($A563,'[1]PNC 2020'!$A$7:$A$434,0)+4,MATCH(O$60,'[1]PNC 2020'!$A$3:$AA$3,0))),"")</f>
        <v/>
      </c>
      <c r="P563" s="87">
        <f t="shared" si="189"/>
        <v>0</v>
      </c>
      <c r="Q563" s="87" t="str">
        <f>IFERROR(IF(INDEX('[1]PNC 2020'!$A$3:$AA$434,MATCH($A563,'[1]PNC 2020'!$A$7:$A$434,0)+4,MATCH(Q$60,'[1]PNC 2020'!$A$3:$AA$3,0))=0,"",INDEX('[1]PNC 2020'!$A$3:$AA$434,MATCH($A563,'[1]PNC 2020'!$A$7:$A$434,0)+4,MATCH(Q$60,'[1]PNC 2020'!$A$3:$AA$3,0))),"")</f>
        <v/>
      </c>
      <c r="R563" s="87" t="str">
        <f>IFERROR(IF(INDEX('[1]PNC 2020'!$A$3:$AA$434,MATCH($A563,'[1]PNC 2020'!$A$7:$A$434,0)+4,MATCH(R$60,'[1]PNC 2020'!$A$3:$AA$3,0))=0,"",INDEX('[1]PNC 2020'!$A$3:$AA$434,MATCH($A563,'[1]PNC 2020'!$A$7:$A$434,0)+4,MATCH(R$60,'[1]PNC 2020'!$A$3:$AA$3,0))),"")</f>
        <v/>
      </c>
      <c r="S563" s="87">
        <f t="shared" si="190"/>
        <v>0</v>
      </c>
      <c r="T563" s="87" t="str">
        <f>IFERROR(IF(INDEX('[1]PNC 2020'!$A$3:$AA$434,MATCH($A563,'[1]PNC 2020'!$A$7:$A$434,0)+4,MATCH(T$60,'[1]PNC 2020'!$A$3:$AA$3,0))=0,"",INDEX('[1]PNC 2020'!$A$3:$AA$434,MATCH($A563,'[1]PNC 2020'!$A$7:$A$434,0)+4,MATCH(T$60,'[1]PNC 2020'!$A$3:$AA$3,0))),"")</f>
        <v/>
      </c>
      <c r="U563" s="87" t="str">
        <f>IFERROR(IF(INDEX('[1]PNC 2020'!$A$3:$AA$434,MATCH($A563,'[1]PNC 2020'!$A$7:$A$434,0)+4,MATCH(U$60,'[1]PNC 2020'!$A$3:$AA$3,0))=0,"",INDEX('[1]PNC 2020'!$A$3:$AA$434,MATCH($A563,'[1]PNC 2020'!$A$7:$A$434,0)+4,MATCH(U$60,'[1]PNC 2020'!$A$3:$AA$3,0))),"")</f>
        <v/>
      </c>
      <c r="V563" s="87">
        <f t="shared" si="191"/>
        <v>0</v>
      </c>
      <c r="W563" s="87" t="str">
        <f>IFERROR(IF(INDEX('[1]PNC 2020'!$A$3:$AA$434,MATCH($A563,'[1]PNC 2020'!$A$7:$A$434,0)+4,MATCH(W$60,'[1]PNC 2020'!$A$3:$AA$3,0))=0,"",INDEX('[1]PNC 2020'!$A$3:$AA$434,MATCH($A563,'[1]PNC 2020'!$A$7:$A$434,0)+4,MATCH(W$60,'[1]PNC 2020'!$A$3:$AA$3,0))),"")</f>
        <v/>
      </c>
      <c r="X563" s="87" t="str">
        <f>IFERROR(IF(INDEX('[1]PNC 2020'!$A$3:$AA$434,MATCH($A563,'[1]PNC 2020'!$A$7:$A$434,0)+4,MATCH(X$60,'[1]PNC 2020'!$A$3:$AA$3,0))=0,"",INDEX('[1]PNC 2020'!$A$3:$AA$434,MATCH($A563,'[1]PNC 2020'!$A$7:$A$434,0)+4,MATCH(X$60,'[1]PNC 2020'!$A$3:$AA$3,0))),"")</f>
        <v/>
      </c>
      <c r="Y563" s="87">
        <f t="shared" si="192"/>
        <v>0</v>
      </c>
      <c r="Z563" s="87" t="str">
        <f>IFERROR(IF(INDEX('[1]PNC 2020'!$A$3:$AA$434,MATCH($A563,'[1]PNC 2020'!$A$7:$A$434,0)+4,MATCH(Z$60,'[1]PNC 2020'!$A$3:$AA$3,0))=0,"",INDEX('[1]PNC 2020'!$A$3:$AA$434,MATCH($A563,'[1]PNC 2020'!$A$7:$A$434,0)+4,MATCH(Z$60,'[1]PNC 2020'!$A$3:$AA$3,0))),"")</f>
        <v/>
      </c>
      <c r="AA563" s="87" t="str">
        <f>IFERROR(IF(INDEX('[1]PNC 2020'!$A$3:$AA$434,MATCH($A563,'[1]PNC 2020'!$A$7:$A$434,0)+4,MATCH(AA$60,'[1]PNC 2020'!$A$3:$AA$3,0))=0,"",INDEX('[1]PNC 2020'!$A$3:$AA$434,MATCH($A563,'[1]PNC 2020'!$A$7:$A$434,0)+4,MATCH(AA$60,'[1]PNC 2020'!$A$3:$AA$3,0))),"")</f>
        <v/>
      </c>
      <c r="AB563" s="87">
        <f t="shared" si="193"/>
        <v>0</v>
      </c>
      <c r="AC563" s="87" t="str">
        <f>IFERROR(IF(INDEX('[1]PNC 2020'!$A$3:$AA$434,MATCH($A563,'[1]PNC 2020'!$A$7:$A$434,0)+4,MATCH(AC$60,'[1]PNC 2020'!$A$3:$AA$3,0))=0,"",INDEX('[1]PNC 2020'!$A$3:$AA$434,MATCH($A563,'[1]PNC 2020'!$A$7:$A$434,0)+4,MATCH(AC$60,'[1]PNC 2020'!$A$3:$AA$3,0))),"")</f>
        <v/>
      </c>
      <c r="AD563" s="87" t="str">
        <f>IFERROR(IF(INDEX('[1]PNC 2020'!$A$3:$AA$434,MATCH($A563,'[1]PNC 2020'!$A$7:$A$434,0)+4,MATCH(AD$60,'[1]PNC 2020'!$A$3:$AA$3,0))=0,"",INDEX('[1]PNC 2020'!$A$3:$AA$434,MATCH($A563,'[1]PNC 2020'!$A$7:$A$434,0)+4,MATCH(AD$60,'[1]PNC 2020'!$A$3:$AA$3,0))),"")</f>
        <v/>
      </c>
      <c r="AE563" s="87">
        <f t="shared" si="194"/>
        <v>0</v>
      </c>
      <c r="AF563" s="87" t="str">
        <f>IFERROR(IF(INDEX('[1]PNC 2020'!$A$3:$AA$434,MATCH($A563,'[1]PNC 2020'!$A$7:$A$434,0)+4,MATCH(AF$60,'[1]PNC 2020'!$A$3:$AA$3,0))=0,"",INDEX('[1]PNC 2020'!$A$3:$AA$434,MATCH($A563,'[1]PNC 2020'!$A$7:$A$434,0)+4,MATCH(AF$60,'[1]PNC 2020'!$A$3:$AA$3,0))),"")</f>
        <v/>
      </c>
      <c r="AG563" s="87" t="str">
        <f>IFERROR(IF(INDEX('[1]PNC 2020'!$A$3:$AA$434,MATCH($A563,'[1]PNC 2020'!$A$7:$A$434,0)+4,MATCH(AG$60,'[1]PNC 2020'!$A$3:$AA$3,0))=0,"",INDEX('[1]PNC 2020'!$A$3:$AA$434,MATCH($A563,'[1]PNC 2020'!$A$7:$A$434,0)+4,MATCH(AG$60,'[1]PNC 2020'!$A$3:$AA$3,0))),"")</f>
        <v/>
      </c>
      <c r="AH563" s="87">
        <f t="shared" si="195"/>
        <v>0</v>
      </c>
      <c r="AI563" s="87" t="str">
        <f>IFERROR(IF(INDEX('[1]PNC 2020'!$A$3:$AA$434,MATCH($A563,'[1]PNC 2020'!$A$7:$A$434,0)+4,MATCH(AI$60,'[1]PNC 2020'!$A$3:$AA$3,0))=0,"",INDEX('[1]PNC 2020'!$A$3:$AA$434,MATCH($A563,'[1]PNC 2020'!$A$7:$A$434,0)+4,MATCH(AI$60,'[1]PNC 2020'!$A$3:$AA$3,0))),"")</f>
        <v/>
      </c>
      <c r="AJ563" s="87" t="str">
        <f>IFERROR(IF(INDEX('[1]PNC 2020'!$A$3:$AA$434,MATCH($A563,'[1]PNC 2020'!$A$7:$A$434,0)+4,MATCH(AJ$60,'[1]PNC 2020'!$A$3:$AA$3,0))=0,"",INDEX('[1]PNC 2020'!$A$3:$AA$434,MATCH($A563,'[1]PNC 2020'!$A$7:$A$434,0)+4,MATCH(AJ$60,'[1]PNC 2020'!$A$3:$AA$3,0))),"")</f>
        <v/>
      </c>
      <c r="AK563" s="87">
        <f t="shared" si="196"/>
        <v>0</v>
      </c>
      <c r="AM563" s="132" t="s">
        <v>9</v>
      </c>
    </row>
    <row r="564" spans="1:39" ht="15.95" customHeight="1" x14ac:dyDescent="0.2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tr">
        <f>IFERROR(IF(INDEX('[1]PNC 2020'!$A$3:$AA$434,MATCH($A564,'[1]PNC 2020'!$A$7:$A$434,0)+4,MATCH(E$60,'[1]PNC 2020'!$A$3:$AA$3,0))=0,"",INDEX('[1]PNC 2020'!$A$3:$AA$434,MATCH($A564,'[1]PNC 2020'!$A$7:$A$434,0)+4,MATCH(E$60,'[1]PNC 2020'!$A$3:$AA$3,0))),"")</f>
        <v/>
      </c>
      <c r="F564" s="87" t="str">
        <f>IFERROR(IF(INDEX('[1]PNC 2020'!$A$3:$AA$434,MATCH($A564,'[1]PNC 2020'!$A$7:$A$434,0)+4,MATCH(F$60,'[1]PNC 2020'!$A$3:$AA$3,0))=0,"",INDEX('[1]PNC 2020'!$A$3:$AA$434,MATCH($A564,'[1]PNC 2020'!$A$7:$A$434,0)+4,MATCH(F$60,'[1]PNC 2020'!$A$3:$AA$3,0))),"")</f>
        <v/>
      </c>
      <c r="G564" s="87">
        <f t="shared" si="186"/>
        <v>0</v>
      </c>
      <c r="H564" s="87" t="str">
        <f>IFERROR(IF(INDEX('[1]PNC 2020'!$A$3:$AA$434,MATCH($A564,'[1]PNC 2020'!$A$7:$A$434,0)+4,MATCH(H$60,'[1]PNC 2020'!$A$3:$AA$3,0))=0,"",INDEX('[1]PNC 2020'!$A$3:$AA$434,MATCH($A564,'[1]PNC 2020'!$A$7:$A$434,0)+4,MATCH(H$60,'[1]PNC 2020'!$A$3:$AA$3,0))),"")</f>
        <v/>
      </c>
      <c r="I564" s="87" t="str">
        <f>IFERROR(IF(INDEX('[1]PNC 2020'!$A$3:$AA$434,MATCH($A564,'[1]PNC 2020'!$A$7:$A$434,0)+4,MATCH(I$60,'[1]PNC 2020'!$A$3:$AA$3,0))=0,"",INDEX('[1]PNC 2020'!$A$3:$AA$434,MATCH($A564,'[1]PNC 2020'!$A$7:$A$434,0)+4,MATCH(I$60,'[1]PNC 2020'!$A$3:$AA$3,0))),"")</f>
        <v/>
      </c>
      <c r="J564" s="87">
        <f t="shared" si="187"/>
        <v>0</v>
      </c>
      <c r="K564" s="87" t="str">
        <f>IFERROR(IF(INDEX('[1]PNC 2020'!$A$3:$AA$434,MATCH($A564,'[1]PNC 2020'!$A$7:$A$434,0)+4,MATCH(K$60,'[1]PNC 2020'!$A$3:$AA$3,0))=0,"",INDEX('[1]PNC 2020'!$A$3:$AA$434,MATCH($A564,'[1]PNC 2020'!$A$7:$A$434,0)+4,MATCH(K$60,'[1]PNC 2020'!$A$3:$AA$3,0))),"")</f>
        <v/>
      </c>
      <c r="L564" s="87" t="str">
        <f>IFERROR(IF(INDEX('[1]PNC 2020'!$A$3:$AA$434,MATCH($A564,'[1]PNC 2020'!$A$7:$A$434,0)+4,MATCH(L$60,'[1]PNC 2020'!$A$3:$AA$3,0))=0,"",INDEX('[1]PNC 2020'!$A$3:$AA$434,MATCH($A564,'[1]PNC 2020'!$A$7:$A$434,0)+4,MATCH(L$60,'[1]PNC 2020'!$A$3:$AA$3,0))),"")</f>
        <v/>
      </c>
      <c r="M564" s="87">
        <f t="shared" si="188"/>
        <v>0</v>
      </c>
      <c r="N564" s="87" t="str">
        <f>IFERROR(IF(INDEX('[1]PNC 2020'!$A$3:$AA$434,MATCH($A564,'[1]PNC 2020'!$A$7:$A$434,0)+4,MATCH(N$60,'[1]PNC 2020'!$A$3:$AA$3,0))=0,"",INDEX('[1]PNC 2020'!$A$3:$AA$434,MATCH($A564,'[1]PNC 2020'!$A$7:$A$434,0)+4,MATCH(N$60,'[1]PNC 2020'!$A$3:$AA$3,0))),"")</f>
        <v/>
      </c>
      <c r="O564" s="87" t="str">
        <f>IFERROR(IF(INDEX('[1]PNC 2020'!$A$3:$AA$434,MATCH($A564,'[1]PNC 2020'!$A$7:$A$434,0)+4,MATCH(O$60,'[1]PNC 2020'!$A$3:$AA$3,0))=0,"",INDEX('[1]PNC 2020'!$A$3:$AA$434,MATCH($A564,'[1]PNC 2020'!$A$7:$A$434,0)+4,MATCH(O$60,'[1]PNC 2020'!$A$3:$AA$3,0))),"")</f>
        <v/>
      </c>
      <c r="P564" s="87">
        <f t="shared" si="189"/>
        <v>0</v>
      </c>
      <c r="Q564" s="87" t="str">
        <f>IFERROR(IF(INDEX('[1]PNC 2020'!$A$3:$AA$434,MATCH($A564,'[1]PNC 2020'!$A$7:$A$434,0)+4,MATCH(Q$60,'[1]PNC 2020'!$A$3:$AA$3,0))=0,"",INDEX('[1]PNC 2020'!$A$3:$AA$434,MATCH($A564,'[1]PNC 2020'!$A$7:$A$434,0)+4,MATCH(Q$60,'[1]PNC 2020'!$A$3:$AA$3,0))),"")</f>
        <v/>
      </c>
      <c r="R564" s="87" t="str">
        <f>IFERROR(IF(INDEX('[1]PNC 2020'!$A$3:$AA$434,MATCH($A564,'[1]PNC 2020'!$A$7:$A$434,0)+4,MATCH(R$60,'[1]PNC 2020'!$A$3:$AA$3,0))=0,"",INDEX('[1]PNC 2020'!$A$3:$AA$434,MATCH($A564,'[1]PNC 2020'!$A$7:$A$434,0)+4,MATCH(R$60,'[1]PNC 2020'!$A$3:$AA$3,0))),"")</f>
        <v/>
      </c>
      <c r="S564" s="87">
        <f t="shared" si="190"/>
        <v>0</v>
      </c>
      <c r="T564" s="87" t="str">
        <f>IFERROR(IF(INDEX('[1]PNC 2020'!$A$3:$AA$434,MATCH($A564,'[1]PNC 2020'!$A$7:$A$434,0)+4,MATCH(T$60,'[1]PNC 2020'!$A$3:$AA$3,0))=0,"",INDEX('[1]PNC 2020'!$A$3:$AA$434,MATCH($A564,'[1]PNC 2020'!$A$7:$A$434,0)+4,MATCH(T$60,'[1]PNC 2020'!$A$3:$AA$3,0))),"")</f>
        <v/>
      </c>
      <c r="U564" s="87" t="str">
        <f>IFERROR(IF(INDEX('[1]PNC 2020'!$A$3:$AA$434,MATCH($A564,'[1]PNC 2020'!$A$7:$A$434,0)+4,MATCH(U$60,'[1]PNC 2020'!$A$3:$AA$3,0))=0,"",INDEX('[1]PNC 2020'!$A$3:$AA$434,MATCH($A564,'[1]PNC 2020'!$A$7:$A$434,0)+4,MATCH(U$60,'[1]PNC 2020'!$A$3:$AA$3,0))),"")</f>
        <v/>
      </c>
      <c r="V564" s="87">
        <f t="shared" si="191"/>
        <v>0</v>
      </c>
      <c r="W564" s="87" t="str">
        <f>IFERROR(IF(INDEX('[1]PNC 2020'!$A$3:$AA$434,MATCH($A564,'[1]PNC 2020'!$A$7:$A$434,0)+4,MATCH(W$60,'[1]PNC 2020'!$A$3:$AA$3,0))=0,"",INDEX('[1]PNC 2020'!$A$3:$AA$434,MATCH($A564,'[1]PNC 2020'!$A$7:$A$434,0)+4,MATCH(W$60,'[1]PNC 2020'!$A$3:$AA$3,0))),"")</f>
        <v/>
      </c>
      <c r="X564" s="87" t="str">
        <f>IFERROR(IF(INDEX('[1]PNC 2020'!$A$3:$AA$434,MATCH($A564,'[1]PNC 2020'!$A$7:$A$434,0)+4,MATCH(X$60,'[1]PNC 2020'!$A$3:$AA$3,0))=0,"",INDEX('[1]PNC 2020'!$A$3:$AA$434,MATCH($A564,'[1]PNC 2020'!$A$7:$A$434,0)+4,MATCH(X$60,'[1]PNC 2020'!$A$3:$AA$3,0))),"")</f>
        <v/>
      </c>
      <c r="Y564" s="87">
        <f t="shared" si="192"/>
        <v>0</v>
      </c>
      <c r="Z564" s="87" t="str">
        <f>IFERROR(IF(INDEX('[1]PNC 2020'!$A$3:$AA$434,MATCH($A564,'[1]PNC 2020'!$A$7:$A$434,0)+4,MATCH(Z$60,'[1]PNC 2020'!$A$3:$AA$3,0))=0,"",INDEX('[1]PNC 2020'!$A$3:$AA$434,MATCH($A564,'[1]PNC 2020'!$A$7:$A$434,0)+4,MATCH(Z$60,'[1]PNC 2020'!$A$3:$AA$3,0))),"")</f>
        <v/>
      </c>
      <c r="AA564" s="87" t="str">
        <f>IFERROR(IF(INDEX('[1]PNC 2020'!$A$3:$AA$434,MATCH($A564,'[1]PNC 2020'!$A$7:$A$434,0)+4,MATCH(AA$60,'[1]PNC 2020'!$A$3:$AA$3,0))=0,"",INDEX('[1]PNC 2020'!$A$3:$AA$434,MATCH($A564,'[1]PNC 2020'!$A$7:$A$434,0)+4,MATCH(AA$60,'[1]PNC 2020'!$A$3:$AA$3,0))),"")</f>
        <v/>
      </c>
      <c r="AB564" s="87">
        <f t="shared" si="193"/>
        <v>0</v>
      </c>
      <c r="AC564" s="87" t="str">
        <f>IFERROR(IF(INDEX('[1]PNC 2020'!$A$3:$AA$434,MATCH($A564,'[1]PNC 2020'!$A$7:$A$434,0)+4,MATCH(AC$60,'[1]PNC 2020'!$A$3:$AA$3,0))=0,"",INDEX('[1]PNC 2020'!$A$3:$AA$434,MATCH($A564,'[1]PNC 2020'!$A$7:$A$434,0)+4,MATCH(AC$60,'[1]PNC 2020'!$A$3:$AA$3,0))),"")</f>
        <v/>
      </c>
      <c r="AD564" s="87" t="str">
        <f>IFERROR(IF(INDEX('[1]PNC 2020'!$A$3:$AA$434,MATCH($A564,'[1]PNC 2020'!$A$7:$A$434,0)+4,MATCH(AD$60,'[1]PNC 2020'!$A$3:$AA$3,0))=0,"",INDEX('[1]PNC 2020'!$A$3:$AA$434,MATCH($A564,'[1]PNC 2020'!$A$7:$A$434,0)+4,MATCH(AD$60,'[1]PNC 2020'!$A$3:$AA$3,0))),"")</f>
        <v/>
      </c>
      <c r="AE564" s="87">
        <f t="shared" si="194"/>
        <v>0</v>
      </c>
      <c r="AF564" s="87" t="str">
        <f>IFERROR(IF(INDEX('[1]PNC 2020'!$A$3:$AA$434,MATCH($A564,'[1]PNC 2020'!$A$7:$A$434,0)+4,MATCH(AF$60,'[1]PNC 2020'!$A$3:$AA$3,0))=0,"",INDEX('[1]PNC 2020'!$A$3:$AA$434,MATCH($A564,'[1]PNC 2020'!$A$7:$A$434,0)+4,MATCH(AF$60,'[1]PNC 2020'!$A$3:$AA$3,0))),"")</f>
        <v/>
      </c>
      <c r="AG564" s="87" t="str">
        <f>IFERROR(IF(INDEX('[1]PNC 2020'!$A$3:$AA$434,MATCH($A564,'[1]PNC 2020'!$A$7:$A$434,0)+4,MATCH(AG$60,'[1]PNC 2020'!$A$3:$AA$3,0))=0,"",INDEX('[1]PNC 2020'!$A$3:$AA$434,MATCH($A564,'[1]PNC 2020'!$A$7:$A$434,0)+4,MATCH(AG$60,'[1]PNC 2020'!$A$3:$AA$3,0))),"")</f>
        <v/>
      </c>
      <c r="AH564" s="87">
        <f t="shared" si="195"/>
        <v>0</v>
      </c>
      <c r="AI564" s="87" t="str">
        <f>IFERROR(IF(INDEX('[1]PNC 2020'!$A$3:$AA$434,MATCH($A564,'[1]PNC 2020'!$A$7:$A$434,0)+4,MATCH(AI$60,'[1]PNC 2020'!$A$3:$AA$3,0))=0,"",INDEX('[1]PNC 2020'!$A$3:$AA$434,MATCH($A564,'[1]PNC 2020'!$A$7:$A$434,0)+4,MATCH(AI$60,'[1]PNC 2020'!$A$3:$AA$3,0))),"")</f>
        <v/>
      </c>
      <c r="AJ564" s="87" t="str">
        <f>IFERROR(IF(INDEX('[1]PNC 2020'!$A$3:$AA$434,MATCH($A564,'[1]PNC 2020'!$A$7:$A$434,0)+4,MATCH(AJ$60,'[1]PNC 2020'!$A$3:$AA$3,0))=0,"",INDEX('[1]PNC 2020'!$A$3:$AA$434,MATCH($A564,'[1]PNC 2020'!$A$7:$A$434,0)+4,MATCH(AJ$60,'[1]PNC 2020'!$A$3:$AA$3,0))),"")</f>
        <v/>
      </c>
      <c r="AK564" s="87">
        <f t="shared" si="196"/>
        <v>0</v>
      </c>
      <c r="AM564" s="132" t="s">
        <v>9</v>
      </c>
    </row>
    <row r="565" spans="1:39" ht="15.95" customHeight="1" x14ac:dyDescent="0.2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tr">
        <f>IFERROR(IF(INDEX('[1]PNC 2020'!$A$3:$AA$434,MATCH($A565,'[1]PNC 2020'!$A$7:$A$434,0)+4,MATCH(E$60,'[1]PNC 2020'!$A$3:$AA$3,0))=0,"",INDEX('[1]PNC 2020'!$A$3:$AA$434,MATCH($A565,'[1]PNC 2020'!$A$7:$A$434,0)+4,MATCH(E$60,'[1]PNC 2020'!$A$3:$AA$3,0))),"")</f>
        <v/>
      </c>
      <c r="F565" s="87" t="str">
        <f>IFERROR(IF(INDEX('[1]PNC 2020'!$A$3:$AA$434,MATCH($A565,'[1]PNC 2020'!$A$7:$A$434,0)+4,MATCH(F$60,'[1]PNC 2020'!$A$3:$AA$3,0))=0,"",INDEX('[1]PNC 2020'!$A$3:$AA$434,MATCH($A565,'[1]PNC 2020'!$A$7:$A$434,0)+4,MATCH(F$60,'[1]PNC 2020'!$A$3:$AA$3,0))),"")</f>
        <v/>
      </c>
      <c r="G565" s="87">
        <f t="shared" si="186"/>
        <v>0</v>
      </c>
      <c r="H565" s="87" t="str">
        <f>IFERROR(IF(INDEX('[1]PNC 2020'!$A$3:$AA$434,MATCH($A565,'[1]PNC 2020'!$A$7:$A$434,0)+4,MATCH(H$60,'[1]PNC 2020'!$A$3:$AA$3,0))=0,"",INDEX('[1]PNC 2020'!$A$3:$AA$434,MATCH($A565,'[1]PNC 2020'!$A$7:$A$434,0)+4,MATCH(H$60,'[1]PNC 2020'!$A$3:$AA$3,0))),"")</f>
        <v/>
      </c>
      <c r="I565" s="87" t="str">
        <f>IFERROR(IF(INDEX('[1]PNC 2020'!$A$3:$AA$434,MATCH($A565,'[1]PNC 2020'!$A$7:$A$434,0)+4,MATCH(I$60,'[1]PNC 2020'!$A$3:$AA$3,0))=0,"",INDEX('[1]PNC 2020'!$A$3:$AA$434,MATCH($A565,'[1]PNC 2020'!$A$7:$A$434,0)+4,MATCH(I$60,'[1]PNC 2020'!$A$3:$AA$3,0))),"")</f>
        <v/>
      </c>
      <c r="J565" s="87">
        <f t="shared" si="187"/>
        <v>0</v>
      </c>
      <c r="K565" s="87" t="str">
        <f>IFERROR(IF(INDEX('[1]PNC 2020'!$A$3:$AA$434,MATCH($A565,'[1]PNC 2020'!$A$7:$A$434,0)+4,MATCH(K$60,'[1]PNC 2020'!$A$3:$AA$3,0))=0,"",INDEX('[1]PNC 2020'!$A$3:$AA$434,MATCH($A565,'[1]PNC 2020'!$A$7:$A$434,0)+4,MATCH(K$60,'[1]PNC 2020'!$A$3:$AA$3,0))),"")</f>
        <v/>
      </c>
      <c r="L565" s="87" t="str">
        <f>IFERROR(IF(INDEX('[1]PNC 2020'!$A$3:$AA$434,MATCH($A565,'[1]PNC 2020'!$A$7:$A$434,0)+4,MATCH(L$60,'[1]PNC 2020'!$A$3:$AA$3,0))=0,"",INDEX('[1]PNC 2020'!$A$3:$AA$434,MATCH($A565,'[1]PNC 2020'!$A$7:$A$434,0)+4,MATCH(L$60,'[1]PNC 2020'!$A$3:$AA$3,0))),"")</f>
        <v/>
      </c>
      <c r="M565" s="87">
        <f t="shared" si="188"/>
        <v>0</v>
      </c>
      <c r="N565" s="87" t="str">
        <f>IFERROR(IF(INDEX('[1]PNC 2020'!$A$3:$AA$434,MATCH($A565,'[1]PNC 2020'!$A$7:$A$434,0)+4,MATCH(N$60,'[1]PNC 2020'!$A$3:$AA$3,0))=0,"",INDEX('[1]PNC 2020'!$A$3:$AA$434,MATCH($A565,'[1]PNC 2020'!$A$7:$A$434,0)+4,MATCH(N$60,'[1]PNC 2020'!$A$3:$AA$3,0))),"")</f>
        <v/>
      </c>
      <c r="O565" s="87" t="str">
        <f>IFERROR(IF(INDEX('[1]PNC 2020'!$A$3:$AA$434,MATCH($A565,'[1]PNC 2020'!$A$7:$A$434,0)+4,MATCH(O$60,'[1]PNC 2020'!$A$3:$AA$3,0))=0,"",INDEX('[1]PNC 2020'!$A$3:$AA$434,MATCH($A565,'[1]PNC 2020'!$A$7:$A$434,0)+4,MATCH(O$60,'[1]PNC 2020'!$A$3:$AA$3,0))),"")</f>
        <v/>
      </c>
      <c r="P565" s="87">
        <f t="shared" si="189"/>
        <v>0</v>
      </c>
      <c r="Q565" s="87" t="str">
        <f>IFERROR(IF(INDEX('[1]PNC 2020'!$A$3:$AA$434,MATCH($A565,'[1]PNC 2020'!$A$7:$A$434,0)+4,MATCH(Q$60,'[1]PNC 2020'!$A$3:$AA$3,0))=0,"",INDEX('[1]PNC 2020'!$A$3:$AA$434,MATCH($A565,'[1]PNC 2020'!$A$7:$A$434,0)+4,MATCH(Q$60,'[1]PNC 2020'!$A$3:$AA$3,0))),"")</f>
        <v/>
      </c>
      <c r="R565" s="87" t="str">
        <f>IFERROR(IF(INDEX('[1]PNC 2020'!$A$3:$AA$434,MATCH($A565,'[1]PNC 2020'!$A$7:$A$434,0)+4,MATCH(R$60,'[1]PNC 2020'!$A$3:$AA$3,0))=0,"",INDEX('[1]PNC 2020'!$A$3:$AA$434,MATCH($A565,'[1]PNC 2020'!$A$7:$A$434,0)+4,MATCH(R$60,'[1]PNC 2020'!$A$3:$AA$3,0))),"")</f>
        <v/>
      </c>
      <c r="S565" s="87">
        <f t="shared" si="190"/>
        <v>0</v>
      </c>
      <c r="T565" s="87" t="str">
        <f>IFERROR(IF(INDEX('[1]PNC 2020'!$A$3:$AA$434,MATCH($A565,'[1]PNC 2020'!$A$7:$A$434,0)+4,MATCH(T$60,'[1]PNC 2020'!$A$3:$AA$3,0))=0,"",INDEX('[1]PNC 2020'!$A$3:$AA$434,MATCH($A565,'[1]PNC 2020'!$A$7:$A$434,0)+4,MATCH(T$60,'[1]PNC 2020'!$A$3:$AA$3,0))),"")</f>
        <v/>
      </c>
      <c r="U565" s="87" t="str">
        <f>IFERROR(IF(INDEX('[1]PNC 2020'!$A$3:$AA$434,MATCH($A565,'[1]PNC 2020'!$A$7:$A$434,0)+4,MATCH(U$60,'[1]PNC 2020'!$A$3:$AA$3,0))=0,"",INDEX('[1]PNC 2020'!$A$3:$AA$434,MATCH($A565,'[1]PNC 2020'!$A$7:$A$434,0)+4,MATCH(U$60,'[1]PNC 2020'!$A$3:$AA$3,0))),"")</f>
        <v/>
      </c>
      <c r="V565" s="87">
        <f t="shared" si="191"/>
        <v>0</v>
      </c>
      <c r="W565" s="87" t="str">
        <f>IFERROR(IF(INDEX('[1]PNC 2020'!$A$3:$AA$434,MATCH($A565,'[1]PNC 2020'!$A$7:$A$434,0)+4,MATCH(W$60,'[1]PNC 2020'!$A$3:$AA$3,0))=0,"",INDEX('[1]PNC 2020'!$A$3:$AA$434,MATCH($A565,'[1]PNC 2020'!$A$7:$A$434,0)+4,MATCH(W$60,'[1]PNC 2020'!$A$3:$AA$3,0))),"")</f>
        <v/>
      </c>
      <c r="X565" s="87" t="str">
        <f>IFERROR(IF(INDEX('[1]PNC 2020'!$A$3:$AA$434,MATCH($A565,'[1]PNC 2020'!$A$7:$A$434,0)+4,MATCH(X$60,'[1]PNC 2020'!$A$3:$AA$3,0))=0,"",INDEX('[1]PNC 2020'!$A$3:$AA$434,MATCH($A565,'[1]PNC 2020'!$A$7:$A$434,0)+4,MATCH(X$60,'[1]PNC 2020'!$A$3:$AA$3,0))),"")</f>
        <v/>
      </c>
      <c r="Y565" s="87">
        <f t="shared" si="192"/>
        <v>0</v>
      </c>
      <c r="Z565" s="87" t="str">
        <f>IFERROR(IF(INDEX('[1]PNC 2020'!$A$3:$AA$434,MATCH($A565,'[1]PNC 2020'!$A$7:$A$434,0)+4,MATCH(Z$60,'[1]PNC 2020'!$A$3:$AA$3,0))=0,"",INDEX('[1]PNC 2020'!$A$3:$AA$434,MATCH($A565,'[1]PNC 2020'!$A$7:$A$434,0)+4,MATCH(Z$60,'[1]PNC 2020'!$A$3:$AA$3,0))),"")</f>
        <v/>
      </c>
      <c r="AA565" s="87" t="str">
        <f>IFERROR(IF(INDEX('[1]PNC 2020'!$A$3:$AA$434,MATCH($A565,'[1]PNC 2020'!$A$7:$A$434,0)+4,MATCH(AA$60,'[1]PNC 2020'!$A$3:$AA$3,0))=0,"",INDEX('[1]PNC 2020'!$A$3:$AA$434,MATCH($A565,'[1]PNC 2020'!$A$7:$A$434,0)+4,MATCH(AA$60,'[1]PNC 2020'!$A$3:$AA$3,0))),"")</f>
        <v/>
      </c>
      <c r="AB565" s="87">
        <f t="shared" si="193"/>
        <v>0</v>
      </c>
      <c r="AC565" s="87" t="str">
        <f>IFERROR(IF(INDEX('[1]PNC 2020'!$A$3:$AA$434,MATCH($A565,'[1]PNC 2020'!$A$7:$A$434,0)+4,MATCH(AC$60,'[1]PNC 2020'!$A$3:$AA$3,0))=0,"",INDEX('[1]PNC 2020'!$A$3:$AA$434,MATCH($A565,'[1]PNC 2020'!$A$7:$A$434,0)+4,MATCH(AC$60,'[1]PNC 2020'!$A$3:$AA$3,0))),"")</f>
        <v/>
      </c>
      <c r="AD565" s="87" t="str">
        <f>IFERROR(IF(INDEX('[1]PNC 2020'!$A$3:$AA$434,MATCH($A565,'[1]PNC 2020'!$A$7:$A$434,0)+4,MATCH(AD$60,'[1]PNC 2020'!$A$3:$AA$3,0))=0,"",INDEX('[1]PNC 2020'!$A$3:$AA$434,MATCH($A565,'[1]PNC 2020'!$A$7:$A$434,0)+4,MATCH(AD$60,'[1]PNC 2020'!$A$3:$AA$3,0))),"")</f>
        <v/>
      </c>
      <c r="AE565" s="87">
        <f t="shared" si="194"/>
        <v>0</v>
      </c>
      <c r="AF565" s="87" t="str">
        <f>IFERROR(IF(INDEX('[1]PNC 2020'!$A$3:$AA$434,MATCH($A565,'[1]PNC 2020'!$A$7:$A$434,0)+4,MATCH(AF$60,'[1]PNC 2020'!$A$3:$AA$3,0))=0,"",INDEX('[1]PNC 2020'!$A$3:$AA$434,MATCH($A565,'[1]PNC 2020'!$A$7:$A$434,0)+4,MATCH(AF$60,'[1]PNC 2020'!$A$3:$AA$3,0))),"")</f>
        <v/>
      </c>
      <c r="AG565" s="87" t="str">
        <f>IFERROR(IF(INDEX('[1]PNC 2020'!$A$3:$AA$434,MATCH($A565,'[1]PNC 2020'!$A$7:$A$434,0)+4,MATCH(AG$60,'[1]PNC 2020'!$A$3:$AA$3,0))=0,"",INDEX('[1]PNC 2020'!$A$3:$AA$434,MATCH($A565,'[1]PNC 2020'!$A$7:$A$434,0)+4,MATCH(AG$60,'[1]PNC 2020'!$A$3:$AA$3,0))),"")</f>
        <v/>
      </c>
      <c r="AH565" s="87">
        <f t="shared" si="195"/>
        <v>0</v>
      </c>
      <c r="AI565" s="87" t="str">
        <f>IFERROR(IF(INDEX('[1]PNC 2020'!$A$3:$AA$434,MATCH($A565,'[1]PNC 2020'!$A$7:$A$434,0)+4,MATCH(AI$60,'[1]PNC 2020'!$A$3:$AA$3,0))=0,"",INDEX('[1]PNC 2020'!$A$3:$AA$434,MATCH($A565,'[1]PNC 2020'!$A$7:$A$434,0)+4,MATCH(AI$60,'[1]PNC 2020'!$A$3:$AA$3,0))),"")</f>
        <v/>
      </c>
      <c r="AJ565" s="87" t="str">
        <f>IFERROR(IF(INDEX('[1]PNC 2020'!$A$3:$AA$434,MATCH($A565,'[1]PNC 2020'!$A$7:$A$434,0)+4,MATCH(AJ$60,'[1]PNC 2020'!$A$3:$AA$3,0))=0,"",INDEX('[1]PNC 2020'!$A$3:$AA$434,MATCH($A565,'[1]PNC 2020'!$A$7:$A$434,0)+4,MATCH(AJ$60,'[1]PNC 2020'!$A$3:$AA$3,0))),"")</f>
        <v/>
      </c>
      <c r="AK565" s="87">
        <f t="shared" si="196"/>
        <v>0</v>
      </c>
      <c r="AM565" s="132" t="s">
        <v>9</v>
      </c>
    </row>
    <row r="566" spans="1:39" ht="15.95" customHeight="1" x14ac:dyDescent="0.2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tr">
        <f>IFERROR(IF(INDEX('[1]PNC 2020'!$A$3:$AA$434,MATCH($A566,'[1]PNC 2020'!$A$7:$A$434,0)+4,MATCH(E$60,'[1]PNC 2020'!$A$3:$AA$3,0))=0,"",INDEX('[1]PNC 2020'!$A$3:$AA$434,MATCH($A566,'[1]PNC 2020'!$A$7:$A$434,0)+4,MATCH(E$60,'[1]PNC 2020'!$A$3:$AA$3,0))),"")</f>
        <v/>
      </c>
      <c r="F566" s="87" t="str">
        <f>IFERROR(IF(INDEX('[1]PNC 2020'!$A$3:$AA$434,MATCH($A566,'[1]PNC 2020'!$A$7:$A$434,0)+4,MATCH(F$60,'[1]PNC 2020'!$A$3:$AA$3,0))=0,"",INDEX('[1]PNC 2020'!$A$3:$AA$434,MATCH($A566,'[1]PNC 2020'!$A$7:$A$434,0)+4,MATCH(F$60,'[1]PNC 2020'!$A$3:$AA$3,0))),"")</f>
        <v/>
      </c>
      <c r="G566" s="87">
        <f t="shared" si="186"/>
        <v>0</v>
      </c>
      <c r="H566" s="87" t="str">
        <f>IFERROR(IF(INDEX('[1]PNC 2020'!$A$3:$AA$434,MATCH($A566,'[1]PNC 2020'!$A$7:$A$434,0)+4,MATCH(H$60,'[1]PNC 2020'!$A$3:$AA$3,0))=0,"",INDEX('[1]PNC 2020'!$A$3:$AA$434,MATCH($A566,'[1]PNC 2020'!$A$7:$A$434,0)+4,MATCH(H$60,'[1]PNC 2020'!$A$3:$AA$3,0))),"")</f>
        <v/>
      </c>
      <c r="I566" s="87" t="str">
        <f>IFERROR(IF(INDEX('[1]PNC 2020'!$A$3:$AA$434,MATCH($A566,'[1]PNC 2020'!$A$7:$A$434,0)+4,MATCH(I$60,'[1]PNC 2020'!$A$3:$AA$3,0))=0,"",INDEX('[1]PNC 2020'!$A$3:$AA$434,MATCH($A566,'[1]PNC 2020'!$A$7:$A$434,0)+4,MATCH(I$60,'[1]PNC 2020'!$A$3:$AA$3,0))),"")</f>
        <v/>
      </c>
      <c r="J566" s="87">
        <f t="shared" si="187"/>
        <v>0</v>
      </c>
      <c r="K566" s="87" t="str">
        <f>IFERROR(IF(INDEX('[1]PNC 2020'!$A$3:$AA$434,MATCH($A566,'[1]PNC 2020'!$A$7:$A$434,0)+4,MATCH(K$60,'[1]PNC 2020'!$A$3:$AA$3,0))=0,"",INDEX('[1]PNC 2020'!$A$3:$AA$434,MATCH($A566,'[1]PNC 2020'!$A$7:$A$434,0)+4,MATCH(K$60,'[1]PNC 2020'!$A$3:$AA$3,0))),"")</f>
        <v/>
      </c>
      <c r="L566" s="87" t="str">
        <f>IFERROR(IF(INDEX('[1]PNC 2020'!$A$3:$AA$434,MATCH($A566,'[1]PNC 2020'!$A$7:$A$434,0)+4,MATCH(L$60,'[1]PNC 2020'!$A$3:$AA$3,0))=0,"",INDEX('[1]PNC 2020'!$A$3:$AA$434,MATCH($A566,'[1]PNC 2020'!$A$7:$A$434,0)+4,MATCH(L$60,'[1]PNC 2020'!$A$3:$AA$3,0))),"")</f>
        <v/>
      </c>
      <c r="M566" s="87">
        <f t="shared" si="188"/>
        <v>0</v>
      </c>
      <c r="N566" s="87" t="str">
        <f>IFERROR(IF(INDEX('[1]PNC 2020'!$A$3:$AA$434,MATCH($A566,'[1]PNC 2020'!$A$7:$A$434,0)+4,MATCH(N$60,'[1]PNC 2020'!$A$3:$AA$3,0))=0,"",INDEX('[1]PNC 2020'!$A$3:$AA$434,MATCH($A566,'[1]PNC 2020'!$A$7:$A$434,0)+4,MATCH(N$60,'[1]PNC 2020'!$A$3:$AA$3,0))),"")</f>
        <v/>
      </c>
      <c r="O566" s="87" t="str">
        <f>IFERROR(IF(INDEX('[1]PNC 2020'!$A$3:$AA$434,MATCH($A566,'[1]PNC 2020'!$A$7:$A$434,0)+4,MATCH(O$60,'[1]PNC 2020'!$A$3:$AA$3,0))=0,"",INDEX('[1]PNC 2020'!$A$3:$AA$434,MATCH($A566,'[1]PNC 2020'!$A$7:$A$434,0)+4,MATCH(O$60,'[1]PNC 2020'!$A$3:$AA$3,0))),"")</f>
        <v/>
      </c>
      <c r="P566" s="87">
        <f t="shared" si="189"/>
        <v>0</v>
      </c>
      <c r="Q566" s="87" t="str">
        <f>IFERROR(IF(INDEX('[1]PNC 2020'!$A$3:$AA$434,MATCH($A566,'[1]PNC 2020'!$A$7:$A$434,0)+4,MATCH(Q$60,'[1]PNC 2020'!$A$3:$AA$3,0))=0,"",INDEX('[1]PNC 2020'!$A$3:$AA$434,MATCH($A566,'[1]PNC 2020'!$A$7:$A$434,0)+4,MATCH(Q$60,'[1]PNC 2020'!$A$3:$AA$3,0))),"")</f>
        <v/>
      </c>
      <c r="R566" s="87" t="str">
        <f>IFERROR(IF(INDEX('[1]PNC 2020'!$A$3:$AA$434,MATCH($A566,'[1]PNC 2020'!$A$7:$A$434,0)+4,MATCH(R$60,'[1]PNC 2020'!$A$3:$AA$3,0))=0,"",INDEX('[1]PNC 2020'!$A$3:$AA$434,MATCH($A566,'[1]PNC 2020'!$A$7:$A$434,0)+4,MATCH(R$60,'[1]PNC 2020'!$A$3:$AA$3,0))),"")</f>
        <v/>
      </c>
      <c r="S566" s="87">
        <f t="shared" si="190"/>
        <v>0</v>
      </c>
      <c r="T566" s="87" t="str">
        <f>IFERROR(IF(INDEX('[1]PNC 2020'!$A$3:$AA$434,MATCH($A566,'[1]PNC 2020'!$A$7:$A$434,0)+4,MATCH(T$60,'[1]PNC 2020'!$A$3:$AA$3,0))=0,"",INDEX('[1]PNC 2020'!$A$3:$AA$434,MATCH($A566,'[1]PNC 2020'!$A$7:$A$434,0)+4,MATCH(T$60,'[1]PNC 2020'!$A$3:$AA$3,0))),"")</f>
        <v/>
      </c>
      <c r="U566" s="87" t="str">
        <f>IFERROR(IF(INDEX('[1]PNC 2020'!$A$3:$AA$434,MATCH($A566,'[1]PNC 2020'!$A$7:$A$434,0)+4,MATCH(U$60,'[1]PNC 2020'!$A$3:$AA$3,0))=0,"",INDEX('[1]PNC 2020'!$A$3:$AA$434,MATCH($A566,'[1]PNC 2020'!$A$7:$A$434,0)+4,MATCH(U$60,'[1]PNC 2020'!$A$3:$AA$3,0))),"")</f>
        <v/>
      </c>
      <c r="V566" s="87">
        <f t="shared" si="191"/>
        <v>0</v>
      </c>
      <c r="W566" s="87" t="str">
        <f>IFERROR(IF(INDEX('[1]PNC 2020'!$A$3:$AA$434,MATCH($A566,'[1]PNC 2020'!$A$7:$A$434,0)+4,MATCH(W$60,'[1]PNC 2020'!$A$3:$AA$3,0))=0,"",INDEX('[1]PNC 2020'!$A$3:$AA$434,MATCH($A566,'[1]PNC 2020'!$A$7:$A$434,0)+4,MATCH(W$60,'[1]PNC 2020'!$A$3:$AA$3,0))),"")</f>
        <v/>
      </c>
      <c r="X566" s="87" t="str">
        <f>IFERROR(IF(INDEX('[1]PNC 2020'!$A$3:$AA$434,MATCH($A566,'[1]PNC 2020'!$A$7:$A$434,0)+4,MATCH(X$60,'[1]PNC 2020'!$A$3:$AA$3,0))=0,"",INDEX('[1]PNC 2020'!$A$3:$AA$434,MATCH($A566,'[1]PNC 2020'!$A$7:$A$434,0)+4,MATCH(X$60,'[1]PNC 2020'!$A$3:$AA$3,0))),"")</f>
        <v/>
      </c>
      <c r="Y566" s="87">
        <f t="shared" si="192"/>
        <v>0</v>
      </c>
      <c r="Z566" s="87" t="str">
        <f>IFERROR(IF(INDEX('[1]PNC 2020'!$A$3:$AA$434,MATCH($A566,'[1]PNC 2020'!$A$7:$A$434,0)+4,MATCH(Z$60,'[1]PNC 2020'!$A$3:$AA$3,0))=0,"",INDEX('[1]PNC 2020'!$A$3:$AA$434,MATCH($A566,'[1]PNC 2020'!$A$7:$A$434,0)+4,MATCH(Z$60,'[1]PNC 2020'!$A$3:$AA$3,0))),"")</f>
        <v/>
      </c>
      <c r="AA566" s="87" t="str">
        <f>IFERROR(IF(INDEX('[1]PNC 2020'!$A$3:$AA$434,MATCH($A566,'[1]PNC 2020'!$A$7:$A$434,0)+4,MATCH(AA$60,'[1]PNC 2020'!$A$3:$AA$3,0))=0,"",INDEX('[1]PNC 2020'!$A$3:$AA$434,MATCH($A566,'[1]PNC 2020'!$A$7:$A$434,0)+4,MATCH(AA$60,'[1]PNC 2020'!$A$3:$AA$3,0))),"")</f>
        <v/>
      </c>
      <c r="AB566" s="87">
        <f t="shared" si="193"/>
        <v>0</v>
      </c>
      <c r="AC566" s="87" t="str">
        <f>IFERROR(IF(INDEX('[1]PNC 2020'!$A$3:$AA$434,MATCH($A566,'[1]PNC 2020'!$A$7:$A$434,0)+4,MATCH(AC$60,'[1]PNC 2020'!$A$3:$AA$3,0))=0,"",INDEX('[1]PNC 2020'!$A$3:$AA$434,MATCH($A566,'[1]PNC 2020'!$A$7:$A$434,0)+4,MATCH(AC$60,'[1]PNC 2020'!$A$3:$AA$3,0))),"")</f>
        <v/>
      </c>
      <c r="AD566" s="87" t="str">
        <f>IFERROR(IF(INDEX('[1]PNC 2020'!$A$3:$AA$434,MATCH($A566,'[1]PNC 2020'!$A$7:$A$434,0)+4,MATCH(AD$60,'[1]PNC 2020'!$A$3:$AA$3,0))=0,"",INDEX('[1]PNC 2020'!$A$3:$AA$434,MATCH($A566,'[1]PNC 2020'!$A$7:$A$434,0)+4,MATCH(AD$60,'[1]PNC 2020'!$A$3:$AA$3,0))),"")</f>
        <v/>
      </c>
      <c r="AE566" s="87">
        <f t="shared" si="194"/>
        <v>0</v>
      </c>
      <c r="AF566" s="87" t="str">
        <f>IFERROR(IF(INDEX('[1]PNC 2020'!$A$3:$AA$434,MATCH($A566,'[1]PNC 2020'!$A$7:$A$434,0)+4,MATCH(AF$60,'[1]PNC 2020'!$A$3:$AA$3,0))=0,"",INDEX('[1]PNC 2020'!$A$3:$AA$434,MATCH($A566,'[1]PNC 2020'!$A$7:$A$434,0)+4,MATCH(AF$60,'[1]PNC 2020'!$A$3:$AA$3,0))),"")</f>
        <v/>
      </c>
      <c r="AG566" s="87" t="str">
        <f>IFERROR(IF(INDEX('[1]PNC 2020'!$A$3:$AA$434,MATCH($A566,'[1]PNC 2020'!$A$7:$A$434,0)+4,MATCH(AG$60,'[1]PNC 2020'!$A$3:$AA$3,0))=0,"",INDEX('[1]PNC 2020'!$A$3:$AA$434,MATCH($A566,'[1]PNC 2020'!$A$7:$A$434,0)+4,MATCH(AG$60,'[1]PNC 2020'!$A$3:$AA$3,0))),"")</f>
        <v/>
      </c>
      <c r="AH566" s="87">
        <f t="shared" si="195"/>
        <v>0</v>
      </c>
      <c r="AI566" s="87" t="str">
        <f>IFERROR(IF(INDEX('[1]PNC 2020'!$A$3:$AA$434,MATCH($A566,'[1]PNC 2020'!$A$7:$A$434,0)+4,MATCH(AI$60,'[1]PNC 2020'!$A$3:$AA$3,0))=0,"",INDEX('[1]PNC 2020'!$A$3:$AA$434,MATCH($A566,'[1]PNC 2020'!$A$7:$A$434,0)+4,MATCH(AI$60,'[1]PNC 2020'!$A$3:$AA$3,0))),"")</f>
        <v/>
      </c>
      <c r="AJ566" s="87" t="str">
        <f>IFERROR(IF(INDEX('[1]PNC 2020'!$A$3:$AA$434,MATCH($A566,'[1]PNC 2020'!$A$7:$A$434,0)+4,MATCH(AJ$60,'[1]PNC 2020'!$A$3:$AA$3,0))=0,"",INDEX('[1]PNC 2020'!$A$3:$AA$434,MATCH($A566,'[1]PNC 2020'!$A$7:$A$434,0)+4,MATCH(AJ$60,'[1]PNC 2020'!$A$3:$AA$3,0))),"")</f>
        <v/>
      </c>
      <c r="AK566" s="87">
        <f t="shared" si="196"/>
        <v>0</v>
      </c>
      <c r="AM566" s="132" t="s">
        <v>9</v>
      </c>
    </row>
    <row r="567" spans="1:39" ht="15.95" customHeight="1" x14ac:dyDescent="0.2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tr">
        <f>IFERROR(IF(INDEX('[1]PNC 2020'!$A$3:$AA$434,MATCH($A567,'[1]PNC 2020'!$A$7:$A$434,0)+4,MATCH(E$60,'[1]PNC 2020'!$A$3:$AA$3,0))=0,"",INDEX('[1]PNC 2020'!$A$3:$AA$434,MATCH($A567,'[1]PNC 2020'!$A$7:$A$434,0)+4,MATCH(E$60,'[1]PNC 2020'!$A$3:$AA$3,0))),"")</f>
        <v/>
      </c>
      <c r="F567" s="87" t="str">
        <f>IFERROR(IF(INDEX('[1]PNC 2020'!$A$3:$AA$434,MATCH($A567,'[1]PNC 2020'!$A$7:$A$434,0)+4,MATCH(F$60,'[1]PNC 2020'!$A$3:$AA$3,0))=0,"",INDEX('[1]PNC 2020'!$A$3:$AA$434,MATCH($A567,'[1]PNC 2020'!$A$7:$A$434,0)+4,MATCH(F$60,'[1]PNC 2020'!$A$3:$AA$3,0))),"")</f>
        <v/>
      </c>
      <c r="G567" s="87">
        <f t="shared" si="186"/>
        <v>0</v>
      </c>
      <c r="H567" s="87" t="str">
        <f>IFERROR(IF(INDEX('[1]PNC 2020'!$A$3:$AA$434,MATCH($A567,'[1]PNC 2020'!$A$7:$A$434,0)+4,MATCH(H$60,'[1]PNC 2020'!$A$3:$AA$3,0))=0,"",INDEX('[1]PNC 2020'!$A$3:$AA$434,MATCH($A567,'[1]PNC 2020'!$A$7:$A$434,0)+4,MATCH(H$60,'[1]PNC 2020'!$A$3:$AA$3,0))),"")</f>
        <v/>
      </c>
      <c r="I567" s="87" t="str">
        <f>IFERROR(IF(INDEX('[1]PNC 2020'!$A$3:$AA$434,MATCH($A567,'[1]PNC 2020'!$A$7:$A$434,0)+4,MATCH(I$60,'[1]PNC 2020'!$A$3:$AA$3,0))=0,"",INDEX('[1]PNC 2020'!$A$3:$AA$434,MATCH($A567,'[1]PNC 2020'!$A$7:$A$434,0)+4,MATCH(I$60,'[1]PNC 2020'!$A$3:$AA$3,0))),"")</f>
        <v/>
      </c>
      <c r="J567" s="87">
        <f t="shared" si="187"/>
        <v>0</v>
      </c>
      <c r="K567" s="87" t="str">
        <f>IFERROR(IF(INDEX('[1]PNC 2020'!$A$3:$AA$434,MATCH($A567,'[1]PNC 2020'!$A$7:$A$434,0)+4,MATCH(K$60,'[1]PNC 2020'!$A$3:$AA$3,0))=0,"",INDEX('[1]PNC 2020'!$A$3:$AA$434,MATCH($A567,'[1]PNC 2020'!$A$7:$A$434,0)+4,MATCH(K$60,'[1]PNC 2020'!$A$3:$AA$3,0))),"")</f>
        <v/>
      </c>
      <c r="L567" s="87" t="str">
        <f>IFERROR(IF(INDEX('[1]PNC 2020'!$A$3:$AA$434,MATCH($A567,'[1]PNC 2020'!$A$7:$A$434,0)+4,MATCH(L$60,'[1]PNC 2020'!$A$3:$AA$3,0))=0,"",INDEX('[1]PNC 2020'!$A$3:$AA$434,MATCH($A567,'[1]PNC 2020'!$A$7:$A$434,0)+4,MATCH(L$60,'[1]PNC 2020'!$A$3:$AA$3,0))),"")</f>
        <v/>
      </c>
      <c r="M567" s="87">
        <f t="shared" si="188"/>
        <v>0</v>
      </c>
      <c r="N567" s="87" t="str">
        <f>IFERROR(IF(INDEX('[1]PNC 2020'!$A$3:$AA$434,MATCH($A567,'[1]PNC 2020'!$A$7:$A$434,0)+4,MATCH(N$60,'[1]PNC 2020'!$A$3:$AA$3,0))=0,"",INDEX('[1]PNC 2020'!$A$3:$AA$434,MATCH($A567,'[1]PNC 2020'!$A$7:$A$434,0)+4,MATCH(N$60,'[1]PNC 2020'!$A$3:$AA$3,0))),"")</f>
        <v/>
      </c>
      <c r="O567" s="87" t="str">
        <f>IFERROR(IF(INDEX('[1]PNC 2020'!$A$3:$AA$434,MATCH($A567,'[1]PNC 2020'!$A$7:$A$434,0)+4,MATCH(O$60,'[1]PNC 2020'!$A$3:$AA$3,0))=0,"",INDEX('[1]PNC 2020'!$A$3:$AA$434,MATCH($A567,'[1]PNC 2020'!$A$7:$A$434,0)+4,MATCH(O$60,'[1]PNC 2020'!$A$3:$AA$3,0))),"")</f>
        <v/>
      </c>
      <c r="P567" s="87">
        <f t="shared" si="189"/>
        <v>0</v>
      </c>
      <c r="Q567" s="87" t="str">
        <f>IFERROR(IF(INDEX('[1]PNC 2020'!$A$3:$AA$434,MATCH($A567,'[1]PNC 2020'!$A$7:$A$434,0)+4,MATCH(Q$60,'[1]PNC 2020'!$A$3:$AA$3,0))=0,"",INDEX('[1]PNC 2020'!$A$3:$AA$434,MATCH($A567,'[1]PNC 2020'!$A$7:$A$434,0)+4,MATCH(Q$60,'[1]PNC 2020'!$A$3:$AA$3,0))),"")</f>
        <v/>
      </c>
      <c r="R567" s="87" t="str">
        <f>IFERROR(IF(INDEX('[1]PNC 2020'!$A$3:$AA$434,MATCH($A567,'[1]PNC 2020'!$A$7:$A$434,0)+4,MATCH(R$60,'[1]PNC 2020'!$A$3:$AA$3,0))=0,"",INDEX('[1]PNC 2020'!$A$3:$AA$434,MATCH($A567,'[1]PNC 2020'!$A$7:$A$434,0)+4,MATCH(R$60,'[1]PNC 2020'!$A$3:$AA$3,0))),"")</f>
        <v/>
      </c>
      <c r="S567" s="87">
        <f t="shared" si="190"/>
        <v>0</v>
      </c>
      <c r="T567" s="87" t="str">
        <f>IFERROR(IF(INDEX('[1]PNC 2020'!$A$3:$AA$434,MATCH($A567,'[1]PNC 2020'!$A$7:$A$434,0)+4,MATCH(T$60,'[1]PNC 2020'!$A$3:$AA$3,0))=0,"",INDEX('[1]PNC 2020'!$A$3:$AA$434,MATCH($A567,'[1]PNC 2020'!$A$7:$A$434,0)+4,MATCH(T$60,'[1]PNC 2020'!$A$3:$AA$3,0))),"")</f>
        <v/>
      </c>
      <c r="U567" s="87" t="str">
        <f>IFERROR(IF(INDEX('[1]PNC 2020'!$A$3:$AA$434,MATCH($A567,'[1]PNC 2020'!$A$7:$A$434,0)+4,MATCH(U$60,'[1]PNC 2020'!$A$3:$AA$3,0))=0,"",INDEX('[1]PNC 2020'!$A$3:$AA$434,MATCH($A567,'[1]PNC 2020'!$A$7:$A$434,0)+4,MATCH(U$60,'[1]PNC 2020'!$A$3:$AA$3,0))),"")</f>
        <v/>
      </c>
      <c r="V567" s="87">
        <f t="shared" si="191"/>
        <v>0</v>
      </c>
      <c r="W567" s="87" t="str">
        <f>IFERROR(IF(INDEX('[1]PNC 2020'!$A$3:$AA$434,MATCH($A567,'[1]PNC 2020'!$A$7:$A$434,0)+4,MATCH(W$60,'[1]PNC 2020'!$A$3:$AA$3,0))=0,"",INDEX('[1]PNC 2020'!$A$3:$AA$434,MATCH($A567,'[1]PNC 2020'!$A$7:$A$434,0)+4,MATCH(W$60,'[1]PNC 2020'!$A$3:$AA$3,0))),"")</f>
        <v/>
      </c>
      <c r="X567" s="87" t="str">
        <f>IFERROR(IF(INDEX('[1]PNC 2020'!$A$3:$AA$434,MATCH($A567,'[1]PNC 2020'!$A$7:$A$434,0)+4,MATCH(X$60,'[1]PNC 2020'!$A$3:$AA$3,0))=0,"",INDEX('[1]PNC 2020'!$A$3:$AA$434,MATCH($A567,'[1]PNC 2020'!$A$7:$A$434,0)+4,MATCH(X$60,'[1]PNC 2020'!$A$3:$AA$3,0))),"")</f>
        <v/>
      </c>
      <c r="Y567" s="87">
        <f t="shared" si="192"/>
        <v>0</v>
      </c>
      <c r="Z567" s="87" t="str">
        <f>IFERROR(IF(INDEX('[1]PNC 2020'!$A$3:$AA$434,MATCH($A567,'[1]PNC 2020'!$A$7:$A$434,0)+4,MATCH(Z$60,'[1]PNC 2020'!$A$3:$AA$3,0))=0,"",INDEX('[1]PNC 2020'!$A$3:$AA$434,MATCH($A567,'[1]PNC 2020'!$A$7:$A$434,0)+4,MATCH(Z$60,'[1]PNC 2020'!$A$3:$AA$3,0))),"")</f>
        <v/>
      </c>
      <c r="AA567" s="87" t="str">
        <f>IFERROR(IF(INDEX('[1]PNC 2020'!$A$3:$AA$434,MATCH($A567,'[1]PNC 2020'!$A$7:$A$434,0)+4,MATCH(AA$60,'[1]PNC 2020'!$A$3:$AA$3,0))=0,"",INDEX('[1]PNC 2020'!$A$3:$AA$434,MATCH($A567,'[1]PNC 2020'!$A$7:$A$434,0)+4,MATCH(AA$60,'[1]PNC 2020'!$A$3:$AA$3,0))),"")</f>
        <v/>
      </c>
      <c r="AB567" s="87">
        <f t="shared" si="193"/>
        <v>0</v>
      </c>
      <c r="AC567" s="87" t="str">
        <f>IFERROR(IF(INDEX('[1]PNC 2020'!$A$3:$AA$434,MATCH($A567,'[1]PNC 2020'!$A$7:$A$434,0)+4,MATCH(AC$60,'[1]PNC 2020'!$A$3:$AA$3,0))=0,"",INDEX('[1]PNC 2020'!$A$3:$AA$434,MATCH($A567,'[1]PNC 2020'!$A$7:$A$434,0)+4,MATCH(AC$60,'[1]PNC 2020'!$A$3:$AA$3,0))),"")</f>
        <v/>
      </c>
      <c r="AD567" s="87" t="str">
        <f>IFERROR(IF(INDEX('[1]PNC 2020'!$A$3:$AA$434,MATCH($A567,'[1]PNC 2020'!$A$7:$A$434,0)+4,MATCH(AD$60,'[1]PNC 2020'!$A$3:$AA$3,0))=0,"",INDEX('[1]PNC 2020'!$A$3:$AA$434,MATCH($A567,'[1]PNC 2020'!$A$7:$A$434,0)+4,MATCH(AD$60,'[1]PNC 2020'!$A$3:$AA$3,0))),"")</f>
        <v/>
      </c>
      <c r="AE567" s="87">
        <f t="shared" si="194"/>
        <v>0</v>
      </c>
      <c r="AF567" s="87" t="str">
        <f>IFERROR(IF(INDEX('[1]PNC 2020'!$A$3:$AA$434,MATCH($A567,'[1]PNC 2020'!$A$7:$A$434,0)+4,MATCH(AF$60,'[1]PNC 2020'!$A$3:$AA$3,0))=0,"",INDEX('[1]PNC 2020'!$A$3:$AA$434,MATCH($A567,'[1]PNC 2020'!$A$7:$A$434,0)+4,MATCH(AF$60,'[1]PNC 2020'!$A$3:$AA$3,0))),"")</f>
        <v/>
      </c>
      <c r="AG567" s="87" t="str">
        <f>IFERROR(IF(INDEX('[1]PNC 2020'!$A$3:$AA$434,MATCH($A567,'[1]PNC 2020'!$A$7:$A$434,0)+4,MATCH(AG$60,'[1]PNC 2020'!$A$3:$AA$3,0))=0,"",INDEX('[1]PNC 2020'!$A$3:$AA$434,MATCH($A567,'[1]PNC 2020'!$A$7:$A$434,0)+4,MATCH(AG$60,'[1]PNC 2020'!$A$3:$AA$3,0))),"")</f>
        <v/>
      </c>
      <c r="AH567" s="87">
        <f t="shared" si="195"/>
        <v>0</v>
      </c>
      <c r="AI567" s="87" t="str">
        <f>IFERROR(IF(INDEX('[1]PNC 2020'!$A$3:$AA$434,MATCH($A567,'[1]PNC 2020'!$A$7:$A$434,0)+4,MATCH(AI$60,'[1]PNC 2020'!$A$3:$AA$3,0))=0,"",INDEX('[1]PNC 2020'!$A$3:$AA$434,MATCH($A567,'[1]PNC 2020'!$A$7:$A$434,0)+4,MATCH(AI$60,'[1]PNC 2020'!$A$3:$AA$3,0))),"")</f>
        <v/>
      </c>
      <c r="AJ567" s="87" t="str">
        <f>IFERROR(IF(INDEX('[1]PNC 2020'!$A$3:$AA$434,MATCH($A567,'[1]PNC 2020'!$A$7:$A$434,0)+4,MATCH(AJ$60,'[1]PNC 2020'!$A$3:$AA$3,0))=0,"",INDEX('[1]PNC 2020'!$A$3:$AA$434,MATCH($A567,'[1]PNC 2020'!$A$7:$A$434,0)+4,MATCH(AJ$60,'[1]PNC 2020'!$A$3:$AA$3,0))),"")</f>
        <v/>
      </c>
      <c r="AK567" s="87">
        <f t="shared" si="196"/>
        <v>0</v>
      </c>
      <c r="AM567" s="132" t="s">
        <v>9</v>
      </c>
    </row>
    <row r="568" spans="1:39" ht="15.95" customHeight="1" x14ac:dyDescent="0.2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tr">
        <f>IFERROR(IF(INDEX('[1]PNC 2020'!$A$3:$AA$434,MATCH($A568,'[1]PNC 2020'!$A$7:$A$434,0)+4,MATCH(E$60,'[1]PNC 2020'!$A$3:$AA$3,0))=0,"",INDEX('[1]PNC 2020'!$A$3:$AA$434,MATCH($A568,'[1]PNC 2020'!$A$7:$A$434,0)+4,MATCH(E$60,'[1]PNC 2020'!$A$3:$AA$3,0))),"")</f>
        <v/>
      </c>
      <c r="F568" s="87" t="str">
        <f>IFERROR(IF(INDEX('[1]PNC 2020'!$A$3:$AA$434,MATCH($A568,'[1]PNC 2020'!$A$7:$A$434,0)+4,MATCH(F$60,'[1]PNC 2020'!$A$3:$AA$3,0))=0,"",INDEX('[1]PNC 2020'!$A$3:$AA$434,MATCH($A568,'[1]PNC 2020'!$A$7:$A$434,0)+4,MATCH(F$60,'[1]PNC 2020'!$A$3:$AA$3,0))),"")</f>
        <v/>
      </c>
      <c r="G568" s="87">
        <f t="shared" si="186"/>
        <v>0</v>
      </c>
      <c r="H568" s="87" t="str">
        <f>IFERROR(IF(INDEX('[1]PNC 2020'!$A$3:$AA$434,MATCH($A568,'[1]PNC 2020'!$A$7:$A$434,0)+4,MATCH(H$60,'[1]PNC 2020'!$A$3:$AA$3,0))=0,"",INDEX('[1]PNC 2020'!$A$3:$AA$434,MATCH($A568,'[1]PNC 2020'!$A$7:$A$434,0)+4,MATCH(H$60,'[1]PNC 2020'!$A$3:$AA$3,0))),"")</f>
        <v/>
      </c>
      <c r="I568" s="87" t="str">
        <f>IFERROR(IF(INDEX('[1]PNC 2020'!$A$3:$AA$434,MATCH($A568,'[1]PNC 2020'!$A$7:$A$434,0)+4,MATCH(I$60,'[1]PNC 2020'!$A$3:$AA$3,0))=0,"",INDEX('[1]PNC 2020'!$A$3:$AA$434,MATCH($A568,'[1]PNC 2020'!$A$7:$A$434,0)+4,MATCH(I$60,'[1]PNC 2020'!$A$3:$AA$3,0))),"")</f>
        <v/>
      </c>
      <c r="J568" s="87">
        <f t="shared" si="187"/>
        <v>0</v>
      </c>
      <c r="K568" s="87" t="str">
        <f>IFERROR(IF(INDEX('[1]PNC 2020'!$A$3:$AA$434,MATCH($A568,'[1]PNC 2020'!$A$7:$A$434,0)+4,MATCH(K$60,'[1]PNC 2020'!$A$3:$AA$3,0))=0,"",INDEX('[1]PNC 2020'!$A$3:$AA$434,MATCH($A568,'[1]PNC 2020'!$A$7:$A$434,0)+4,MATCH(K$60,'[1]PNC 2020'!$A$3:$AA$3,0))),"")</f>
        <v/>
      </c>
      <c r="L568" s="87" t="str">
        <f>IFERROR(IF(INDEX('[1]PNC 2020'!$A$3:$AA$434,MATCH($A568,'[1]PNC 2020'!$A$7:$A$434,0)+4,MATCH(L$60,'[1]PNC 2020'!$A$3:$AA$3,0))=0,"",INDEX('[1]PNC 2020'!$A$3:$AA$434,MATCH($A568,'[1]PNC 2020'!$A$7:$A$434,0)+4,MATCH(L$60,'[1]PNC 2020'!$A$3:$AA$3,0))),"")</f>
        <v/>
      </c>
      <c r="M568" s="87">
        <f t="shared" si="188"/>
        <v>0</v>
      </c>
      <c r="N568" s="87" t="str">
        <f>IFERROR(IF(INDEX('[1]PNC 2020'!$A$3:$AA$434,MATCH($A568,'[1]PNC 2020'!$A$7:$A$434,0)+4,MATCH(N$60,'[1]PNC 2020'!$A$3:$AA$3,0))=0,"",INDEX('[1]PNC 2020'!$A$3:$AA$434,MATCH($A568,'[1]PNC 2020'!$A$7:$A$434,0)+4,MATCH(N$60,'[1]PNC 2020'!$A$3:$AA$3,0))),"")</f>
        <v/>
      </c>
      <c r="O568" s="87" t="str">
        <f>IFERROR(IF(INDEX('[1]PNC 2020'!$A$3:$AA$434,MATCH($A568,'[1]PNC 2020'!$A$7:$A$434,0)+4,MATCH(O$60,'[1]PNC 2020'!$A$3:$AA$3,0))=0,"",INDEX('[1]PNC 2020'!$A$3:$AA$434,MATCH($A568,'[1]PNC 2020'!$A$7:$A$434,0)+4,MATCH(O$60,'[1]PNC 2020'!$A$3:$AA$3,0))),"")</f>
        <v/>
      </c>
      <c r="P568" s="87">
        <f t="shared" si="189"/>
        <v>0</v>
      </c>
      <c r="Q568" s="87" t="str">
        <f>IFERROR(IF(INDEX('[1]PNC 2020'!$A$3:$AA$434,MATCH($A568,'[1]PNC 2020'!$A$7:$A$434,0)+4,MATCH(Q$60,'[1]PNC 2020'!$A$3:$AA$3,0))=0,"",INDEX('[1]PNC 2020'!$A$3:$AA$434,MATCH($A568,'[1]PNC 2020'!$A$7:$A$434,0)+4,MATCH(Q$60,'[1]PNC 2020'!$A$3:$AA$3,0))),"")</f>
        <v/>
      </c>
      <c r="R568" s="87" t="str">
        <f>IFERROR(IF(INDEX('[1]PNC 2020'!$A$3:$AA$434,MATCH($A568,'[1]PNC 2020'!$A$7:$A$434,0)+4,MATCH(R$60,'[1]PNC 2020'!$A$3:$AA$3,0))=0,"",INDEX('[1]PNC 2020'!$A$3:$AA$434,MATCH($A568,'[1]PNC 2020'!$A$7:$A$434,0)+4,MATCH(R$60,'[1]PNC 2020'!$A$3:$AA$3,0))),"")</f>
        <v/>
      </c>
      <c r="S568" s="87">
        <f t="shared" si="190"/>
        <v>0</v>
      </c>
      <c r="T568" s="87" t="str">
        <f>IFERROR(IF(INDEX('[1]PNC 2020'!$A$3:$AA$434,MATCH($A568,'[1]PNC 2020'!$A$7:$A$434,0)+4,MATCH(T$60,'[1]PNC 2020'!$A$3:$AA$3,0))=0,"",INDEX('[1]PNC 2020'!$A$3:$AA$434,MATCH($A568,'[1]PNC 2020'!$A$7:$A$434,0)+4,MATCH(T$60,'[1]PNC 2020'!$A$3:$AA$3,0))),"")</f>
        <v/>
      </c>
      <c r="U568" s="87" t="str">
        <f>IFERROR(IF(INDEX('[1]PNC 2020'!$A$3:$AA$434,MATCH($A568,'[1]PNC 2020'!$A$7:$A$434,0)+4,MATCH(U$60,'[1]PNC 2020'!$A$3:$AA$3,0))=0,"",INDEX('[1]PNC 2020'!$A$3:$AA$434,MATCH($A568,'[1]PNC 2020'!$A$7:$A$434,0)+4,MATCH(U$60,'[1]PNC 2020'!$A$3:$AA$3,0))),"")</f>
        <v/>
      </c>
      <c r="V568" s="87">
        <f t="shared" si="191"/>
        <v>0</v>
      </c>
      <c r="W568" s="87" t="str">
        <f>IFERROR(IF(INDEX('[1]PNC 2020'!$A$3:$AA$434,MATCH($A568,'[1]PNC 2020'!$A$7:$A$434,0)+4,MATCH(W$60,'[1]PNC 2020'!$A$3:$AA$3,0))=0,"",INDEX('[1]PNC 2020'!$A$3:$AA$434,MATCH($A568,'[1]PNC 2020'!$A$7:$A$434,0)+4,MATCH(W$60,'[1]PNC 2020'!$A$3:$AA$3,0))),"")</f>
        <v/>
      </c>
      <c r="X568" s="87" t="str">
        <f>IFERROR(IF(INDEX('[1]PNC 2020'!$A$3:$AA$434,MATCH($A568,'[1]PNC 2020'!$A$7:$A$434,0)+4,MATCH(X$60,'[1]PNC 2020'!$A$3:$AA$3,0))=0,"",INDEX('[1]PNC 2020'!$A$3:$AA$434,MATCH($A568,'[1]PNC 2020'!$A$7:$A$434,0)+4,MATCH(X$60,'[1]PNC 2020'!$A$3:$AA$3,0))),"")</f>
        <v/>
      </c>
      <c r="Y568" s="87">
        <f t="shared" si="192"/>
        <v>0</v>
      </c>
      <c r="Z568" s="87" t="str">
        <f>IFERROR(IF(INDEX('[1]PNC 2020'!$A$3:$AA$434,MATCH($A568,'[1]PNC 2020'!$A$7:$A$434,0)+4,MATCH(Z$60,'[1]PNC 2020'!$A$3:$AA$3,0))=0,"",INDEX('[1]PNC 2020'!$A$3:$AA$434,MATCH($A568,'[1]PNC 2020'!$A$7:$A$434,0)+4,MATCH(Z$60,'[1]PNC 2020'!$A$3:$AA$3,0))),"")</f>
        <v/>
      </c>
      <c r="AA568" s="87" t="str">
        <f>IFERROR(IF(INDEX('[1]PNC 2020'!$A$3:$AA$434,MATCH($A568,'[1]PNC 2020'!$A$7:$A$434,0)+4,MATCH(AA$60,'[1]PNC 2020'!$A$3:$AA$3,0))=0,"",INDEX('[1]PNC 2020'!$A$3:$AA$434,MATCH($A568,'[1]PNC 2020'!$A$7:$A$434,0)+4,MATCH(AA$60,'[1]PNC 2020'!$A$3:$AA$3,0))),"")</f>
        <v/>
      </c>
      <c r="AB568" s="87">
        <f t="shared" si="193"/>
        <v>0</v>
      </c>
      <c r="AC568" s="87" t="str">
        <f>IFERROR(IF(INDEX('[1]PNC 2020'!$A$3:$AA$434,MATCH($A568,'[1]PNC 2020'!$A$7:$A$434,0)+4,MATCH(AC$60,'[1]PNC 2020'!$A$3:$AA$3,0))=0,"",INDEX('[1]PNC 2020'!$A$3:$AA$434,MATCH($A568,'[1]PNC 2020'!$A$7:$A$434,0)+4,MATCH(AC$60,'[1]PNC 2020'!$A$3:$AA$3,0))),"")</f>
        <v/>
      </c>
      <c r="AD568" s="87" t="str">
        <f>IFERROR(IF(INDEX('[1]PNC 2020'!$A$3:$AA$434,MATCH($A568,'[1]PNC 2020'!$A$7:$A$434,0)+4,MATCH(AD$60,'[1]PNC 2020'!$A$3:$AA$3,0))=0,"",INDEX('[1]PNC 2020'!$A$3:$AA$434,MATCH($A568,'[1]PNC 2020'!$A$7:$A$434,0)+4,MATCH(AD$60,'[1]PNC 2020'!$A$3:$AA$3,0))),"")</f>
        <v/>
      </c>
      <c r="AE568" s="87">
        <f t="shared" si="194"/>
        <v>0</v>
      </c>
      <c r="AF568" s="87" t="str">
        <f>IFERROR(IF(INDEX('[1]PNC 2020'!$A$3:$AA$434,MATCH($A568,'[1]PNC 2020'!$A$7:$A$434,0)+4,MATCH(AF$60,'[1]PNC 2020'!$A$3:$AA$3,0))=0,"",INDEX('[1]PNC 2020'!$A$3:$AA$434,MATCH($A568,'[1]PNC 2020'!$A$7:$A$434,0)+4,MATCH(AF$60,'[1]PNC 2020'!$A$3:$AA$3,0))),"")</f>
        <v/>
      </c>
      <c r="AG568" s="87" t="str">
        <f>IFERROR(IF(INDEX('[1]PNC 2020'!$A$3:$AA$434,MATCH($A568,'[1]PNC 2020'!$A$7:$A$434,0)+4,MATCH(AG$60,'[1]PNC 2020'!$A$3:$AA$3,0))=0,"",INDEX('[1]PNC 2020'!$A$3:$AA$434,MATCH($A568,'[1]PNC 2020'!$A$7:$A$434,0)+4,MATCH(AG$60,'[1]PNC 2020'!$A$3:$AA$3,0))),"")</f>
        <v/>
      </c>
      <c r="AH568" s="87">
        <f t="shared" si="195"/>
        <v>0</v>
      </c>
      <c r="AI568" s="87" t="str">
        <f>IFERROR(IF(INDEX('[1]PNC 2020'!$A$3:$AA$434,MATCH($A568,'[1]PNC 2020'!$A$7:$A$434,0)+4,MATCH(AI$60,'[1]PNC 2020'!$A$3:$AA$3,0))=0,"",INDEX('[1]PNC 2020'!$A$3:$AA$434,MATCH($A568,'[1]PNC 2020'!$A$7:$A$434,0)+4,MATCH(AI$60,'[1]PNC 2020'!$A$3:$AA$3,0))),"")</f>
        <v/>
      </c>
      <c r="AJ568" s="87" t="str">
        <f>IFERROR(IF(INDEX('[1]PNC 2020'!$A$3:$AA$434,MATCH($A568,'[1]PNC 2020'!$A$7:$A$434,0)+4,MATCH(AJ$60,'[1]PNC 2020'!$A$3:$AA$3,0))=0,"",INDEX('[1]PNC 2020'!$A$3:$AA$434,MATCH($A568,'[1]PNC 2020'!$A$7:$A$434,0)+4,MATCH(AJ$60,'[1]PNC 2020'!$A$3:$AA$3,0))),"")</f>
        <v/>
      </c>
      <c r="AK568" s="87">
        <f t="shared" si="196"/>
        <v>0</v>
      </c>
      <c r="AM568" s="132" t="s">
        <v>9</v>
      </c>
    </row>
    <row r="569" spans="1:39" ht="15.95" customHeight="1" x14ac:dyDescent="0.2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tr">
        <f>IFERROR(IF(INDEX('[1]PNC 2020'!$A$3:$AA$434,MATCH($A569,'[1]PNC 2020'!$A$7:$A$434,0)+4,MATCH(E$60,'[1]PNC 2020'!$A$3:$AA$3,0))=0,"",INDEX('[1]PNC 2020'!$A$3:$AA$434,MATCH($A569,'[1]PNC 2020'!$A$7:$A$434,0)+4,MATCH(E$60,'[1]PNC 2020'!$A$3:$AA$3,0))),"")</f>
        <v/>
      </c>
      <c r="F569" s="87" t="str">
        <f>IFERROR(IF(INDEX('[1]PNC 2020'!$A$3:$AA$434,MATCH($A569,'[1]PNC 2020'!$A$7:$A$434,0)+4,MATCH(F$60,'[1]PNC 2020'!$A$3:$AA$3,0))=0,"",INDEX('[1]PNC 2020'!$A$3:$AA$434,MATCH($A569,'[1]PNC 2020'!$A$7:$A$434,0)+4,MATCH(F$60,'[1]PNC 2020'!$A$3:$AA$3,0))),"")</f>
        <v/>
      </c>
      <c r="G569" s="87">
        <f t="shared" si="186"/>
        <v>0</v>
      </c>
      <c r="H569" s="87" t="str">
        <f>IFERROR(IF(INDEX('[1]PNC 2020'!$A$3:$AA$434,MATCH($A569,'[1]PNC 2020'!$A$7:$A$434,0)+4,MATCH(H$60,'[1]PNC 2020'!$A$3:$AA$3,0))=0,"",INDEX('[1]PNC 2020'!$A$3:$AA$434,MATCH($A569,'[1]PNC 2020'!$A$7:$A$434,0)+4,MATCH(H$60,'[1]PNC 2020'!$A$3:$AA$3,0))),"")</f>
        <v/>
      </c>
      <c r="I569" s="87" t="str">
        <f>IFERROR(IF(INDEX('[1]PNC 2020'!$A$3:$AA$434,MATCH($A569,'[1]PNC 2020'!$A$7:$A$434,0)+4,MATCH(I$60,'[1]PNC 2020'!$A$3:$AA$3,0))=0,"",INDEX('[1]PNC 2020'!$A$3:$AA$434,MATCH($A569,'[1]PNC 2020'!$A$7:$A$434,0)+4,MATCH(I$60,'[1]PNC 2020'!$A$3:$AA$3,0))),"")</f>
        <v/>
      </c>
      <c r="J569" s="87">
        <f t="shared" si="187"/>
        <v>0</v>
      </c>
      <c r="K569" s="87" t="str">
        <f>IFERROR(IF(INDEX('[1]PNC 2020'!$A$3:$AA$434,MATCH($A569,'[1]PNC 2020'!$A$7:$A$434,0)+4,MATCH(K$60,'[1]PNC 2020'!$A$3:$AA$3,0))=0,"",INDEX('[1]PNC 2020'!$A$3:$AA$434,MATCH($A569,'[1]PNC 2020'!$A$7:$A$434,0)+4,MATCH(K$60,'[1]PNC 2020'!$A$3:$AA$3,0))),"")</f>
        <v/>
      </c>
      <c r="L569" s="87" t="str">
        <f>IFERROR(IF(INDEX('[1]PNC 2020'!$A$3:$AA$434,MATCH($A569,'[1]PNC 2020'!$A$7:$A$434,0)+4,MATCH(L$60,'[1]PNC 2020'!$A$3:$AA$3,0))=0,"",INDEX('[1]PNC 2020'!$A$3:$AA$434,MATCH($A569,'[1]PNC 2020'!$A$7:$A$434,0)+4,MATCH(L$60,'[1]PNC 2020'!$A$3:$AA$3,0))),"")</f>
        <v/>
      </c>
      <c r="M569" s="87">
        <f t="shared" si="188"/>
        <v>0</v>
      </c>
      <c r="N569" s="87" t="str">
        <f>IFERROR(IF(INDEX('[1]PNC 2020'!$A$3:$AA$434,MATCH($A569,'[1]PNC 2020'!$A$7:$A$434,0)+4,MATCH(N$60,'[1]PNC 2020'!$A$3:$AA$3,0))=0,"",INDEX('[1]PNC 2020'!$A$3:$AA$434,MATCH($A569,'[1]PNC 2020'!$A$7:$A$434,0)+4,MATCH(N$60,'[1]PNC 2020'!$A$3:$AA$3,0))),"")</f>
        <v/>
      </c>
      <c r="O569" s="87" t="str">
        <f>IFERROR(IF(INDEX('[1]PNC 2020'!$A$3:$AA$434,MATCH($A569,'[1]PNC 2020'!$A$7:$A$434,0)+4,MATCH(O$60,'[1]PNC 2020'!$A$3:$AA$3,0))=0,"",INDEX('[1]PNC 2020'!$A$3:$AA$434,MATCH($A569,'[1]PNC 2020'!$A$7:$A$434,0)+4,MATCH(O$60,'[1]PNC 2020'!$A$3:$AA$3,0))),"")</f>
        <v/>
      </c>
      <c r="P569" s="87">
        <f t="shared" si="189"/>
        <v>0</v>
      </c>
      <c r="Q569" s="87" t="str">
        <f>IFERROR(IF(INDEX('[1]PNC 2020'!$A$3:$AA$434,MATCH($A569,'[1]PNC 2020'!$A$7:$A$434,0)+4,MATCH(Q$60,'[1]PNC 2020'!$A$3:$AA$3,0))=0,"",INDEX('[1]PNC 2020'!$A$3:$AA$434,MATCH($A569,'[1]PNC 2020'!$A$7:$A$434,0)+4,MATCH(Q$60,'[1]PNC 2020'!$A$3:$AA$3,0))),"")</f>
        <v/>
      </c>
      <c r="R569" s="87" t="str">
        <f>IFERROR(IF(INDEX('[1]PNC 2020'!$A$3:$AA$434,MATCH($A569,'[1]PNC 2020'!$A$7:$A$434,0)+4,MATCH(R$60,'[1]PNC 2020'!$A$3:$AA$3,0))=0,"",INDEX('[1]PNC 2020'!$A$3:$AA$434,MATCH($A569,'[1]PNC 2020'!$A$7:$A$434,0)+4,MATCH(R$60,'[1]PNC 2020'!$A$3:$AA$3,0))),"")</f>
        <v/>
      </c>
      <c r="S569" s="87">
        <f t="shared" si="190"/>
        <v>0</v>
      </c>
      <c r="T569" s="87" t="str">
        <f>IFERROR(IF(INDEX('[1]PNC 2020'!$A$3:$AA$434,MATCH($A569,'[1]PNC 2020'!$A$7:$A$434,0)+4,MATCH(T$60,'[1]PNC 2020'!$A$3:$AA$3,0))=0,"",INDEX('[1]PNC 2020'!$A$3:$AA$434,MATCH($A569,'[1]PNC 2020'!$A$7:$A$434,0)+4,MATCH(T$60,'[1]PNC 2020'!$A$3:$AA$3,0))),"")</f>
        <v/>
      </c>
      <c r="U569" s="87" t="str">
        <f>IFERROR(IF(INDEX('[1]PNC 2020'!$A$3:$AA$434,MATCH($A569,'[1]PNC 2020'!$A$7:$A$434,0)+4,MATCH(U$60,'[1]PNC 2020'!$A$3:$AA$3,0))=0,"",INDEX('[1]PNC 2020'!$A$3:$AA$434,MATCH($A569,'[1]PNC 2020'!$A$7:$A$434,0)+4,MATCH(U$60,'[1]PNC 2020'!$A$3:$AA$3,0))),"")</f>
        <v/>
      </c>
      <c r="V569" s="87">
        <f t="shared" si="191"/>
        <v>0</v>
      </c>
      <c r="W569" s="87" t="str">
        <f>IFERROR(IF(INDEX('[1]PNC 2020'!$A$3:$AA$434,MATCH($A569,'[1]PNC 2020'!$A$7:$A$434,0)+4,MATCH(W$60,'[1]PNC 2020'!$A$3:$AA$3,0))=0,"",INDEX('[1]PNC 2020'!$A$3:$AA$434,MATCH($A569,'[1]PNC 2020'!$A$7:$A$434,0)+4,MATCH(W$60,'[1]PNC 2020'!$A$3:$AA$3,0))),"")</f>
        <v/>
      </c>
      <c r="X569" s="87" t="str">
        <f>IFERROR(IF(INDEX('[1]PNC 2020'!$A$3:$AA$434,MATCH($A569,'[1]PNC 2020'!$A$7:$A$434,0)+4,MATCH(X$60,'[1]PNC 2020'!$A$3:$AA$3,0))=0,"",INDEX('[1]PNC 2020'!$A$3:$AA$434,MATCH($A569,'[1]PNC 2020'!$A$7:$A$434,0)+4,MATCH(X$60,'[1]PNC 2020'!$A$3:$AA$3,0))),"")</f>
        <v/>
      </c>
      <c r="Y569" s="87">
        <f t="shared" si="192"/>
        <v>0</v>
      </c>
      <c r="Z569" s="87" t="str">
        <f>IFERROR(IF(INDEX('[1]PNC 2020'!$A$3:$AA$434,MATCH($A569,'[1]PNC 2020'!$A$7:$A$434,0)+4,MATCH(Z$60,'[1]PNC 2020'!$A$3:$AA$3,0))=0,"",INDEX('[1]PNC 2020'!$A$3:$AA$434,MATCH($A569,'[1]PNC 2020'!$A$7:$A$434,0)+4,MATCH(Z$60,'[1]PNC 2020'!$A$3:$AA$3,0))),"")</f>
        <v/>
      </c>
      <c r="AA569" s="87" t="str">
        <f>IFERROR(IF(INDEX('[1]PNC 2020'!$A$3:$AA$434,MATCH($A569,'[1]PNC 2020'!$A$7:$A$434,0)+4,MATCH(AA$60,'[1]PNC 2020'!$A$3:$AA$3,0))=0,"",INDEX('[1]PNC 2020'!$A$3:$AA$434,MATCH($A569,'[1]PNC 2020'!$A$7:$A$434,0)+4,MATCH(AA$60,'[1]PNC 2020'!$A$3:$AA$3,0))),"")</f>
        <v/>
      </c>
      <c r="AB569" s="87">
        <f t="shared" si="193"/>
        <v>0</v>
      </c>
      <c r="AC569" s="87" t="str">
        <f>IFERROR(IF(INDEX('[1]PNC 2020'!$A$3:$AA$434,MATCH($A569,'[1]PNC 2020'!$A$7:$A$434,0)+4,MATCH(AC$60,'[1]PNC 2020'!$A$3:$AA$3,0))=0,"",INDEX('[1]PNC 2020'!$A$3:$AA$434,MATCH($A569,'[1]PNC 2020'!$A$7:$A$434,0)+4,MATCH(AC$60,'[1]PNC 2020'!$A$3:$AA$3,0))),"")</f>
        <v/>
      </c>
      <c r="AD569" s="87" t="str">
        <f>IFERROR(IF(INDEX('[1]PNC 2020'!$A$3:$AA$434,MATCH($A569,'[1]PNC 2020'!$A$7:$A$434,0)+4,MATCH(AD$60,'[1]PNC 2020'!$A$3:$AA$3,0))=0,"",INDEX('[1]PNC 2020'!$A$3:$AA$434,MATCH($A569,'[1]PNC 2020'!$A$7:$A$434,0)+4,MATCH(AD$60,'[1]PNC 2020'!$A$3:$AA$3,0))),"")</f>
        <v/>
      </c>
      <c r="AE569" s="87">
        <f t="shared" si="194"/>
        <v>0</v>
      </c>
      <c r="AF569" s="87" t="str">
        <f>IFERROR(IF(INDEX('[1]PNC 2020'!$A$3:$AA$434,MATCH($A569,'[1]PNC 2020'!$A$7:$A$434,0)+4,MATCH(AF$60,'[1]PNC 2020'!$A$3:$AA$3,0))=0,"",INDEX('[1]PNC 2020'!$A$3:$AA$434,MATCH($A569,'[1]PNC 2020'!$A$7:$A$434,0)+4,MATCH(AF$60,'[1]PNC 2020'!$A$3:$AA$3,0))),"")</f>
        <v/>
      </c>
      <c r="AG569" s="87" t="str">
        <f>IFERROR(IF(INDEX('[1]PNC 2020'!$A$3:$AA$434,MATCH($A569,'[1]PNC 2020'!$A$7:$A$434,0)+4,MATCH(AG$60,'[1]PNC 2020'!$A$3:$AA$3,0))=0,"",INDEX('[1]PNC 2020'!$A$3:$AA$434,MATCH($A569,'[1]PNC 2020'!$A$7:$A$434,0)+4,MATCH(AG$60,'[1]PNC 2020'!$A$3:$AA$3,0))),"")</f>
        <v/>
      </c>
      <c r="AH569" s="87">
        <f t="shared" si="195"/>
        <v>0</v>
      </c>
      <c r="AI569" s="87" t="str">
        <f>IFERROR(IF(INDEX('[1]PNC 2020'!$A$3:$AA$434,MATCH($A569,'[1]PNC 2020'!$A$7:$A$434,0)+4,MATCH(AI$60,'[1]PNC 2020'!$A$3:$AA$3,0))=0,"",INDEX('[1]PNC 2020'!$A$3:$AA$434,MATCH($A569,'[1]PNC 2020'!$A$7:$A$434,0)+4,MATCH(AI$60,'[1]PNC 2020'!$A$3:$AA$3,0))),"")</f>
        <v/>
      </c>
      <c r="AJ569" s="87" t="str">
        <f>IFERROR(IF(INDEX('[1]PNC 2020'!$A$3:$AA$434,MATCH($A569,'[1]PNC 2020'!$A$7:$A$434,0)+4,MATCH(AJ$60,'[1]PNC 2020'!$A$3:$AA$3,0))=0,"",INDEX('[1]PNC 2020'!$A$3:$AA$434,MATCH($A569,'[1]PNC 2020'!$A$7:$A$434,0)+4,MATCH(AJ$60,'[1]PNC 2020'!$A$3:$AA$3,0))),"")</f>
        <v/>
      </c>
      <c r="AK569" s="87">
        <f t="shared" si="196"/>
        <v>0</v>
      </c>
      <c r="AM569" s="132" t="s">
        <v>9</v>
      </c>
    </row>
    <row r="570" spans="1:39" ht="15.95" customHeight="1" x14ac:dyDescent="0.2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tr">
        <f>IFERROR(IF(INDEX('[1]PNC 2020'!$A$3:$AA$434,MATCH($A570,'[1]PNC 2020'!$A$7:$A$434,0)+4,MATCH(E$60,'[1]PNC 2020'!$A$3:$AA$3,0))=0,"",INDEX('[1]PNC 2020'!$A$3:$AA$434,MATCH($A570,'[1]PNC 2020'!$A$7:$A$434,0)+4,MATCH(E$60,'[1]PNC 2020'!$A$3:$AA$3,0))),"")</f>
        <v/>
      </c>
      <c r="F570" s="87" t="str">
        <f>IFERROR(IF(INDEX('[1]PNC 2020'!$A$3:$AA$434,MATCH($A570,'[1]PNC 2020'!$A$7:$A$434,0)+4,MATCH(F$60,'[1]PNC 2020'!$A$3:$AA$3,0))=0,"",INDEX('[1]PNC 2020'!$A$3:$AA$434,MATCH($A570,'[1]PNC 2020'!$A$7:$A$434,0)+4,MATCH(F$60,'[1]PNC 2020'!$A$3:$AA$3,0))),"")</f>
        <v/>
      </c>
      <c r="G570" s="87">
        <f t="shared" si="186"/>
        <v>0</v>
      </c>
      <c r="H570" s="87" t="str">
        <f>IFERROR(IF(INDEX('[1]PNC 2020'!$A$3:$AA$434,MATCH($A570,'[1]PNC 2020'!$A$7:$A$434,0)+4,MATCH(H$60,'[1]PNC 2020'!$A$3:$AA$3,0))=0,"",INDEX('[1]PNC 2020'!$A$3:$AA$434,MATCH($A570,'[1]PNC 2020'!$A$7:$A$434,0)+4,MATCH(H$60,'[1]PNC 2020'!$A$3:$AA$3,0))),"")</f>
        <v/>
      </c>
      <c r="I570" s="87" t="str">
        <f>IFERROR(IF(INDEX('[1]PNC 2020'!$A$3:$AA$434,MATCH($A570,'[1]PNC 2020'!$A$7:$A$434,0)+4,MATCH(I$60,'[1]PNC 2020'!$A$3:$AA$3,0))=0,"",INDEX('[1]PNC 2020'!$A$3:$AA$434,MATCH($A570,'[1]PNC 2020'!$A$7:$A$434,0)+4,MATCH(I$60,'[1]PNC 2020'!$A$3:$AA$3,0))),"")</f>
        <v/>
      </c>
      <c r="J570" s="87">
        <f t="shared" si="187"/>
        <v>0</v>
      </c>
      <c r="K570" s="87" t="str">
        <f>IFERROR(IF(INDEX('[1]PNC 2020'!$A$3:$AA$434,MATCH($A570,'[1]PNC 2020'!$A$7:$A$434,0)+4,MATCH(K$60,'[1]PNC 2020'!$A$3:$AA$3,0))=0,"",INDEX('[1]PNC 2020'!$A$3:$AA$434,MATCH($A570,'[1]PNC 2020'!$A$7:$A$434,0)+4,MATCH(K$60,'[1]PNC 2020'!$A$3:$AA$3,0))),"")</f>
        <v/>
      </c>
      <c r="L570" s="87" t="str">
        <f>IFERROR(IF(INDEX('[1]PNC 2020'!$A$3:$AA$434,MATCH($A570,'[1]PNC 2020'!$A$7:$A$434,0)+4,MATCH(L$60,'[1]PNC 2020'!$A$3:$AA$3,0))=0,"",INDEX('[1]PNC 2020'!$A$3:$AA$434,MATCH($A570,'[1]PNC 2020'!$A$7:$A$434,0)+4,MATCH(L$60,'[1]PNC 2020'!$A$3:$AA$3,0))),"")</f>
        <v/>
      </c>
      <c r="M570" s="87">
        <f t="shared" si="188"/>
        <v>0</v>
      </c>
      <c r="N570" s="87" t="str">
        <f>IFERROR(IF(INDEX('[1]PNC 2020'!$A$3:$AA$434,MATCH($A570,'[1]PNC 2020'!$A$7:$A$434,0)+4,MATCH(N$60,'[1]PNC 2020'!$A$3:$AA$3,0))=0,"",INDEX('[1]PNC 2020'!$A$3:$AA$434,MATCH($A570,'[1]PNC 2020'!$A$7:$A$434,0)+4,MATCH(N$60,'[1]PNC 2020'!$A$3:$AA$3,0))),"")</f>
        <v/>
      </c>
      <c r="O570" s="87" t="str">
        <f>IFERROR(IF(INDEX('[1]PNC 2020'!$A$3:$AA$434,MATCH($A570,'[1]PNC 2020'!$A$7:$A$434,0)+4,MATCH(O$60,'[1]PNC 2020'!$A$3:$AA$3,0))=0,"",INDEX('[1]PNC 2020'!$A$3:$AA$434,MATCH($A570,'[1]PNC 2020'!$A$7:$A$434,0)+4,MATCH(O$60,'[1]PNC 2020'!$A$3:$AA$3,0))),"")</f>
        <v/>
      </c>
      <c r="P570" s="87">
        <f t="shared" si="189"/>
        <v>0</v>
      </c>
      <c r="Q570" s="87" t="str">
        <f>IFERROR(IF(INDEX('[1]PNC 2020'!$A$3:$AA$434,MATCH($A570,'[1]PNC 2020'!$A$7:$A$434,0)+4,MATCH(Q$60,'[1]PNC 2020'!$A$3:$AA$3,0))=0,"",INDEX('[1]PNC 2020'!$A$3:$AA$434,MATCH($A570,'[1]PNC 2020'!$A$7:$A$434,0)+4,MATCH(Q$60,'[1]PNC 2020'!$A$3:$AA$3,0))),"")</f>
        <v/>
      </c>
      <c r="R570" s="87" t="str">
        <f>IFERROR(IF(INDEX('[1]PNC 2020'!$A$3:$AA$434,MATCH($A570,'[1]PNC 2020'!$A$7:$A$434,0)+4,MATCH(R$60,'[1]PNC 2020'!$A$3:$AA$3,0))=0,"",INDEX('[1]PNC 2020'!$A$3:$AA$434,MATCH($A570,'[1]PNC 2020'!$A$7:$A$434,0)+4,MATCH(R$60,'[1]PNC 2020'!$A$3:$AA$3,0))),"")</f>
        <v/>
      </c>
      <c r="S570" s="87">
        <f t="shared" si="190"/>
        <v>0</v>
      </c>
      <c r="T570" s="87" t="str">
        <f>IFERROR(IF(INDEX('[1]PNC 2020'!$A$3:$AA$434,MATCH($A570,'[1]PNC 2020'!$A$7:$A$434,0)+4,MATCH(T$60,'[1]PNC 2020'!$A$3:$AA$3,0))=0,"",INDEX('[1]PNC 2020'!$A$3:$AA$434,MATCH($A570,'[1]PNC 2020'!$A$7:$A$434,0)+4,MATCH(T$60,'[1]PNC 2020'!$A$3:$AA$3,0))),"")</f>
        <v/>
      </c>
      <c r="U570" s="87" t="str">
        <f>IFERROR(IF(INDEX('[1]PNC 2020'!$A$3:$AA$434,MATCH($A570,'[1]PNC 2020'!$A$7:$A$434,0)+4,MATCH(U$60,'[1]PNC 2020'!$A$3:$AA$3,0))=0,"",INDEX('[1]PNC 2020'!$A$3:$AA$434,MATCH($A570,'[1]PNC 2020'!$A$7:$A$434,0)+4,MATCH(U$60,'[1]PNC 2020'!$A$3:$AA$3,0))),"")</f>
        <v/>
      </c>
      <c r="V570" s="87">
        <f t="shared" si="191"/>
        <v>0</v>
      </c>
      <c r="W570" s="87" t="str">
        <f>IFERROR(IF(INDEX('[1]PNC 2020'!$A$3:$AA$434,MATCH($A570,'[1]PNC 2020'!$A$7:$A$434,0)+4,MATCH(W$60,'[1]PNC 2020'!$A$3:$AA$3,0))=0,"",INDEX('[1]PNC 2020'!$A$3:$AA$434,MATCH($A570,'[1]PNC 2020'!$A$7:$A$434,0)+4,MATCH(W$60,'[1]PNC 2020'!$A$3:$AA$3,0))),"")</f>
        <v/>
      </c>
      <c r="X570" s="87" t="str">
        <f>IFERROR(IF(INDEX('[1]PNC 2020'!$A$3:$AA$434,MATCH($A570,'[1]PNC 2020'!$A$7:$A$434,0)+4,MATCH(X$60,'[1]PNC 2020'!$A$3:$AA$3,0))=0,"",INDEX('[1]PNC 2020'!$A$3:$AA$434,MATCH($A570,'[1]PNC 2020'!$A$7:$A$434,0)+4,MATCH(X$60,'[1]PNC 2020'!$A$3:$AA$3,0))),"")</f>
        <v/>
      </c>
      <c r="Y570" s="87">
        <f t="shared" si="192"/>
        <v>0</v>
      </c>
      <c r="Z570" s="87" t="str">
        <f>IFERROR(IF(INDEX('[1]PNC 2020'!$A$3:$AA$434,MATCH($A570,'[1]PNC 2020'!$A$7:$A$434,0)+4,MATCH(Z$60,'[1]PNC 2020'!$A$3:$AA$3,0))=0,"",INDEX('[1]PNC 2020'!$A$3:$AA$434,MATCH($A570,'[1]PNC 2020'!$A$7:$A$434,0)+4,MATCH(Z$60,'[1]PNC 2020'!$A$3:$AA$3,0))),"")</f>
        <v/>
      </c>
      <c r="AA570" s="87" t="str">
        <f>IFERROR(IF(INDEX('[1]PNC 2020'!$A$3:$AA$434,MATCH($A570,'[1]PNC 2020'!$A$7:$A$434,0)+4,MATCH(AA$60,'[1]PNC 2020'!$A$3:$AA$3,0))=0,"",INDEX('[1]PNC 2020'!$A$3:$AA$434,MATCH($A570,'[1]PNC 2020'!$A$7:$A$434,0)+4,MATCH(AA$60,'[1]PNC 2020'!$A$3:$AA$3,0))),"")</f>
        <v/>
      </c>
      <c r="AB570" s="87">
        <f t="shared" si="193"/>
        <v>0</v>
      </c>
      <c r="AC570" s="87" t="str">
        <f>IFERROR(IF(INDEX('[1]PNC 2020'!$A$3:$AA$434,MATCH($A570,'[1]PNC 2020'!$A$7:$A$434,0)+4,MATCH(AC$60,'[1]PNC 2020'!$A$3:$AA$3,0))=0,"",INDEX('[1]PNC 2020'!$A$3:$AA$434,MATCH($A570,'[1]PNC 2020'!$A$7:$A$434,0)+4,MATCH(AC$60,'[1]PNC 2020'!$A$3:$AA$3,0))),"")</f>
        <v/>
      </c>
      <c r="AD570" s="87" t="str">
        <f>IFERROR(IF(INDEX('[1]PNC 2020'!$A$3:$AA$434,MATCH($A570,'[1]PNC 2020'!$A$7:$A$434,0)+4,MATCH(AD$60,'[1]PNC 2020'!$A$3:$AA$3,0))=0,"",INDEX('[1]PNC 2020'!$A$3:$AA$434,MATCH($A570,'[1]PNC 2020'!$A$7:$A$434,0)+4,MATCH(AD$60,'[1]PNC 2020'!$A$3:$AA$3,0))),"")</f>
        <v/>
      </c>
      <c r="AE570" s="87">
        <f t="shared" si="194"/>
        <v>0</v>
      </c>
      <c r="AF570" s="87" t="str">
        <f>IFERROR(IF(INDEX('[1]PNC 2020'!$A$3:$AA$434,MATCH($A570,'[1]PNC 2020'!$A$7:$A$434,0)+4,MATCH(AF$60,'[1]PNC 2020'!$A$3:$AA$3,0))=0,"",INDEX('[1]PNC 2020'!$A$3:$AA$434,MATCH($A570,'[1]PNC 2020'!$A$7:$A$434,0)+4,MATCH(AF$60,'[1]PNC 2020'!$A$3:$AA$3,0))),"")</f>
        <v/>
      </c>
      <c r="AG570" s="87" t="str">
        <f>IFERROR(IF(INDEX('[1]PNC 2020'!$A$3:$AA$434,MATCH($A570,'[1]PNC 2020'!$A$7:$A$434,0)+4,MATCH(AG$60,'[1]PNC 2020'!$A$3:$AA$3,0))=0,"",INDEX('[1]PNC 2020'!$A$3:$AA$434,MATCH($A570,'[1]PNC 2020'!$A$7:$A$434,0)+4,MATCH(AG$60,'[1]PNC 2020'!$A$3:$AA$3,0))),"")</f>
        <v/>
      </c>
      <c r="AH570" s="87">
        <f t="shared" si="195"/>
        <v>0</v>
      </c>
      <c r="AI570" s="87" t="str">
        <f>IFERROR(IF(INDEX('[1]PNC 2020'!$A$3:$AA$434,MATCH($A570,'[1]PNC 2020'!$A$7:$A$434,0)+4,MATCH(AI$60,'[1]PNC 2020'!$A$3:$AA$3,0))=0,"",INDEX('[1]PNC 2020'!$A$3:$AA$434,MATCH($A570,'[1]PNC 2020'!$A$7:$A$434,0)+4,MATCH(AI$60,'[1]PNC 2020'!$A$3:$AA$3,0))),"")</f>
        <v/>
      </c>
      <c r="AJ570" s="87" t="str">
        <f>IFERROR(IF(INDEX('[1]PNC 2020'!$A$3:$AA$434,MATCH($A570,'[1]PNC 2020'!$A$7:$A$434,0)+4,MATCH(AJ$60,'[1]PNC 2020'!$A$3:$AA$3,0))=0,"",INDEX('[1]PNC 2020'!$A$3:$AA$434,MATCH($A570,'[1]PNC 2020'!$A$7:$A$434,0)+4,MATCH(AJ$60,'[1]PNC 2020'!$A$3:$AA$3,0))),"")</f>
        <v/>
      </c>
      <c r="AK570" s="87">
        <f t="shared" si="196"/>
        <v>0</v>
      </c>
      <c r="AM570" s="132" t="s">
        <v>9</v>
      </c>
    </row>
    <row r="571" spans="1:39" ht="15.95" customHeight="1" x14ac:dyDescent="0.2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tr">
        <f>IFERROR(IF(INDEX('[1]PNC 2020'!$A$3:$AA$434,MATCH($A571,'[1]PNC 2020'!$A$7:$A$434,0)+4,MATCH(E$60,'[1]PNC 2020'!$A$3:$AA$3,0))=0,"",INDEX('[1]PNC 2020'!$A$3:$AA$434,MATCH($A571,'[1]PNC 2020'!$A$7:$A$434,0)+4,MATCH(E$60,'[1]PNC 2020'!$A$3:$AA$3,0))),"")</f>
        <v/>
      </c>
      <c r="F571" s="87" t="str">
        <f>IFERROR(IF(INDEX('[1]PNC 2020'!$A$3:$AA$434,MATCH($A571,'[1]PNC 2020'!$A$7:$A$434,0)+4,MATCH(F$60,'[1]PNC 2020'!$A$3:$AA$3,0))=0,"",INDEX('[1]PNC 2020'!$A$3:$AA$434,MATCH($A571,'[1]PNC 2020'!$A$7:$A$434,0)+4,MATCH(F$60,'[1]PNC 2020'!$A$3:$AA$3,0))),"")</f>
        <v/>
      </c>
      <c r="G571" s="87">
        <f t="shared" si="186"/>
        <v>0</v>
      </c>
      <c r="H571" s="87" t="str">
        <f>IFERROR(IF(INDEX('[1]PNC 2020'!$A$3:$AA$434,MATCH($A571,'[1]PNC 2020'!$A$7:$A$434,0)+4,MATCH(H$60,'[1]PNC 2020'!$A$3:$AA$3,0))=0,"",INDEX('[1]PNC 2020'!$A$3:$AA$434,MATCH($A571,'[1]PNC 2020'!$A$7:$A$434,0)+4,MATCH(H$60,'[1]PNC 2020'!$A$3:$AA$3,0))),"")</f>
        <v/>
      </c>
      <c r="I571" s="87" t="str">
        <f>IFERROR(IF(INDEX('[1]PNC 2020'!$A$3:$AA$434,MATCH($A571,'[1]PNC 2020'!$A$7:$A$434,0)+4,MATCH(I$60,'[1]PNC 2020'!$A$3:$AA$3,0))=0,"",INDEX('[1]PNC 2020'!$A$3:$AA$434,MATCH($A571,'[1]PNC 2020'!$A$7:$A$434,0)+4,MATCH(I$60,'[1]PNC 2020'!$A$3:$AA$3,0))),"")</f>
        <v/>
      </c>
      <c r="J571" s="87">
        <f t="shared" si="187"/>
        <v>0</v>
      </c>
      <c r="K571" s="87" t="str">
        <f>IFERROR(IF(INDEX('[1]PNC 2020'!$A$3:$AA$434,MATCH($A571,'[1]PNC 2020'!$A$7:$A$434,0)+4,MATCH(K$60,'[1]PNC 2020'!$A$3:$AA$3,0))=0,"",INDEX('[1]PNC 2020'!$A$3:$AA$434,MATCH($A571,'[1]PNC 2020'!$A$7:$A$434,0)+4,MATCH(K$60,'[1]PNC 2020'!$A$3:$AA$3,0))),"")</f>
        <v/>
      </c>
      <c r="L571" s="87" t="str">
        <f>IFERROR(IF(INDEX('[1]PNC 2020'!$A$3:$AA$434,MATCH($A571,'[1]PNC 2020'!$A$7:$A$434,0)+4,MATCH(L$60,'[1]PNC 2020'!$A$3:$AA$3,0))=0,"",INDEX('[1]PNC 2020'!$A$3:$AA$434,MATCH($A571,'[1]PNC 2020'!$A$7:$A$434,0)+4,MATCH(L$60,'[1]PNC 2020'!$A$3:$AA$3,0))),"")</f>
        <v/>
      </c>
      <c r="M571" s="87">
        <f t="shared" si="188"/>
        <v>0</v>
      </c>
      <c r="N571" s="87" t="str">
        <f>IFERROR(IF(INDEX('[1]PNC 2020'!$A$3:$AA$434,MATCH($A571,'[1]PNC 2020'!$A$7:$A$434,0)+4,MATCH(N$60,'[1]PNC 2020'!$A$3:$AA$3,0))=0,"",INDEX('[1]PNC 2020'!$A$3:$AA$434,MATCH($A571,'[1]PNC 2020'!$A$7:$A$434,0)+4,MATCH(N$60,'[1]PNC 2020'!$A$3:$AA$3,0))),"")</f>
        <v/>
      </c>
      <c r="O571" s="87" t="str">
        <f>IFERROR(IF(INDEX('[1]PNC 2020'!$A$3:$AA$434,MATCH($A571,'[1]PNC 2020'!$A$7:$A$434,0)+4,MATCH(O$60,'[1]PNC 2020'!$A$3:$AA$3,0))=0,"",INDEX('[1]PNC 2020'!$A$3:$AA$434,MATCH($A571,'[1]PNC 2020'!$A$7:$A$434,0)+4,MATCH(O$60,'[1]PNC 2020'!$A$3:$AA$3,0))),"")</f>
        <v/>
      </c>
      <c r="P571" s="87">
        <f t="shared" si="189"/>
        <v>0</v>
      </c>
      <c r="Q571" s="87" t="str">
        <f>IFERROR(IF(INDEX('[1]PNC 2020'!$A$3:$AA$434,MATCH($A571,'[1]PNC 2020'!$A$7:$A$434,0)+4,MATCH(Q$60,'[1]PNC 2020'!$A$3:$AA$3,0))=0,"",INDEX('[1]PNC 2020'!$A$3:$AA$434,MATCH($A571,'[1]PNC 2020'!$A$7:$A$434,0)+4,MATCH(Q$60,'[1]PNC 2020'!$A$3:$AA$3,0))),"")</f>
        <v/>
      </c>
      <c r="R571" s="87" t="str">
        <f>IFERROR(IF(INDEX('[1]PNC 2020'!$A$3:$AA$434,MATCH($A571,'[1]PNC 2020'!$A$7:$A$434,0)+4,MATCH(R$60,'[1]PNC 2020'!$A$3:$AA$3,0))=0,"",INDEX('[1]PNC 2020'!$A$3:$AA$434,MATCH($A571,'[1]PNC 2020'!$A$7:$A$434,0)+4,MATCH(R$60,'[1]PNC 2020'!$A$3:$AA$3,0))),"")</f>
        <v/>
      </c>
      <c r="S571" s="87">
        <f t="shared" si="190"/>
        <v>0</v>
      </c>
      <c r="T571" s="87" t="str">
        <f>IFERROR(IF(INDEX('[1]PNC 2020'!$A$3:$AA$434,MATCH($A571,'[1]PNC 2020'!$A$7:$A$434,0)+4,MATCH(T$60,'[1]PNC 2020'!$A$3:$AA$3,0))=0,"",INDEX('[1]PNC 2020'!$A$3:$AA$434,MATCH($A571,'[1]PNC 2020'!$A$7:$A$434,0)+4,MATCH(T$60,'[1]PNC 2020'!$A$3:$AA$3,0))),"")</f>
        <v/>
      </c>
      <c r="U571" s="87" t="str">
        <f>IFERROR(IF(INDEX('[1]PNC 2020'!$A$3:$AA$434,MATCH($A571,'[1]PNC 2020'!$A$7:$A$434,0)+4,MATCH(U$60,'[1]PNC 2020'!$A$3:$AA$3,0))=0,"",INDEX('[1]PNC 2020'!$A$3:$AA$434,MATCH($A571,'[1]PNC 2020'!$A$7:$A$434,0)+4,MATCH(U$60,'[1]PNC 2020'!$A$3:$AA$3,0))),"")</f>
        <v/>
      </c>
      <c r="V571" s="87">
        <f t="shared" si="191"/>
        <v>0</v>
      </c>
      <c r="W571" s="87" t="str">
        <f>IFERROR(IF(INDEX('[1]PNC 2020'!$A$3:$AA$434,MATCH($A571,'[1]PNC 2020'!$A$7:$A$434,0)+4,MATCH(W$60,'[1]PNC 2020'!$A$3:$AA$3,0))=0,"",INDEX('[1]PNC 2020'!$A$3:$AA$434,MATCH($A571,'[1]PNC 2020'!$A$7:$A$434,0)+4,MATCH(W$60,'[1]PNC 2020'!$A$3:$AA$3,0))),"")</f>
        <v/>
      </c>
      <c r="X571" s="87" t="str">
        <f>IFERROR(IF(INDEX('[1]PNC 2020'!$A$3:$AA$434,MATCH($A571,'[1]PNC 2020'!$A$7:$A$434,0)+4,MATCH(X$60,'[1]PNC 2020'!$A$3:$AA$3,0))=0,"",INDEX('[1]PNC 2020'!$A$3:$AA$434,MATCH($A571,'[1]PNC 2020'!$A$7:$A$434,0)+4,MATCH(X$60,'[1]PNC 2020'!$A$3:$AA$3,0))),"")</f>
        <v/>
      </c>
      <c r="Y571" s="87">
        <f t="shared" si="192"/>
        <v>0</v>
      </c>
      <c r="Z571" s="87" t="str">
        <f>IFERROR(IF(INDEX('[1]PNC 2020'!$A$3:$AA$434,MATCH($A571,'[1]PNC 2020'!$A$7:$A$434,0)+4,MATCH(Z$60,'[1]PNC 2020'!$A$3:$AA$3,0))=0,"",INDEX('[1]PNC 2020'!$A$3:$AA$434,MATCH($A571,'[1]PNC 2020'!$A$7:$A$434,0)+4,MATCH(Z$60,'[1]PNC 2020'!$A$3:$AA$3,0))),"")</f>
        <v/>
      </c>
      <c r="AA571" s="87" t="str">
        <f>IFERROR(IF(INDEX('[1]PNC 2020'!$A$3:$AA$434,MATCH($A571,'[1]PNC 2020'!$A$7:$A$434,0)+4,MATCH(AA$60,'[1]PNC 2020'!$A$3:$AA$3,0))=0,"",INDEX('[1]PNC 2020'!$A$3:$AA$434,MATCH($A571,'[1]PNC 2020'!$A$7:$A$434,0)+4,MATCH(AA$60,'[1]PNC 2020'!$A$3:$AA$3,0))),"")</f>
        <v/>
      </c>
      <c r="AB571" s="87">
        <f t="shared" si="193"/>
        <v>0</v>
      </c>
      <c r="AC571" s="87" t="str">
        <f>IFERROR(IF(INDEX('[1]PNC 2020'!$A$3:$AA$434,MATCH($A571,'[1]PNC 2020'!$A$7:$A$434,0)+4,MATCH(AC$60,'[1]PNC 2020'!$A$3:$AA$3,0))=0,"",INDEX('[1]PNC 2020'!$A$3:$AA$434,MATCH($A571,'[1]PNC 2020'!$A$7:$A$434,0)+4,MATCH(AC$60,'[1]PNC 2020'!$A$3:$AA$3,0))),"")</f>
        <v/>
      </c>
      <c r="AD571" s="87" t="str">
        <f>IFERROR(IF(INDEX('[1]PNC 2020'!$A$3:$AA$434,MATCH($A571,'[1]PNC 2020'!$A$7:$A$434,0)+4,MATCH(AD$60,'[1]PNC 2020'!$A$3:$AA$3,0))=0,"",INDEX('[1]PNC 2020'!$A$3:$AA$434,MATCH($A571,'[1]PNC 2020'!$A$7:$A$434,0)+4,MATCH(AD$60,'[1]PNC 2020'!$A$3:$AA$3,0))),"")</f>
        <v/>
      </c>
      <c r="AE571" s="87">
        <f t="shared" si="194"/>
        <v>0</v>
      </c>
      <c r="AF571" s="87" t="str">
        <f>IFERROR(IF(INDEX('[1]PNC 2020'!$A$3:$AA$434,MATCH($A571,'[1]PNC 2020'!$A$7:$A$434,0)+4,MATCH(AF$60,'[1]PNC 2020'!$A$3:$AA$3,0))=0,"",INDEX('[1]PNC 2020'!$A$3:$AA$434,MATCH($A571,'[1]PNC 2020'!$A$7:$A$434,0)+4,MATCH(AF$60,'[1]PNC 2020'!$A$3:$AA$3,0))),"")</f>
        <v/>
      </c>
      <c r="AG571" s="87" t="str">
        <f>IFERROR(IF(INDEX('[1]PNC 2020'!$A$3:$AA$434,MATCH($A571,'[1]PNC 2020'!$A$7:$A$434,0)+4,MATCH(AG$60,'[1]PNC 2020'!$A$3:$AA$3,0))=0,"",INDEX('[1]PNC 2020'!$A$3:$AA$434,MATCH($A571,'[1]PNC 2020'!$A$7:$A$434,0)+4,MATCH(AG$60,'[1]PNC 2020'!$A$3:$AA$3,0))),"")</f>
        <v/>
      </c>
      <c r="AH571" s="87">
        <f t="shared" si="195"/>
        <v>0</v>
      </c>
      <c r="AI571" s="87" t="str">
        <f>IFERROR(IF(INDEX('[1]PNC 2020'!$A$3:$AA$434,MATCH($A571,'[1]PNC 2020'!$A$7:$A$434,0)+4,MATCH(AI$60,'[1]PNC 2020'!$A$3:$AA$3,0))=0,"",INDEX('[1]PNC 2020'!$A$3:$AA$434,MATCH($A571,'[1]PNC 2020'!$A$7:$A$434,0)+4,MATCH(AI$60,'[1]PNC 2020'!$A$3:$AA$3,0))),"")</f>
        <v/>
      </c>
      <c r="AJ571" s="87" t="str">
        <f>IFERROR(IF(INDEX('[1]PNC 2020'!$A$3:$AA$434,MATCH($A571,'[1]PNC 2020'!$A$7:$A$434,0)+4,MATCH(AJ$60,'[1]PNC 2020'!$A$3:$AA$3,0))=0,"",INDEX('[1]PNC 2020'!$A$3:$AA$434,MATCH($A571,'[1]PNC 2020'!$A$7:$A$434,0)+4,MATCH(AJ$60,'[1]PNC 2020'!$A$3:$AA$3,0))),"")</f>
        <v/>
      </c>
      <c r="AK571" s="87">
        <f t="shared" si="196"/>
        <v>0</v>
      </c>
      <c r="AM571" s="132" t="s">
        <v>9</v>
      </c>
    </row>
    <row r="572" spans="1:39" ht="15.95" customHeight="1" x14ac:dyDescent="0.2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tr">
        <f>IFERROR(IF(INDEX('[1]PNC 2020'!$A$3:$AA$434,MATCH($A572,'[1]PNC 2020'!$A$7:$A$434,0)+4,MATCH(E$60,'[1]PNC 2020'!$A$3:$AA$3,0))=0,"",INDEX('[1]PNC 2020'!$A$3:$AA$434,MATCH($A572,'[1]PNC 2020'!$A$7:$A$434,0)+4,MATCH(E$60,'[1]PNC 2020'!$A$3:$AA$3,0))),"")</f>
        <v/>
      </c>
      <c r="F572" s="87" t="str">
        <f>IFERROR(IF(INDEX('[1]PNC 2020'!$A$3:$AA$434,MATCH($A572,'[1]PNC 2020'!$A$7:$A$434,0)+4,MATCH(F$60,'[1]PNC 2020'!$A$3:$AA$3,0))=0,"",INDEX('[1]PNC 2020'!$A$3:$AA$434,MATCH($A572,'[1]PNC 2020'!$A$7:$A$434,0)+4,MATCH(F$60,'[1]PNC 2020'!$A$3:$AA$3,0))),"")</f>
        <v/>
      </c>
      <c r="G572" s="87">
        <f t="shared" si="186"/>
        <v>0</v>
      </c>
      <c r="H572" s="87" t="str">
        <f>IFERROR(IF(INDEX('[1]PNC 2020'!$A$3:$AA$434,MATCH($A572,'[1]PNC 2020'!$A$7:$A$434,0)+4,MATCH(H$60,'[1]PNC 2020'!$A$3:$AA$3,0))=0,"",INDEX('[1]PNC 2020'!$A$3:$AA$434,MATCH($A572,'[1]PNC 2020'!$A$7:$A$434,0)+4,MATCH(H$60,'[1]PNC 2020'!$A$3:$AA$3,0))),"")</f>
        <v/>
      </c>
      <c r="I572" s="87" t="str">
        <f>IFERROR(IF(INDEX('[1]PNC 2020'!$A$3:$AA$434,MATCH($A572,'[1]PNC 2020'!$A$7:$A$434,0)+4,MATCH(I$60,'[1]PNC 2020'!$A$3:$AA$3,0))=0,"",INDEX('[1]PNC 2020'!$A$3:$AA$434,MATCH($A572,'[1]PNC 2020'!$A$7:$A$434,0)+4,MATCH(I$60,'[1]PNC 2020'!$A$3:$AA$3,0))),"")</f>
        <v/>
      </c>
      <c r="J572" s="87">
        <f t="shared" si="187"/>
        <v>0</v>
      </c>
      <c r="K572" s="87" t="str">
        <f>IFERROR(IF(INDEX('[1]PNC 2020'!$A$3:$AA$434,MATCH($A572,'[1]PNC 2020'!$A$7:$A$434,0)+4,MATCH(K$60,'[1]PNC 2020'!$A$3:$AA$3,0))=0,"",INDEX('[1]PNC 2020'!$A$3:$AA$434,MATCH($A572,'[1]PNC 2020'!$A$7:$A$434,0)+4,MATCH(K$60,'[1]PNC 2020'!$A$3:$AA$3,0))),"")</f>
        <v/>
      </c>
      <c r="L572" s="87" t="str">
        <f>IFERROR(IF(INDEX('[1]PNC 2020'!$A$3:$AA$434,MATCH($A572,'[1]PNC 2020'!$A$7:$A$434,0)+4,MATCH(L$60,'[1]PNC 2020'!$A$3:$AA$3,0))=0,"",INDEX('[1]PNC 2020'!$A$3:$AA$434,MATCH($A572,'[1]PNC 2020'!$A$7:$A$434,0)+4,MATCH(L$60,'[1]PNC 2020'!$A$3:$AA$3,0))),"")</f>
        <v/>
      </c>
      <c r="M572" s="87">
        <f t="shared" si="188"/>
        <v>0</v>
      </c>
      <c r="N572" s="87" t="str">
        <f>IFERROR(IF(INDEX('[1]PNC 2020'!$A$3:$AA$434,MATCH($A572,'[1]PNC 2020'!$A$7:$A$434,0)+4,MATCH(N$60,'[1]PNC 2020'!$A$3:$AA$3,0))=0,"",INDEX('[1]PNC 2020'!$A$3:$AA$434,MATCH($A572,'[1]PNC 2020'!$A$7:$A$434,0)+4,MATCH(N$60,'[1]PNC 2020'!$A$3:$AA$3,0))),"")</f>
        <v/>
      </c>
      <c r="O572" s="87" t="str">
        <f>IFERROR(IF(INDEX('[1]PNC 2020'!$A$3:$AA$434,MATCH($A572,'[1]PNC 2020'!$A$7:$A$434,0)+4,MATCH(O$60,'[1]PNC 2020'!$A$3:$AA$3,0))=0,"",INDEX('[1]PNC 2020'!$A$3:$AA$434,MATCH($A572,'[1]PNC 2020'!$A$7:$A$434,0)+4,MATCH(O$60,'[1]PNC 2020'!$A$3:$AA$3,0))),"")</f>
        <v/>
      </c>
      <c r="P572" s="87">
        <f t="shared" si="189"/>
        <v>0</v>
      </c>
      <c r="Q572" s="87" t="str">
        <f>IFERROR(IF(INDEX('[1]PNC 2020'!$A$3:$AA$434,MATCH($A572,'[1]PNC 2020'!$A$7:$A$434,0)+4,MATCH(Q$60,'[1]PNC 2020'!$A$3:$AA$3,0))=0,"",INDEX('[1]PNC 2020'!$A$3:$AA$434,MATCH($A572,'[1]PNC 2020'!$A$7:$A$434,0)+4,MATCH(Q$60,'[1]PNC 2020'!$A$3:$AA$3,0))),"")</f>
        <v/>
      </c>
      <c r="R572" s="87" t="str">
        <f>IFERROR(IF(INDEX('[1]PNC 2020'!$A$3:$AA$434,MATCH($A572,'[1]PNC 2020'!$A$7:$A$434,0)+4,MATCH(R$60,'[1]PNC 2020'!$A$3:$AA$3,0))=0,"",INDEX('[1]PNC 2020'!$A$3:$AA$434,MATCH($A572,'[1]PNC 2020'!$A$7:$A$434,0)+4,MATCH(R$60,'[1]PNC 2020'!$A$3:$AA$3,0))),"")</f>
        <v/>
      </c>
      <c r="S572" s="87">
        <f t="shared" si="190"/>
        <v>0</v>
      </c>
      <c r="T572" s="87" t="str">
        <f>IFERROR(IF(INDEX('[1]PNC 2020'!$A$3:$AA$434,MATCH($A572,'[1]PNC 2020'!$A$7:$A$434,0)+4,MATCH(T$60,'[1]PNC 2020'!$A$3:$AA$3,0))=0,"",INDEX('[1]PNC 2020'!$A$3:$AA$434,MATCH($A572,'[1]PNC 2020'!$A$7:$A$434,0)+4,MATCH(T$60,'[1]PNC 2020'!$A$3:$AA$3,0))),"")</f>
        <v/>
      </c>
      <c r="U572" s="87" t="str">
        <f>IFERROR(IF(INDEX('[1]PNC 2020'!$A$3:$AA$434,MATCH($A572,'[1]PNC 2020'!$A$7:$A$434,0)+4,MATCH(U$60,'[1]PNC 2020'!$A$3:$AA$3,0))=0,"",INDEX('[1]PNC 2020'!$A$3:$AA$434,MATCH($A572,'[1]PNC 2020'!$A$7:$A$434,0)+4,MATCH(U$60,'[1]PNC 2020'!$A$3:$AA$3,0))),"")</f>
        <v/>
      </c>
      <c r="V572" s="87">
        <f t="shared" si="191"/>
        <v>0</v>
      </c>
      <c r="W572" s="87" t="str">
        <f>IFERROR(IF(INDEX('[1]PNC 2020'!$A$3:$AA$434,MATCH($A572,'[1]PNC 2020'!$A$7:$A$434,0)+4,MATCH(W$60,'[1]PNC 2020'!$A$3:$AA$3,0))=0,"",INDEX('[1]PNC 2020'!$A$3:$AA$434,MATCH($A572,'[1]PNC 2020'!$A$7:$A$434,0)+4,MATCH(W$60,'[1]PNC 2020'!$A$3:$AA$3,0))),"")</f>
        <v/>
      </c>
      <c r="X572" s="87" t="str">
        <f>IFERROR(IF(INDEX('[1]PNC 2020'!$A$3:$AA$434,MATCH($A572,'[1]PNC 2020'!$A$7:$A$434,0)+4,MATCH(X$60,'[1]PNC 2020'!$A$3:$AA$3,0))=0,"",INDEX('[1]PNC 2020'!$A$3:$AA$434,MATCH($A572,'[1]PNC 2020'!$A$7:$A$434,0)+4,MATCH(X$60,'[1]PNC 2020'!$A$3:$AA$3,0))),"")</f>
        <v/>
      </c>
      <c r="Y572" s="87">
        <f t="shared" si="192"/>
        <v>0</v>
      </c>
      <c r="Z572" s="87" t="str">
        <f>IFERROR(IF(INDEX('[1]PNC 2020'!$A$3:$AA$434,MATCH($A572,'[1]PNC 2020'!$A$7:$A$434,0)+4,MATCH(Z$60,'[1]PNC 2020'!$A$3:$AA$3,0))=0,"",INDEX('[1]PNC 2020'!$A$3:$AA$434,MATCH($A572,'[1]PNC 2020'!$A$7:$A$434,0)+4,MATCH(Z$60,'[1]PNC 2020'!$A$3:$AA$3,0))),"")</f>
        <v/>
      </c>
      <c r="AA572" s="87" t="str">
        <f>IFERROR(IF(INDEX('[1]PNC 2020'!$A$3:$AA$434,MATCH($A572,'[1]PNC 2020'!$A$7:$A$434,0)+4,MATCH(AA$60,'[1]PNC 2020'!$A$3:$AA$3,0))=0,"",INDEX('[1]PNC 2020'!$A$3:$AA$434,MATCH($A572,'[1]PNC 2020'!$A$7:$A$434,0)+4,MATCH(AA$60,'[1]PNC 2020'!$A$3:$AA$3,0))),"")</f>
        <v/>
      </c>
      <c r="AB572" s="87">
        <f t="shared" si="193"/>
        <v>0</v>
      </c>
      <c r="AC572" s="87" t="str">
        <f>IFERROR(IF(INDEX('[1]PNC 2020'!$A$3:$AA$434,MATCH($A572,'[1]PNC 2020'!$A$7:$A$434,0)+4,MATCH(AC$60,'[1]PNC 2020'!$A$3:$AA$3,0))=0,"",INDEX('[1]PNC 2020'!$A$3:$AA$434,MATCH($A572,'[1]PNC 2020'!$A$7:$A$434,0)+4,MATCH(AC$60,'[1]PNC 2020'!$A$3:$AA$3,0))),"")</f>
        <v/>
      </c>
      <c r="AD572" s="87" t="str">
        <f>IFERROR(IF(INDEX('[1]PNC 2020'!$A$3:$AA$434,MATCH($A572,'[1]PNC 2020'!$A$7:$A$434,0)+4,MATCH(AD$60,'[1]PNC 2020'!$A$3:$AA$3,0))=0,"",INDEX('[1]PNC 2020'!$A$3:$AA$434,MATCH($A572,'[1]PNC 2020'!$A$7:$A$434,0)+4,MATCH(AD$60,'[1]PNC 2020'!$A$3:$AA$3,0))),"")</f>
        <v/>
      </c>
      <c r="AE572" s="87">
        <f t="shared" si="194"/>
        <v>0</v>
      </c>
      <c r="AF572" s="87" t="str">
        <f>IFERROR(IF(INDEX('[1]PNC 2020'!$A$3:$AA$434,MATCH($A572,'[1]PNC 2020'!$A$7:$A$434,0)+4,MATCH(AF$60,'[1]PNC 2020'!$A$3:$AA$3,0))=0,"",INDEX('[1]PNC 2020'!$A$3:$AA$434,MATCH($A572,'[1]PNC 2020'!$A$7:$A$434,0)+4,MATCH(AF$60,'[1]PNC 2020'!$A$3:$AA$3,0))),"")</f>
        <v/>
      </c>
      <c r="AG572" s="87" t="str">
        <f>IFERROR(IF(INDEX('[1]PNC 2020'!$A$3:$AA$434,MATCH($A572,'[1]PNC 2020'!$A$7:$A$434,0)+4,MATCH(AG$60,'[1]PNC 2020'!$A$3:$AA$3,0))=0,"",INDEX('[1]PNC 2020'!$A$3:$AA$434,MATCH($A572,'[1]PNC 2020'!$A$7:$A$434,0)+4,MATCH(AG$60,'[1]PNC 2020'!$A$3:$AA$3,0))),"")</f>
        <v/>
      </c>
      <c r="AH572" s="87">
        <f t="shared" si="195"/>
        <v>0</v>
      </c>
      <c r="AI572" s="87" t="str">
        <f>IFERROR(IF(INDEX('[1]PNC 2020'!$A$3:$AA$434,MATCH($A572,'[1]PNC 2020'!$A$7:$A$434,0)+4,MATCH(AI$60,'[1]PNC 2020'!$A$3:$AA$3,0))=0,"",INDEX('[1]PNC 2020'!$A$3:$AA$434,MATCH($A572,'[1]PNC 2020'!$A$7:$A$434,0)+4,MATCH(AI$60,'[1]PNC 2020'!$A$3:$AA$3,0))),"")</f>
        <v/>
      </c>
      <c r="AJ572" s="87" t="str">
        <f>IFERROR(IF(INDEX('[1]PNC 2020'!$A$3:$AA$434,MATCH($A572,'[1]PNC 2020'!$A$7:$A$434,0)+4,MATCH(AJ$60,'[1]PNC 2020'!$A$3:$AA$3,0))=0,"",INDEX('[1]PNC 2020'!$A$3:$AA$434,MATCH($A572,'[1]PNC 2020'!$A$7:$A$434,0)+4,MATCH(AJ$60,'[1]PNC 2020'!$A$3:$AA$3,0))),"")</f>
        <v/>
      </c>
      <c r="AK572" s="87">
        <f t="shared" si="196"/>
        <v>0</v>
      </c>
      <c r="AM572" s="132" t="s">
        <v>9</v>
      </c>
    </row>
    <row r="573" spans="1:39" ht="15.95" customHeight="1" x14ac:dyDescent="0.2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tr">
        <f>IFERROR(IF(INDEX('[1]PNC 2020'!$A$3:$AA$434,MATCH($A573,'[1]PNC 2020'!$A$7:$A$434,0)+4,MATCH(E$60,'[1]PNC 2020'!$A$3:$AA$3,0))=0,"",INDEX('[1]PNC 2020'!$A$3:$AA$434,MATCH($A573,'[1]PNC 2020'!$A$7:$A$434,0)+4,MATCH(E$60,'[1]PNC 2020'!$A$3:$AA$3,0))),"")</f>
        <v/>
      </c>
      <c r="F573" s="87" t="str">
        <f>IFERROR(IF(INDEX('[1]PNC 2020'!$A$3:$AA$434,MATCH($A573,'[1]PNC 2020'!$A$7:$A$434,0)+4,MATCH(F$60,'[1]PNC 2020'!$A$3:$AA$3,0))=0,"",INDEX('[1]PNC 2020'!$A$3:$AA$434,MATCH($A573,'[1]PNC 2020'!$A$7:$A$434,0)+4,MATCH(F$60,'[1]PNC 2020'!$A$3:$AA$3,0))),"")</f>
        <v/>
      </c>
      <c r="G573" s="87">
        <f t="shared" si="186"/>
        <v>0</v>
      </c>
      <c r="H573" s="87" t="str">
        <f>IFERROR(IF(INDEX('[1]PNC 2020'!$A$3:$AA$434,MATCH($A573,'[1]PNC 2020'!$A$7:$A$434,0)+4,MATCH(H$60,'[1]PNC 2020'!$A$3:$AA$3,0))=0,"",INDEX('[1]PNC 2020'!$A$3:$AA$434,MATCH($A573,'[1]PNC 2020'!$A$7:$A$434,0)+4,MATCH(H$60,'[1]PNC 2020'!$A$3:$AA$3,0))),"")</f>
        <v/>
      </c>
      <c r="I573" s="87" t="str">
        <f>IFERROR(IF(INDEX('[1]PNC 2020'!$A$3:$AA$434,MATCH($A573,'[1]PNC 2020'!$A$7:$A$434,0)+4,MATCH(I$60,'[1]PNC 2020'!$A$3:$AA$3,0))=0,"",INDEX('[1]PNC 2020'!$A$3:$AA$434,MATCH($A573,'[1]PNC 2020'!$A$7:$A$434,0)+4,MATCH(I$60,'[1]PNC 2020'!$A$3:$AA$3,0))),"")</f>
        <v/>
      </c>
      <c r="J573" s="87">
        <f t="shared" si="187"/>
        <v>0</v>
      </c>
      <c r="K573" s="87" t="str">
        <f>IFERROR(IF(INDEX('[1]PNC 2020'!$A$3:$AA$434,MATCH($A573,'[1]PNC 2020'!$A$7:$A$434,0)+4,MATCH(K$60,'[1]PNC 2020'!$A$3:$AA$3,0))=0,"",INDEX('[1]PNC 2020'!$A$3:$AA$434,MATCH($A573,'[1]PNC 2020'!$A$7:$A$434,0)+4,MATCH(K$60,'[1]PNC 2020'!$A$3:$AA$3,0))),"")</f>
        <v/>
      </c>
      <c r="L573" s="87" t="str">
        <f>IFERROR(IF(INDEX('[1]PNC 2020'!$A$3:$AA$434,MATCH($A573,'[1]PNC 2020'!$A$7:$A$434,0)+4,MATCH(L$60,'[1]PNC 2020'!$A$3:$AA$3,0))=0,"",INDEX('[1]PNC 2020'!$A$3:$AA$434,MATCH($A573,'[1]PNC 2020'!$A$7:$A$434,0)+4,MATCH(L$60,'[1]PNC 2020'!$A$3:$AA$3,0))),"")</f>
        <v/>
      </c>
      <c r="M573" s="87">
        <f t="shared" si="188"/>
        <v>0</v>
      </c>
      <c r="N573" s="87" t="str">
        <f>IFERROR(IF(INDEX('[1]PNC 2020'!$A$3:$AA$434,MATCH($A573,'[1]PNC 2020'!$A$7:$A$434,0)+4,MATCH(N$60,'[1]PNC 2020'!$A$3:$AA$3,0))=0,"",INDEX('[1]PNC 2020'!$A$3:$AA$434,MATCH($A573,'[1]PNC 2020'!$A$7:$A$434,0)+4,MATCH(N$60,'[1]PNC 2020'!$A$3:$AA$3,0))),"")</f>
        <v/>
      </c>
      <c r="O573" s="87" t="str">
        <f>IFERROR(IF(INDEX('[1]PNC 2020'!$A$3:$AA$434,MATCH($A573,'[1]PNC 2020'!$A$7:$A$434,0)+4,MATCH(O$60,'[1]PNC 2020'!$A$3:$AA$3,0))=0,"",INDEX('[1]PNC 2020'!$A$3:$AA$434,MATCH($A573,'[1]PNC 2020'!$A$7:$A$434,0)+4,MATCH(O$60,'[1]PNC 2020'!$A$3:$AA$3,0))),"")</f>
        <v/>
      </c>
      <c r="P573" s="87">
        <f t="shared" si="189"/>
        <v>0</v>
      </c>
      <c r="Q573" s="87" t="str">
        <f>IFERROR(IF(INDEX('[1]PNC 2020'!$A$3:$AA$434,MATCH($A573,'[1]PNC 2020'!$A$7:$A$434,0)+4,MATCH(Q$60,'[1]PNC 2020'!$A$3:$AA$3,0))=0,"",INDEX('[1]PNC 2020'!$A$3:$AA$434,MATCH($A573,'[1]PNC 2020'!$A$7:$A$434,0)+4,MATCH(Q$60,'[1]PNC 2020'!$A$3:$AA$3,0))),"")</f>
        <v/>
      </c>
      <c r="R573" s="87" t="str">
        <f>IFERROR(IF(INDEX('[1]PNC 2020'!$A$3:$AA$434,MATCH($A573,'[1]PNC 2020'!$A$7:$A$434,0)+4,MATCH(R$60,'[1]PNC 2020'!$A$3:$AA$3,0))=0,"",INDEX('[1]PNC 2020'!$A$3:$AA$434,MATCH($A573,'[1]PNC 2020'!$A$7:$A$434,0)+4,MATCH(R$60,'[1]PNC 2020'!$A$3:$AA$3,0))),"")</f>
        <v/>
      </c>
      <c r="S573" s="87">
        <f t="shared" si="190"/>
        <v>0</v>
      </c>
      <c r="T573" s="87" t="str">
        <f>IFERROR(IF(INDEX('[1]PNC 2020'!$A$3:$AA$434,MATCH($A573,'[1]PNC 2020'!$A$7:$A$434,0)+4,MATCH(T$60,'[1]PNC 2020'!$A$3:$AA$3,0))=0,"",INDEX('[1]PNC 2020'!$A$3:$AA$434,MATCH($A573,'[1]PNC 2020'!$A$7:$A$434,0)+4,MATCH(T$60,'[1]PNC 2020'!$A$3:$AA$3,0))),"")</f>
        <v/>
      </c>
      <c r="U573" s="87" t="str">
        <f>IFERROR(IF(INDEX('[1]PNC 2020'!$A$3:$AA$434,MATCH($A573,'[1]PNC 2020'!$A$7:$A$434,0)+4,MATCH(U$60,'[1]PNC 2020'!$A$3:$AA$3,0))=0,"",INDEX('[1]PNC 2020'!$A$3:$AA$434,MATCH($A573,'[1]PNC 2020'!$A$7:$A$434,0)+4,MATCH(U$60,'[1]PNC 2020'!$A$3:$AA$3,0))),"")</f>
        <v/>
      </c>
      <c r="V573" s="87">
        <f t="shared" si="191"/>
        <v>0</v>
      </c>
      <c r="W573" s="87" t="str">
        <f>IFERROR(IF(INDEX('[1]PNC 2020'!$A$3:$AA$434,MATCH($A573,'[1]PNC 2020'!$A$7:$A$434,0)+4,MATCH(W$60,'[1]PNC 2020'!$A$3:$AA$3,0))=0,"",INDEX('[1]PNC 2020'!$A$3:$AA$434,MATCH($A573,'[1]PNC 2020'!$A$7:$A$434,0)+4,MATCH(W$60,'[1]PNC 2020'!$A$3:$AA$3,0))),"")</f>
        <v/>
      </c>
      <c r="X573" s="87" t="str">
        <f>IFERROR(IF(INDEX('[1]PNC 2020'!$A$3:$AA$434,MATCH($A573,'[1]PNC 2020'!$A$7:$A$434,0)+4,MATCH(X$60,'[1]PNC 2020'!$A$3:$AA$3,0))=0,"",INDEX('[1]PNC 2020'!$A$3:$AA$434,MATCH($A573,'[1]PNC 2020'!$A$7:$A$434,0)+4,MATCH(X$60,'[1]PNC 2020'!$A$3:$AA$3,0))),"")</f>
        <v/>
      </c>
      <c r="Y573" s="87">
        <f t="shared" si="192"/>
        <v>0</v>
      </c>
      <c r="Z573" s="87" t="str">
        <f>IFERROR(IF(INDEX('[1]PNC 2020'!$A$3:$AA$434,MATCH($A573,'[1]PNC 2020'!$A$7:$A$434,0)+4,MATCH(Z$60,'[1]PNC 2020'!$A$3:$AA$3,0))=0,"",INDEX('[1]PNC 2020'!$A$3:$AA$434,MATCH($A573,'[1]PNC 2020'!$A$7:$A$434,0)+4,MATCH(Z$60,'[1]PNC 2020'!$A$3:$AA$3,0))),"")</f>
        <v/>
      </c>
      <c r="AA573" s="87" t="str">
        <f>IFERROR(IF(INDEX('[1]PNC 2020'!$A$3:$AA$434,MATCH($A573,'[1]PNC 2020'!$A$7:$A$434,0)+4,MATCH(AA$60,'[1]PNC 2020'!$A$3:$AA$3,0))=0,"",INDEX('[1]PNC 2020'!$A$3:$AA$434,MATCH($A573,'[1]PNC 2020'!$A$7:$A$434,0)+4,MATCH(AA$60,'[1]PNC 2020'!$A$3:$AA$3,0))),"")</f>
        <v/>
      </c>
      <c r="AB573" s="87">
        <f t="shared" si="193"/>
        <v>0</v>
      </c>
      <c r="AC573" s="87" t="str">
        <f>IFERROR(IF(INDEX('[1]PNC 2020'!$A$3:$AA$434,MATCH($A573,'[1]PNC 2020'!$A$7:$A$434,0)+4,MATCH(AC$60,'[1]PNC 2020'!$A$3:$AA$3,0))=0,"",INDEX('[1]PNC 2020'!$A$3:$AA$434,MATCH($A573,'[1]PNC 2020'!$A$7:$A$434,0)+4,MATCH(AC$60,'[1]PNC 2020'!$A$3:$AA$3,0))),"")</f>
        <v/>
      </c>
      <c r="AD573" s="87" t="str">
        <f>IFERROR(IF(INDEX('[1]PNC 2020'!$A$3:$AA$434,MATCH($A573,'[1]PNC 2020'!$A$7:$A$434,0)+4,MATCH(AD$60,'[1]PNC 2020'!$A$3:$AA$3,0))=0,"",INDEX('[1]PNC 2020'!$A$3:$AA$434,MATCH($A573,'[1]PNC 2020'!$A$7:$A$434,0)+4,MATCH(AD$60,'[1]PNC 2020'!$A$3:$AA$3,0))),"")</f>
        <v/>
      </c>
      <c r="AE573" s="87">
        <f t="shared" si="194"/>
        <v>0</v>
      </c>
      <c r="AF573" s="87" t="str">
        <f>IFERROR(IF(INDEX('[1]PNC 2020'!$A$3:$AA$434,MATCH($A573,'[1]PNC 2020'!$A$7:$A$434,0)+4,MATCH(AF$60,'[1]PNC 2020'!$A$3:$AA$3,0))=0,"",INDEX('[1]PNC 2020'!$A$3:$AA$434,MATCH($A573,'[1]PNC 2020'!$A$7:$A$434,0)+4,MATCH(AF$60,'[1]PNC 2020'!$A$3:$AA$3,0))),"")</f>
        <v/>
      </c>
      <c r="AG573" s="87" t="str">
        <f>IFERROR(IF(INDEX('[1]PNC 2020'!$A$3:$AA$434,MATCH($A573,'[1]PNC 2020'!$A$7:$A$434,0)+4,MATCH(AG$60,'[1]PNC 2020'!$A$3:$AA$3,0))=0,"",INDEX('[1]PNC 2020'!$A$3:$AA$434,MATCH($A573,'[1]PNC 2020'!$A$7:$A$434,0)+4,MATCH(AG$60,'[1]PNC 2020'!$A$3:$AA$3,0))),"")</f>
        <v/>
      </c>
      <c r="AH573" s="87">
        <f t="shared" si="195"/>
        <v>0</v>
      </c>
      <c r="AI573" s="87" t="str">
        <f>IFERROR(IF(INDEX('[1]PNC 2020'!$A$3:$AA$434,MATCH($A573,'[1]PNC 2020'!$A$7:$A$434,0)+4,MATCH(AI$60,'[1]PNC 2020'!$A$3:$AA$3,0))=0,"",INDEX('[1]PNC 2020'!$A$3:$AA$434,MATCH($A573,'[1]PNC 2020'!$A$7:$A$434,0)+4,MATCH(AI$60,'[1]PNC 2020'!$A$3:$AA$3,0))),"")</f>
        <v/>
      </c>
      <c r="AJ573" s="87" t="str">
        <f>IFERROR(IF(INDEX('[1]PNC 2020'!$A$3:$AA$434,MATCH($A573,'[1]PNC 2020'!$A$7:$A$434,0)+4,MATCH(AJ$60,'[1]PNC 2020'!$A$3:$AA$3,0))=0,"",INDEX('[1]PNC 2020'!$A$3:$AA$434,MATCH($A573,'[1]PNC 2020'!$A$7:$A$434,0)+4,MATCH(AJ$60,'[1]PNC 2020'!$A$3:$AA$3,0))),"")</f>
        <v/>
      </c>
      <c r="AK573" s="87">
        <f t="shared" si="196"/>
        <v>0</v>
      </c>
      <c r="AM573" s="132" t="s">
        <v>9</v>
      </c>
    </row>
    <row r="574" spans="1:39" ht="15.95" customHeight="1" x14ac:dyDescent="0.2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tr">
        <f>IFERROR(IF(INDEX('[1]PNC 2020'!$A$3:$AA$434,MATCH($A574,'[1]PNC 2020'!$A$7:$A$434,0)+4,MATCH(E$60,'[1]PNC 2020'!$A$3:$AA$3,0))=0,"",INDEX('[1]PNC 2020'!$A$3:$AA$434,MATCH($A574,'[1]PNC 2020'!$A$7:$A$434,0)+4,MATCH(E$60,'[1]PNC 2020'!$A$3:$AA$3,0))),"")</f>
        <v/>
      </c>
      <c r="F574" s="87" t="str">
        <f>IFERROR(IF(INDEX('[1]PNC 2020'!$A$3:$AA$434,MATCH($A574,'[1]PNC 2020'!$A$7:$A$434,0)+4,MATCH(F$60,'[1]PNC 2020'!$A$3:$AA$3,0))=0,"",INDEX('[1]PNC 2020'!$A$3:$AA$434,MATCH($A574,'[1]PNC 2020'!$A$7:$A$434,0)+4,MATCH(F$60,'[1]PNC 2020'!$A$3:$AA$3,0))),"")</f>
        <v/>
      </c>
      <c r="G574" s="87">
        <f t="shared" si="186"/>
        <v>0</v>
      </c>
      <c r="H574" s="87" t="str">
        <f>IFERROR(IF(INDEX('[1]PNC 2020'!$A$3:$AA$434,MATCH($A574,'[1]PNC 2020'!$A$7:$A$434,0)+4,MATCH(H$60,'[1]PNC 2020'!$A$3:$AA$3,0))=0,"",INDEX('[1]PNC 2020'!$A$3:$AA$434,MATCH($A574,'[1]PNC 2020'!$A$7:$A$434,0)+4,MATCH(H$60,'[1]PNC 2020'!$A$3:$AA$3,0))),"")</f>
        <v/>
      </c>
      <c r="I574" s="87" t="str">
        <f>IFERROR(IF(INDEX('[1]PNC 2020'!$A$3:$AA$434,MATCH($A574,'[1]PNC 2020'!$A$7:$A$434,0)+4,MATCH(I$60,'[1]PNC 2020'!$A$3:$AA$3,0))=0,"",INDEX('[1]PNC 2020'!$A$3:$AA$434,MATCH($A574,'[1]PNC 2020'!$A$7:$A$434,0)+4,MATCH(I$60,'[1]PNC 2020'!$A$3:$AA$3,0))),"")</f>
        <v/>
      </c>
      <c r="J574" s="87">
        <f t="shared" si="187"/>
        <v>0</v>
      </c>
      <c r="K574" s="87" t="str">
        <f>IFERROR(IF(INDEX('[1]PNC 2020'!$A$3:$AA$434,MATCH($A574,'[1]PNC 2020'!$A$7:$A$434,0)+4,MATCH(K$60,'[1]PNC 2020'!$A$3:$AA$3,0))=0,"",INDEX('[1]PNC 2020'!$A$3:$AA$434,MATCH($A574,'[1]PNC 2020'!$A$7:$A$434,0)+4,MATCH(K$60,'[1]PNC 2020'!$A$3:$AA$3,0))),"")</f>
        <v/>
      </c>
      <c r="L574" s="87" t="str">
        <f>IFERROR(IF(INDEX('[1]PNC 2020'!$A$3:$AA$434,MATCH($A574,'[1]PNC 2020'!$A$7:$A$434,0)+4,MATCH(L$60,'[1]PNC 2020'!$A$3:$AA$3,0))=0,"",INDEX('[1]PNC 2020'!$A$3:$AA$434,MATCH($A574,'[1]PNC 2020'!$A$7:$A$434,0)+4,MATCH(L$60,'[1]PNC 2020'!$A$3:$AA$3,0))),"")</f>
        <v/>
      </c>
      <c r="M574" s="87">
        <f t="shared" si="188"/>
        <v>0</v>
      </c>
      <c r="N574" s="87" t="str">
        <f>IFERROR(IF(INDEX('[1]PNC 2020'!$A$3:$AA$434,MATCH($A574,'[1]PNC 2020'!$A$7:$A$434,0)+4,MATCH(N$60,'[1]PNC 2020'!$A$3:$AA$3,0))=0,"",INDEX('[1]PNC 2020'!$A$3:$AA$434,MATCH($A574,'[1]PNC 2020'!$A$7:$A$434,0)+4,MATCH(N$60,'[1]PNC 2020'!$A$3:$AA$3,0))),"")</f>
        <v/>
      </c>
      <c r="O574" s="87" t="str">
        <f>IFERROR(IF(INDEX('[1]PNC 2020'!$A$3:$AA$434,MATCH($A574,'[1]PNC 2020'!$A$7:$A$434,0)+4,MATCH(O$60,'[1]PNC 2020'!$A$3:$AA$3,0))=0,"",INDEX('[1]PNC 2020'!$A$3:$AA$434,MATCH($A574,'[1]PNC 2020'!$A$7:$A$434,0)+4,MATCH(O$60,'[1]PNC 2020'!$A$3:$AA$3,0))),"")</f>
        <v/>
      </c>
      <c r="P574" s="87">
        <f t="shared" si="189"/>
        <v>0</v>
      </c>
      <c r="Q574" s="87" t="str">
        <f>IFERROR(IF(INDEX('[1]PNC 2020'!$A$3:$AA$434,MATCH($A574,'[1]PNC 2020'!$A$7:$A$434,0)+4,MATCH(Q$60,'[1]PNC 2020'!$A$3:$AA$3,0))=0,"",INDEX('[1]PNC 2020'!$A$3:$AA$434,MATCH($A574,'[1]PNC 2020'!$A$7:$A$434,0)+4,MATCH(Q$60,'[1]PNC 2020'!$A$3:$AA$3,0))),"")</f>
        <v/>
      </c>
      <c r="R574" s="87" t="str">
        <f>IFERROR(IF(INDEX('[1]PNC 2020'!$A$3:$AA$434,MATCH($A574,'[1]PNC 2020'!$A$7:$A$434,0)+4,MATCH(R$60,'[1]PNC 2020'!$A$3:$AA$3,0))=0,"",INDEX('[1]PNC 2020'!$A$3:$AA$434,MATCH($A574,'[1]PNC 2020'!$A$7:$A$434,0)+4,MATCH(R$60,'[1]PNC 2020'!$A$3:$AA$3,0))),"")</f>
        <v/>
      </c>
      <c r="S574" s="87">
        <f t="shared" si="190"/>
        <v>0</v>
      </c>
      <c r="T574" s="87" t="str">
        <f>IFERROR(IF(INDEX('[1]PNC 2020'!$A$3:$AA$434,MATCH($A574,'[1]PNC 2020'!$A$7:$A$434,0)+4,MATCH(T$60,'[1]PNC 2020'!$A$3:$AA$3,0))=0,"",INDEX('[1]PNC 2020'!$A$3:$AA$434,MATCH($A574,'[1]PNC 2020'!$A$7:$A$434,0)+4,MATCH(T$60,'[1]PNC 2020'!$A$3:$AA$3,0))),"")</f>
        <v/>
      </c>
      <c r="U574" s="87" t="str">
        <f>IFERROR(IF(INDEX('[1]PNC 2020'!$A$3:$AA$434,MATCH($A574,'[1]PNC 2020'!$A$7:$A$434,0)+4,MATCH(U$60,'[1]PNC 2020'!$A$3:$AA$3,0))=0,"",INDEX('[1]PNC 2020'!$A$3:$AA$434,MATCH($A574,'[1]PNC 2020'!$A$7:$A$434,0)+4,MATCH(U$60,'[1]PNC 2020'!$A$3:$AA$3,0))),"")</f>
        <v/>
      </c>
      <c r="V574" s="87">
        <f t="shared" si="191"/>
        <v>0</v>
      </c>
      <c r="W574" s="87" t="str">
        <f>IFERROR(IF(INDEX('[1]PNC 2020'!$A$3:$AA$434,MATCH($A574,'[1]PNC 2020'!$A$7:$A$434,0)+4,MATCH(W$60,'[1]PNC 2020'!$A$3:$AA$3,0))=0,"",INDEX('[1]PNC 2020'!$A$3:$AA$434,MATCH($A574,'[1]PNC 2020'!$A$7:$A$434,0)+4,MATCH(W$60,'[1]PNC 2020'!$A$3:$AA$3,0))),"")</f>
        <v/>
      </c>
      <c r="X574" s="87" t="str">
        <f>IFERROR(IF(INDEX('[1]PNC 2020'!$A$3:$AA$434,MATCH($A574,'[1]PNC 2020'!$A$7:$A$434,0)+4,MATCH(X$60,'[1]PNC 2020'!$A$3:$AA$3,0))=0,"",INDEX('[1]PNC 2020'!$A$3:$AA$434,MATCH($A574,'[1]PNC 2020'!$A$7:$A$434,0)+4,MATCH(X$60,'[1]PNC 2020'!$A$3:$AA$3,0))),"")</f>
        <v/>
      </c>
      <c r="Y574" s="87">
        <f t="shared" si="192"/>
        <v>0</v>
      </c>
      <c r="Z574" s="87" t="str">
        <f>IFERROR(IF(INDEX('[1]PNC 2020'!$A$3:$AA$434,MATCH($A574,'[1]PNC 2020'!$A$7:$A$434,0)+4,MATCH(Z$60,'[1]PNC 2020'!$A$3:$AA$3,0))=0,"",INDEX('[1]PNC 2020'!$A$3:$AA$434,MATCH($A574,'[1]PNC 2020'!$A$7:$A$434,0)+4,MATCH(Z$60,'[1]PNC 2020'!$A$3:$AA$3,0))),"")</f>
        <v/>
      </c>
      <c r="AA574" s="87" t="str">
        <f>IFERROR(IF(INDEX('[1]PNC 2020'!$A$3:$AA$434,MATCH($A574,'[1]PNC 2020'!$A$7:$A$434,0)+4,MATCH(AA$60,'[1]PNC 2020'!$A$3:$AA$3,0))=0,"",INDEX('[1]PNC 2020'!$A$3:$AA$434,MATCH($A574,'[1]PNC 2020'!$A$7:$A$434,0)+4,MATCH(AA$60,'[1]PNC 2020'!$A$3:$AA$3,0))),"")</f>
        <v/>
      </c>
      <c r="AB574" s="87">
        <f t="shared" si="193"/>
        <v>0</v>
      </c>
      <c r="AC574" s="87" t="str">
        <f>IFERROR(IF(INDEX('[1]PNC 2020'!$A$3:$AA$434,MATCH($A574,'[1]PNC 2020'!$A$7:$A$434,0)+4,MATCH(AC$60,'[1]PNC 2020'!$A$3:$AA$3,0))=0,"",INDEX('[1]PNC 2020'!$A$3:$AA$434,MATCH($A574,'[1]PNC 2020'!$A$7:$A$434,0)+4,MATCH(AC$60,'[1]PNC 2020'!$A$3:$AA$3,0))),"")</f>
        <v/>
      </c>
      <c r="AD574" s="87" t="str">
        <f>IFERROR(IF(INDEX('[1]PNC 2020'!$A$3:$AA$434,MATCH($A574,'[1]PNC 2020'!$A$7:$A$434,0)+4,MATCH(AD$60,'[1]PNC 2020'!$A$3:$AA$3,0))=0,"",INDEX('[1]PNC 2020'!$A$3:$AA$434,MATCH($A574,'[1]PNC 2020'!$A$7:$A$434,0)+4,MATCH(AD$60,'[1]PNC 2020'!$A$3:$AA$3,0))),"")</f>
        <v/>
      </c>
      <c r="AE574" s="87">
        <f t="shared" si="194"/>
        <v>0</v>
      </c>
      <c r="AF574" s="87" t="str">
        <f>IFERROR(IF(INDEX('[1]PNC 2020'!$A$3:$AA$434,MATCH($A574,'[1]PNC 2020'!$A$7:$A$434,0)+4,MATCH(AF$60,'[1]PNC 2020'!$A$3:$AA$3,0))=0,"",INDEX('[1]PNC 2020'!$A$3:$AA$434,MATCH($A574,'[1]PNC 2020'!$A$7:$A$434,0)+4,MATCH(AF$60,'[1]PNC 2020'!$A$3:$AA$3,0))),"")</f>
        <v/>
      </c>
      <c r="AG574" s="87" t="str">
        <f>IFERROR(IF(INDEX('[1]PNC 2020'!$A$3:$AA$434,MATCH($A574,'[1]PNC 2020'!$A$7:$A$434,0)+4,MATCH(AG$60,'[1]PNC 2020'!$A$3:$AA$3,0))=0,"",INDEX('[1]PNC 2020'!$A$3:$AA$434,MATCH($A574,'[1]PNC 2020'!$A$7:$A$434,0)+4,MATCH(AG$60,'[1]PNC 2020'!$A$3:$AA$3,0))),"")</f>
        <v/>
      </c>
      <c r="AH574" s="87">
        <f t="shared" si="195"/>
        <v>0</v>
      </c>
      <c r="AI574" s="87" t="str">
        <f>IFERROR(IF(INDEX('[1]PNC 2020'!$A$3:$AA$434,MATCH($A574,'[1]PNC 2020'!$A$7:$A$434,0)+4,MATCH(AI$60,'[1]PNC 2020'!$A$3:$AA$3,0))=0,"",INDEX('[1]PNC 2020'!$A$3:$AA$434,MATCH($A574,'[1]PNC 2020'!$A$7:$A$434,0)+4,MATCH(AI$60,'[1]PNC 2020'!$A$3:$AA$3,0))),"")</f>
        <v/>
      </c>
      <c r="AJ574" s="87" t="str">
        <f>IFERROR(IF(INDEX('[1]PNC 2020'!$A$3:$AA$434,MATCH($A574,'[1]PNC 2020'!$A$7:$A$434,0)+4,MATCH(AJ$60,'[1]PNC 2020'!$A$3:$AA$3,0))=0,"",INDEX('[1]PNC 2020'!$A$3:$AA$434,MATCH($A574,'[1]PNC 2020'!$A$7:$A$434,0)+4,MATCH(AJ$60,'[1]PNC 2020'!$A$3:$AA$3,0))),"")</f>
        <v/>
      </c>
      <c r="AK574" s="87">
        <f t="shared" si="196"/>
        <v>0</v>
      </c>
      <c r="AM574" s="132" t="s">
        <v>9</v>
      </c>
    </row>
    <row r="575" spans="1:39" ht="15.95" customHeight="1" x14ac:dyDescent="0.2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tr">
        <f>IFERROR(IF(INDEX('[1]PNC 2020'!$A$3:$AA$434,MATCH($A575,'[1]PNC 2020'!$A$7:$A$434,0)+4,MATCH(E$60,'[1]PNC 2020'!$A$3:$AA$3,0))=0,"",INDEX('[1]PNC 2020'!$A$3:$AA$434,MATCH($A575,'[1]PNC 2020'!$A$7:$A$434,0)+4,MATCH(E$60,'[1]PNC 2020'!$A$3:$AA$3,0))),"")</f>
        <v/>
      </c>
      <c r="F575" s="87" t="str">
        <f>IFERROR(IF(INDEX('[1]PNC 2020'!$A$3:$AA$434,MATCH($A575,'[1]PNC 2020'!$A$7:$A$434,0)+4,MATCH(F$60,'[1]PNC 2020'!$A$3:$AA$3,0))=0,"",INDEX('[1]PNC 2020'!$A$3:$AA$434,MATCH($A575,'[1]PNC 2020'!$A$7:$A$434,0)+4,MATCH(F$60,'[1]PNC 2020'!$A$3:$AA$3,0))),"")</f>
        <v/>
      </c>
      <c r="G575" s="87">
        <f t="shared" si="186"/>
        <v>0</v>
      </c>
      <c r="H575" s="87" t="str">
        <f>IFERROR(IF(INDEX('[1]PNC 2020'!$A$3:$AA$434,MATCH($A575,'[1]PNC 2020'!$A$7:$A$434,0)+4,MATCH(H$60,'[1]PNC 2020'!$A$3:$AA$3,0))=0,"",INDEX('[1]PNC 2020'!$A$3:$AA$434,MATCH($A575,'[1]PNC 2020'!$A$7:$A$434,0)+4,MATCH(H$60,'[1]PNC 2020'!$A$3:$AA$3,0))),"")</f>
        <v/>
      </c>
      <c r="I575" s="87" t="str">
        <f>IFERROR(IF(INDEX('[1]PNC 2020'!$A$3:$AA$434,MATCH($A575,'[1]PNC 2020'!$A$7:$A$434,0)+4,MATCH(I$60,'[1]PNC 2020'!$A$3:$AA$3,0))=0,"",INDEX('[1]PNC 2020'!$A$3:$AA$434,MATCH($A575,'[1]PNC 2020'!$A$7:$A$434,0)+4,MATCH(I$60,'[1]PNC 2020'!$A$3:$AA$3,0))),"")</f>
        <v/>
      </c>
      <c r="J575" s="87">
        <f t="shared" si="187"/>
        <v>0</v>
      </c>
      <c r="K575" s="87" t="str">
        <f>IFERROR(IF(INDEX('[1]PNC 2020'!$A$3:$AA$434,MATCH($A575,'[1]PNC 2020'!$A$7:$A$434,0)+4,MATCH(K$60,'[1]PNC 2020'!$A$3:$AA$3,0))=0,"",INDEX('[1]PNC 2020'!$A$3:$AA$434,MATCH($A575,'[1]PNC 2020'!$A$7:$A$434,0)+4,MATCH(K$60,'[1]PNC 2020'!$A$3:$AA$3,0))),"")</f>
        <v/>
      </c>
      <c r="L575" s="87" t="str">
        <f>IFERROR(IF(INDEX('[1]PNC 2020'!$A$3:$AA$434,MATCH($A575,'[1]PNC 2020'!$A$7:$A$434,0)+4,MATCH(L$60,'[1]PNC 2020'!$A$3:$AA$3,0))=0,"",INDEX('[1]PNC 2020'!$A$3:$AA$434,MATCH($A575,'[1]PNC 2020'!$A$7:$A$434,0)+4,MATCH(L$60,'[1]PNC 2020'!$A$3:$AA$3,0))),"")</f>
        <v/>
      </c>
      <c r="M575" s="87">
        <f t="shared" si="188"/>
        <v>0</v>
      </c>
      <c r="N575" s="87" t="str">
        <f>IFERROR(IF(INDEX('[1]PNC 2020'!$A$3:$AA$434,MATCH($A575,'[1]PNC 2020'!$A$7:$A$434,0)+4,MATCH(N$60,'[1]PNC 2020'!$A$3:$AA$3,0))=0,"",INDEX('[1]PNC 2020'!$A$3:$AA$434,MATCH($A575,'[1]PNC 2020'!$A$7:$A$434,0)+4,MATCH(N$60,'[1]PNC 2020'!$A$3:$AA$3,0))),"")</f>
        <v/>
      </c>
      <c r="O575" s="87" t="str">
        <f>IFERROR(IF(INDEX('[1]PNC 2020'!$A$3:$AA$434,MATCH($A575,'[1]PNC 2020'!$A$7:$A$434,0)+4,MATCH(O$60,'[1]PNC 2020'!$A$3:$AA$3,0))=0,"",INDEX('[1]PNC 2020'!$A$3:$AA$434,MATCH($A575,'[1]PNC 2020'!$A$7:$A$434,0)+4,MATCH(O$60,'[1]PNC 2020'!$A$3:$AA$3,0))),"")</f>
        <v/>
      </c>
      <c r="P575" s="87">
        <f t="shared" si="189"/>
        <v>0</v>
      </c>
      <c r="Q575" s="87" t="str">
        <f>IFERROR(IF(INDEX('[1]PNC 2020'!$A$3:$AA$434,MATCH($A575,'[1]PNC 2020'!$A$7:$A$434,0)+4,MATCH(Q$60,'[1]PNC 2020'!$A$3:$AA$3,0))=0,"",INDEX('[1]PNC 2020'!$A$3:$AA$434,MATCH($A575,'[1]PNC 2020'!$A$7:$A$434,0)+4,MATCH(Q$60,'[1]PNC 2020'!$A$3:$AA$3,0))),"")</f>
        <v/>
      </c>
      <c r="R575" s="87" t="str">
        <f>IFERROR(IF(INDEX('[1]PNC 2020'!$A$3:$AA$434,MATCH($A575,'[1]PNC 2020'!$A$7:$A$434,0)+4,MATCH(R$60,'[1]PNC 2020'!$A$3:$AA$3,0))=0,"",INDEX('[1]PNC 2020'!$A$3:$AA$434,MATCH($A575,'[1]PNC 2020'!$A$7:$A$434,0)+4,MATCH(R$60,'[1]PNC 2020'!$A$3:$AA$3,0))),"")</f>
        <v/>
      </c>
      <c r="S575" s="87">
        <f t="shared" si="190"/>
        <v>0</v>
      </c>
      <c r="T575" s="87" t="str">
        <f>IFERROR(IF(INDEX('[1]PNC 2020'!$A$3:$AA$434,MATCH($A575,'[1]PNC 2020'!$A$7:$A$434,0)+4,MATCH(T$60,'[1]PNC 2020'!$A$3:$AA$3,0))=0,"",INDEX('[1]PNC 2020'!$A$3:$AA$434,MATCH($A575,'[1]PNC 2020'!$A$7:$A$434,0)+4,MATCH(T$60,'[1]PNC 2020'!$A$3:$AA$3,0))),"")</f>
        <v/>
      </c>
      <c r="U575" s="87" t="str">
        <f>IFERROR(IF(INDEX('[1]PNC 2020'!$A$3:$AA$434,MATCH($A575,'[1]PNC 2020'!$A$7:$A$434,0)+4,MATCH(U$60,'[1]PNC 2020'!$A$3:$AA$3,0))=0,"",INDEX('[1]PNC 2020'!$A$3:$AA$434,MATCH($A575,'[1]PNC 2020'!$A$7:$A$434,0)+4,MATCH(U$60,'[1]PNC 2020'!$A$3:$AA$3,0))),"")</f>
        <v/>
      </c>
      <c r="V575" s="87">
        <f t="shared" si="191"/>
        <v>0</v>
      </c>
      <c r="W575" s="87" t="str">
        <f>IFERROR(IF(INDEX('[1]PNC 2020'!$A$3:$AA$434,MATCH($A575,'[1]PNC 2020'!$A$7:$A$434,0)+4,MATCH(W$60,'[1]PNC 2020'!$A$3:$AA$3,0))=0,"",INDEX('[1]PNC 2020'!$A$3:$AA$434,MATCH($A575,'[1]PNC 2020'!$A$7:$A$434,0)+4,MATCH(W$60,'[1]PNC 2020'!$A$3:$AA$3,0))),"")</f>
        <v/>
      </c>
      <c r="X575" s="87" t="str">
        <f>IFERROR(IF(INDEX('[1]PNC 2020'!$A$3:$AA$434,MATCH($A575,'[1]PNC 2020'!$A$7:$A$434,0)+4,MATCH(X$60,'[1]PNC 2020'!$A$3:$AA$3,0))=0,"",INDEX('[1]PNC 2020'!$A$3:$AA$434,MATCH($A575,'[1]PNC 2020'!$A$7:$A$434,0)+4,MATCH(X$60,'[1]PNC 2020'!$A$3:$AA$3,0))),"")</f>
        <v/>
      </c>
      <c r="Y575" s="87">
        <f t="shared" si="192"/>
        <v>0</v>
      </c>
      <c r="Z575" s="87" t="str">
        <f>IFERROR(IF(INDEX('[1]PNC 2020'!$A$3:$AA$434,MATCH($A575,'[1]PNC 2020'!$A$7:$A$434,0)+4,MATCH(Z$60,'[1]PNC 2020'!$A$3:$AA$3,0))=0,"",INDEX('[1]PNC 2020'!$A$3:$AA$434,MATCH($A575,'[1]PNC 2020'!$A$7:$A$434,0)+4,MATCH(Z$60,'[1]PNC 2020'!$A$3:$AA$3,0))),"")</f>
        <v/>
      </c>
      <c r="AA575" s="87" t="str">
        <f>IFERROR(IF(INDEX('[1]PNC 2020'!$A$3:$AA$434,MATCH($A575,'[1]PNC 2020'!$A$7:$A$434,0)+4,MATCH(AA$60,'[1]PNC 2020'!$A$3:$AA$3,0))=0,"",INDEX('[1]PNC 2020'!$A$3:$AA$434,MATCH($A575,'[1]PNC 2020'!$A$7:$A$434,0)+4,MATCH(AA$60,'[1]PNC 2020'!$A$3:$AA$3,0))),"")</f>
        <v/>
      </c>
      <c r="AB575" s="87">
        <f t="shared" si="193"/>
        <v>0</v>
      </c>
      <c r="AC575" s="87" t="str">
        <f>IFERROR(IF(INDEX('[1]PNC 2020'!$A$3:$AA$434,MATCH($A575,'[1]PNC 2020'!$A$7:$A$434,0)+4,MATCH(AC$60,'[1]PNC 2020'!$A$3:$AA$3,0))=0,"",INDEX('[1]PNC 2020'!$A$3:$AA$434,MATCH($A575,'[1]PNC 2020'!$A$7:$A$434,0)+4,MATCH(AC$60,'[1]PNC 2020'!$A$3:$AA$3,0))),"")</f>
        <v/>
      </c>
      <c r="AD575" s="87" t="str">
        <f>IFERROR(IF(INDEX('[1]PNC 2020'!$A$3:$AA$434,MATCH($A575,'[1]PNC 2020'!$A$7:$A$434,0)+4,MATCH(AD$60,'[1]PNC 2020'!$A$3:$AA$3,0))=0,"",INDEX('[1]PNC 2020'!$A$3:$AA$434,MATCH($A575,'[1]PNC 2020'!$A$7:$A$434,0)+4,MATCH(AD$60,'[1]PNC 2020'!$A$3:$AA$3,0))),"")</f>
        <v/>
      </c>
      <c r="AE575" s="87">
        <f t="shared" si="194"/>
        <v>0</v>
      </c>
      <c r="AF575" s="87" t="str">
        <f>IFERROR(IF(INDEX('[1]PNC 2020'!$A$3:$AA$434,MATCH($A575,'[1]PNC 2020'!$A$7:$A$434,0)+4,MATCH(AF$60,'[1]PNC 2020'!$A$3:$AA$3,0))=0,"",INDEX('[1]PNC 2020'!$A$3:$AA$434,MATCH($A575,'[1]PNC 2020'!$A$7:$A$434,0)+4,MATCH(AF$60,'[1]PNC 2020'!$A$3:$AA$3,0))),"")</f>
        <v/>
      </c>
      <c r="AG575" s="87" t="str">
        <f>IFERROR(IF(INDEX('[1]PNC 2020'!$A$3:$AA$434,MATCH($A575,'[1]PNC 2020'!$A$7:$A$434,0)+4,MATCH(AG$60,'[1]PNC 2020'!$A$3:$AA$3,0))=0,"",INDEX('[1]PNC 2020'!$A$3:$AA$434,MATCH($A575,'[1]PNC 2020'!$A$7:$A$434,0)+4,MATCH(AG$60,'[1]PNC 2020'!$A$3:$AA$3,0))),"")</f>
        <v/>
      </c>
      <c r="AH575" s="87">
        <f t="shared" si="195"/>
        <v>0</v>
      </c>
      <c r="AI575" s="87" t="str">
        <f>IFERROR(IF(INDEX('[1]PNC 2020'!$A$3:$AA$434,MATCH($A575,'[1]PNC 2020'!$A$7:$A$434,0)+4,MATCH(AI$60,'[1]PNC 2020'!$A$3:$AA$3,0))=0,"",INDEX('[1]PNC 2020'!$A$3:$AA$434,MATCH($A575,'[1]PNC 2020'!$A$7:$A$434,0)+4,MATCH(AI$60,'[1]PNC 2020'!$A$3:$AA$3,0))),"")</f>
        <v/>
      </c>
      <c r="AJ575" s="87" t="str">
        <f>IFERROR(IF(INDEX('[1]PNC 2020'!$A$3:$AA$434,MATCH($A575,'[1]PNC 2020'!$A$7:$A$434,0)+4,MATCH(AJ$60,'[1]PNC 2020'!$A$3:$AA$3,0))=0,"",INDEX('[1]PNC 2020'!$A$3:$AA$434,MATCH($A575,'[1]PNC 2020'!$A$7:$A$434,0)+4,MATCH(AJ$60,'[1]PNC 2020'!$A$3:$AA$3,0))),"")</f>
        <v/>
      </c>
      <c r="AK575" s="87">
        <f t="shared" si="196"/>
        <v>0</v>
      </c>
      <c r="AM575" s="132" t="s">
        <v>9</v>
      </c>
    </row>
    <row r="576" spans="1:39" ht="15.95" customHeight="1" x14ac:dyDescent="0.2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tr">
        <f>IFERROR(IF(INDEX('[1]PNC 2020'!$A$3:$AA$434,MATCH($A576,'[1]PNC 2020'!$A$7:$A$434,0)+4,MATCH(E$60,'[1]PNC 2020'!$A$3:$AA$3,0))=0,"",INDEX('[1]PNC 2020'!$A$3:$AA$434,MATCH($A576,'[1]PNC 2020'!$A$7:$A$434,0)+4,MATCH(E$60,'[1]PNC 2020'!$A$3:$AA$3,0))),"")</f>
        <v/>
      </c>
      <c r="F576" s="87" t="str">
        <f>IFERROR(IF(INDEX('[1]PNC 2020'!$A$3:$AA$434,MATCH($A576,'[1]PNC 2020'!$A$7:$A$434,0)+4,MATCH(F$60,'[1]PNC 2020'!$A$3:$AA$3,0))=0,"",INDEX('[1]PNC 2020'!$A$3:$AA$434,MATCH($A576,'[1]PNC 2020'!$A$7:$A$434,0)+4,MATCH(F$60,'[1]PNC 2020'!$A$3:$AA$3,0))),"")</f>
        <v/>
      </c>
      <c r="G576" s="87">
        <f t="shared" si="186"/>
        <v>0</v>
      </c>
      <c r="H576" s="87" t="str">
        <f>IFERROR(IF(INDEX('[1]PNC 2020'!$A$3:$AA$434,MATCH($A576,'[1]PNC 2020'!$A$7:$A$434,0)+4,MATCH(H$60,'[1]PNC 2020'!$A$3:$AA$3,0))=0,"",INDEX('[1]PNC 2020'!$A$3:$AA$434,MATCH($A576,'[1]PNC 2020'!$A$7:$A$434,0)+4,MATCH(H$60,'[1]PNC 2020'!$A$3:$AA$3,0))),"")</f>
        <v/>
      </c>
      <c r="I576" s="87" t="str">
        <f>IFERROR(IF(INDEX('[1]PNC 2020'!$A$3:$AA$434,MATCH($A576,'[1]PNC 2020'!$A$7:$A$434,0)+4,MATCH(I$60,'[1]PNC 2020'!$A$3:$AA$3,0))=0,"",INDEX('[1]PNC 2020'!$A$3:$AA$434,MATCH($A576,'[1]PNC 2020'!$A$7:$A$434,0)+4,MATCH(I$60,'[1]PNC 2020'!$A$3:$AA$3,0))),"")</f>
        <v/>
      </c>
      <c r="J576" s="87">
        <f t="shared" si="187"/>
        <v>0</v>
      </c>
      <c r="K576" s="87" t="str">
        <f>IFERROR(IF(INDEX('[1]PNC 2020'!$A$3:$AA$434,MATCH($A576,'[1]PNC 2020'!$A$7:$A$434,0)+4,MATCH(K$60,'[1]PNC 2020'!$A$3:$AA$3,0))=0,"",INDEX('[1]PNC 2020'!$A$3:$AA$434,MATCH($A576,'[1]PNC 2020'!$A$7:$A$434,0)+4,MATCH(K$60,'[1]PNC 2020'!$A$3:$AA$3,0))),"")</f>
        <v/>
      </c>
      <c r="L576" s="87" t="str">
        <f>IFERROR(IF(INDEX('[1]PNC 2020'!$A$3:$AA$434,MATCH($A576,'[1]PNC 2020'!$A$7:$A$434,0)+4,MATCH(L$60,'[1]PNC 2020'!$A$3:$AA$3,0))=0,"",INDEX('[1]PNC 2020'!$A$3:$AA$434,MATCH($A576,'[1]PNC 2020'!$A$7:$A$434,0)+4,MATCH(L$60,'[1]PNC 2020'!$A$3:$AA$3,0))),"")</f>
        <v/>
      </c>
      <c r="M576" s="87">
        <f t="shared" si="188"/>
        <v>0</v>
      </c>
      <c r="N576" s="87" t="str">
        <f>IFERROR(IF(INDEX('[1]PNC 2020'!$A$3:$AA$434,MATCH($A576,'[1]PNC 2020'!$A$7:$A$434,0)+4,MATCH(N$60,'[1]PNC 2020'!$A$3:$AA$3,0))=0,"",INDEX('[1]PNC 2020'!$A$3:$AA$434,MATCH($A576,'[1]PNC 2020'!$A$7:$A$434,0)+4,MATCH(N$60,'[1]PNC 2020'!$A$3:$AA$3,0))),"")</f>
        <v/>
      </c>
      <c r="O576" s="87" t="str">
        <f>IFERROR(IF(INDEX('[1]PNC 2020'!$A$3:$AA$434,MATCH($A576,'[1]PNC 2020'!$A$7:$A$434,0)+4,MATCH(O$60,'[1]PNC 2020'!$A$3:$AA$3,0))=0,"",INDEX('[1]PNC 2020'!$A$3:$AA$434,MATCH($A576,'[1]PNC 2020'!$A$7:$A$434,0)+4,MATCH(O$60,'[1]PNC 2020'!$A$3:$AA$3,0))),"")</f>
        <v/>
      </c>
      <c r="P576" s="87">
        <f t="shared" si="189"/>
        <v>0</v>
      </c>
      <c r="Q576" s="87" t="str">
        <f>IFERROR(IF(INDEX('[1]PNC 2020'!$A$3:$AA$434,MATCH($A576,'[1]PNC 2020'!$A$7:$A$434,0)+4,MATCH(Q$60,'[1]PNC 2020'!$A$3:$AA$3,0))=0,"",INDEX('[1]PNC 2020'!$A$3:$AA$434,MATCH($A576,'[1]PNC 2020'!$A$7:$A$434,0)+4,MATCH(Q$60,'[1]PNC 2020'!$A$3:$AA$3,0))),"")</f>
        <v/>
      </c>
      <c r="R576" s="87" t="str">
        <f>IFERROR(IF(INDEX('[1]PNC 2020'!$A$3:$AA$434,MATCH($A576,'[1]PNC 2020'!$A$7:$A$434,0)+4,MATCH(R$60,'[1]PNC 2020'!$A$3:$AA$3,0))=0,"",INDEX('[1]PNC 2020'!$A$3:$AA$434,MATCH($A576,'[1]PNC 2020'!$A$7:$A$434,0)+4,MATCH(R$60,'[1]PNC 2020'!$A$3:$AA$3,0))),"")</f>
        <v/>
      </c>
      <c r="S576" s="87">
        <f t="shared" si="190"/>
        <v>0</v>
      </c>
      <c r="T576" s="87" t="str">
        <f>IFERROR(IF(INDEX('[1]PNC 2020'!$A$3:$AA$434,MATCH($A576,'[1]PNC 2020'!$A$7:$A$434,0)+4,MATCH(T$60,'[1]PNC 2020'!$A$3:$AA$3,0))=0,"",INDEX('[1]PNC 2020'!$A$3:$AA$434,MATCH($A576,'[1]PNC 2020'!$A$7:$A$434,0)+4,MATCH(T$60,'[1]PNC 2020'!$A$3:$AA$3,0))),"")</f>
        <v/>
      </c>
      <c r="U576" s="87" t="str">
        <f>IFERROR(IF(INDEX('[1]PNC 2020'!$A$3:$AA$434,MATCH($A576,'[1]PNC 2020'!$A$7:$A$434,0)+4,MATCH(U$60,'[1]PNC 2020'!$A$3:$AA$3,0))=0,"",INDEX('[1]PNC 2020'!$A$3:$AA$434,MATCH($A576,'[1]PNC 2020'!$A$7:$A$434,0)+4,MATCH(U$60,'[1]PNC 2020'!$A$3:$AA$3,0))),"")</f>
        <v/>
      </c>
      <c r="V576" s="87">
        <f t="shared" si="191"/>
        <v>0</v>
      </c>
      <c r="W576" s="87" t="str">
        <f>IFERROR(IF(INDEX('[1]PNC 2020'!$A$3:$AA$434,MATCH($A576,'[1]PNC 2020'!$A$7:$A$434,0)+4,MATCH(W$60,'[1]PNC 2020'!$A$3:$AA$3,0))=0,"",INDEX('[1]PNC 2020'!$A$3:$AA$434,MATCH($A576,'[1]PNC 2020'!$A$7:$A$434,0)+4,MATCH(W$60,'[1]PNC 2020'!$A$3:$AA$3,0))),"")</f>
        <v/>
      </c>
      <c r="X576" s="87" t="str">
        <f>IFERROR(IF(INDEX('[1]PNC 2020'!$A$3:$AA$434,MATCH($A576,'[1]PNC 2020'!$A$7:$A$434,0)+4,MATCH(X$60,'[1]PNC 2020'!$A$3:$AA$3,0))=0,"",INDEX('[1]PNC 2020'!$A$3:$AA$434,MATCH($A576,'[1]PNC 2020'!$A$7:$A$434,0)+4,MATCH(X$60,'[1]PNC 2020'!$A$3:$AA$3,0))),"")</f>
        <v/>
      </c>
      <c r="Y576" s="87">
        <f t="shared" si="192"/>
        <v>0</v>
      </c>
      <c r="Z576" s="87" t="str">
        <f>IFERROR(IF(INDEX('[1]PNC 2020'!$A$3:$AA$434,MATCH($A576,'[1]PNC 2020'!$A$7:$A$434,0)+4,MATCH(Z$60,'[1]PNC 2020'!$A$3:$AA$3,0))=0,"",INDEX('[1]PNC 2020'!$A$3:$AA$434,MATCH($A576,'[1]PNC 2020'!$A$7:$A$434,0)+4,MATCH(Z$60,'[1]PNC 2020'!$A$3:$AA$3,0))),"")</f>
        <v/>
      </c>
      <c r="AA576" s="87" t="str">
        <f>IFERROR(IF(INDEX('[1]PNC 2020'!$A$3:$AA$434,MATCH($A576,'[1]PNC 2020'!$A$7:$A$434,0)+4,MATCH(AA$60,'[1]PNC 2020'!$A$3:$AA$3,0))=0,"",INDEX('[1]PNC 2020'!$A$3:$AA$434,MATCH($A576,'[1]PNC 2020'!$A$7:$A$434,0)+4,MATCH(AA$60,'[1]PNC 2020'!$A$3:$AA$3,0))),"")</f>
        <v/>
      </c>
      <c r="AB576" s="87">
        <f t="shared" si="193"/>
        <v>0</v>
      </c>
      <c r="AC576" s="87" t="str">
        <f>IFERROR(IF(INDEX('[1]PNC 2020'!$A$3:$AA$434,MATCH($A576,'[1]PNC 2020'!$A$7:$A$434,0)+4,MATCH(AC$60,'[1]PNC 2020'!$A$3:$AA$3,0))=0,"",INDEX('[1]PNC 2020'!$A$3:$AA$434,MATCH($A576,'[1]PNC 2020'!$A$7:$A$434,0)+4,MATCH(AC$60,'[1]PNC 2020'!$A$3:$AA$3,0))),"")</f>
        <v/>
      </c>
      <c r="AD576" s="87" t="str">
        <f>IFERROR(IF(INDEX('[1]PNC 2020'!$A$3:$AA$434,MATCH($A576,'[1]PNC 2020'!$A$7:$A$434,0)+4,MATCH(AD$60,'[1]PNC 2020'!$A$3:$AA$3,0))=0,"",INDEX('[1]PNC 2020'!$A$3:$AA$434,MATCH($A576,'[1]PNC 2020'!$A$7:$A$434,0)+4,MATCH(AD$60,'[1]PNC 2020'!$A$3:$AA$3,0))),"")</f>
        <v/>
      </c>
      <c r="AE576" s="87">
        <f t="shared" si="194"/>
        <v>0</v>
      </c>
      <c r="AF576" s="87" t="str">
        <f>IFERROR(IF(INDEX('[1]PNC 2020'!$A$3:$AA$434,MATCH($A576,'[1]PNC 2020'!$A$7:$A$434,0)+4,MATCH(AF$60,'[1]PNC 2020'!$A$3:$AA$3,0))=0,"",INDEX('[1]PNC 2020'!$A$3:$AA$434,MATCH($A576,'[1]PNC 2020'!$A$7:$A$434,0)+4,MATCH(AF$60,'[1]PNC 2020'!$A$3:$AA$3,0))),"")</f>
        <v/>
      </c>
      <c r="AG576" s="87" t="str">
        <f>IFERROR(IF(INDEX('[1]PNC 2020'!$A$3:$AA$434,MATCH($A576,'[1]PNC 2020'!$A$7:$A$434,0)+4,MATCH(AG$60,'[1]PNC 2020'!$A$3:$AA$3,0))=0,"",INDEX('[1]PNC 2020'!$A$3:$AA$434,MATCH($A576,'[1]PNC 2020'!$A$7:$A$434,0)+4,MATCH(AG$60,'[1]PNC 2020'!$A$3:$AA$3,0))),"")</f>
        <v/>
      </c>
      <c r="AH576" s="87">
        <f t="shared" si="195"/>
        <v>0</v>
      </c>
      <c r="AI576" s="87" t="str">
        <f>IFERROR(IF(INDEX('[1]PNC 2020'!$A$3:$AA$434,MATCH($A576,'[1]PNC 2020'!$A$7:$A$434,0)+4,MATCH(AI$60,'[1]PNC 2020'!$A$3:$AA$3,0))=0,"",INDEX('[1]PNC 2020'!$A$3:$AA$434,MATCH($A576,'[1]PNC 2020'!$A$7:$A$434,0)+4,MATCH(AI$60,'[1]PNC 2020'!$A$3:$AA$3,0))),"")</f>
        <v/>
      </c>
      <c r="AJ576" s="87" t="str">
        <f>IFERROR(IF(INDEX('[1]PNC 2020'!$A$3:$AA$434,MATCH($A576,'[1]PNC 2020'!$A$7:$A$434,0)+4,MATCH(AJ$60,'[1]PNC 2020'!$A$3:$AA$3,0))=0,"",INDEX('[1]PNC 2020'!$A$3:$AA$434,MATCH($A576,'[1]PNC 2020'!$A$7:$A$434,0)+4,MATCH(AJ$60,'[1]PNC 2020'!$A$3:$AA$3,0))),"")</f>
        <v/>
      </c>
      <c r="AK576" s="87">
        <f t="shared" si="196"/>
        <v>0</v>
      </c>
      <c r="AM576" s="132" t="s">
        <v>9</v>
      </c>
    </row>
    <row r="577" spans="1:39" ht="15.95" customHeight="1" x14ac:dyDescent="0.2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tr">
        <f>IFERROR(IF(INDEX('[1]PNC 2020'!$A$3:$AA$434,MATCH($A577,'[1]PNC 2020'!$A$7:$A$434,0)+4,MATCH(E$60,'[1]PNC 2020'!$A$3:$AA$3,0))=0,"",INDEX('[1]PNC 2020'!$A$3:$AA$434,MATCH($A577,'[1]PNC 2020'!$A$7:$A$434,0)+4,MATCH(E$60,'[1]PNC 2020'!$A$3:$AA$3,0))),"")</f>
        <v/>
      </c>
      <c r="F577" s="87" t="str">
        <f>IFERROR(IF(INDEX('[1]PNC 2020'!$A$3:$AA$434,MATCH($A577,'[1]PNC 2020'!$A$7:$A$434,0)+4,MATCH(F$60,'[1]PNC 2020'!$A$3:$AA$3,0))=0,"",INDEX('[1]PNC 2020'!$A$3:$AA$434,MATCH($A577,'[1]PNC 2020'!$A$7:$A$434,0)+4,MATCH(F$60,'[1]PNC 2020'!$A$3:$AA$3,0))),"")</f>
        <v/>
      </c>
      <c r="G577" s="87">
        <f t="shared" si="186"/>
        <v>0</v>
      </c>
      <c r="H577" s="87" t="str">
        <f>IFERROR(IF(INDEX('[1]PNC 2020'!$A$3:$AA$434,MATCH($A577,'[1]PNC 2020'!$A$7:$A$434,0)+4,MATCH(H$60,'[1]PNC 2020'!$A$3:$AA$3,0))=0,"",INDEX('[1]PNC 2020'!$A$3:$AA$434,MATCH($A577,'[1]PNC 2020'!$A$7:$A$434,0)+4,MATCH(H$60,'[1]PNC 2020'!$A$3:$AA$3,0))),"")</f>
        <v/>
      </c>
      <c r="I577" s="87" t="str">
        <f>IFERROR(IF(INDEX('[1]PNC 2020'!$A$3:$AA$434,MATCH($A577,'[1]PNC 2020'!$A$7:$A$434,0)+4,MATCH(I$60,'[1]PNC 2020'!$A$3:$AA$3,0))=0,"",INDEX('[1]PNC 2020'!$A$3:$AA$434,MATCH($A577,'[1]PNC 2020'!$A$7:$A$434,0)+4,MATCH(I$60,'[1]PNC 2020'!$A$3:$AA$3,0))),"")</f>
        <v/>
      </c>
      <c r="J577" s="87">
        <f t="shared" si="187"/>
        <v>0</v>
      </c>
      <c r="K577" s="87" t="str">
        <f>IFERROR(IF(INDEX('[1]PNC 2020'!$A$3:$AA$434,MATCH($A577,'[1]PNC 2020'!$A$7:$A$434,0)+4,MATCH(K$60,'[1]PNC 2020'!$A$3:$AA$3,0))=0,"",INDEX('[1]PNC 2020'!$A$3:$AA$434,MATCH($A577,'[1]PNC 2020'!$A$7:$A$434,0)+4,MATCH(K$60,'[1]PNC 2020'!$A$3:$AA$3,0))),"")</f>
        <v/>
      </c>
      <c r="L577" s="87" t="str">
        <f>IFERROR(IF(INDEX('[1]PNC 2020'!$A$3:$AA$434,MATCH($A577,'[1]PNC 2020'!$A$7:$A$434,0)+4,MATCH(L$60,'[1]PNC 2020'!$A$3:$AA$3,0))=0,"",INDEX('[1]PNC 2020'!$A$3:$AA$434,MATCH($A577,'[1]PNC 2020'!$A$7:$A$434,0)+4,MATCH(L$60,'[1]PNC 2020'!$A$3:$AA$3,0))),"")</f>
        <v/>
      </c>
      <c r="M577" s="87">
        <f t="shared" si="188"/>
        <v>0</v>
      </c>
      <c r="N577" s="87" t="str">
        <f>IFERROR(IF(INDEX('[1]PNC 2020'!$A$3:$AA$434,MATCH($A577,'[1]PNC 2020'!$A$7:$A$434,0)+4,MATCH(N$60,'[1]PNC 2020'!$A$3:$AA$3,0))=0,"",INDEX('[1]PNC 2020'!$A$3:$AA$434,MATCH($A577,'[1]PNC 2020'!$A$7:$A$434,0)+4,MATCH(N$60,'[1]PNC 2020'!$A$3:$AA$3,0))),"")</f>
        <v/>
      </c>
      <c r="O577" s="87" t="str">
        <f>IFERROR(IF(INDEX('[1]PNC 2020'!$A$3:$AA$434,MATCH($A577,'[1]PNC 2020'!$A$7:$A$434,0)+4,MATCH(O$60,'[1]PNC 2020'!$A$3:$AA$3,0))=0,"",INDEX('[1]PNC 2020'!$A$3:$AA$434,MATCH($A577,'[1]PNC 2020'!$A$7:$A$434,0)+4,MATCH(O$60,'[1]PNC 2020'!$A$3:$AA$3,0))),"")</f>
        <v/>
      </c>
      <c r="P577" s="87">
        <f t="shared" si="189"/>
        <v>0</v>
      </c>
      <c r="Q577" s="87" t="str">
        <f>IFERROR(IF(INDEX('[1]PNC 2020'!$A$3:$AA$434,MATCH($A577,'[1]PNC 2020'!$A$7:$A$434,0)+4,MATCH(Q$60,'[1]PNC 2020'!$A$3:$AA$3,0))=0,"",INDEX('[1]PNC 2020'!$A$3:$AA$434,MATCH($A577,'[1]PNC 2020'!$A$7:$A$434,0)+4,MATCH(Q$60,'[1]PNC 2020'!$A$3:$AA$3,0))),"")</f>
        <v/>
      </c>
      <c r="R577" s="87" t="str">
        <f>IFERROR(IF(INDEX('[1]PNC 2020'!$A$3:$AA$434,MATCH($A577,'[1]PNC 2020'!$A$7:$A$434,0)+4,MATCH(R$60,'[1]PNC 2020'!$A$3:$AA$3,0))=0,"",INDEX('[1]PNC 2020'!$A$3:$AA$434,MATCH($A577,'[1]PNC 2020'!$A$7:$A$434,0)+4,MATCH(R$60,'[1]PNC 2020'!$A$3:$AA$3,0))),"")</f>
        <v/>
      </c>
      <c r="S577" s="87">
        <f t="shared" si="190"/>
        <v>0</v>
      </c>
      <c r="T577" s="87" t="str">
        <f>IFERROR(IF(INDEX('[1]PNC 2020'!$A$3:$AA$434,MATCH($A577,'[1]PNC 2020'!$A$7:$A$434,0)+4,MATCH(T$60,'[1]PNC 2020'!$A$3:$AA$3,0))=0,"",INDEX('[1]PNC 2020'!$A$3:$AA$434,MATCH($A577,'[1]PNC 2020'!$A$7:$A$434,0)+4,MATCH(T$60,'[1]PNC 2020'!$A$3:$AA$3,0))),"")</f>
        <v/>
      </c>
      <c r="U577" s="87" t="str">
        <f>IFERROR(IF(INDEX('[1]PNC 2020'!$A$3:$AA$434,MATCH($A577,'[1]PNC 2020'!$A$7:$A$434,0)+4,MATCH(U$60,'[1]PNC 2020'!$A$3:$AA$3,0))=0,"",INDEX('[1]PNC 2020'!$A$3:$AA$434,MATCH($A577,'[1]PNC 2020'!$A$7:$A$434,0)+4,MATCH(U$60,'[1]PNC 2020'!$A$3:$AA$3,0))),"")</f>
        <v/>
      </c>
      <c r="V577" s="87">
        <f t="shared" si="191"/>
        <v>0</v>
      </c>
      <c r="W577" s="87" t="str">
        <f>IFERROR(IF(INDEX('[1]PNC 2020'!$A$3:$AA$434,MATCH($A577,'[1]PNC 2020'!$A$7:$A$434,0)+4,MATCH(W$60,'[1]PNC 2020'!$A$3:$AA$3,0))=0,"",INDEX('[1]PNC 2020'!$A$3:$AA$434,MATCH($A577,'[1]PNC 2020'!$A$7:$A$434,0)+4,MATCH(W$60,'[1]PNC 2020'!$A$3:$AA$3,0))),"")</f>
        <v/>
      </c>
      <c r="X577" s="87" t="str">
        <f>IFERROR(IF(INDEX('[1]PNC 2020'!$A$3:$AA$434,MATCH($A577,'[1]PNC 2020'!$A$7:$A$434,0)+4,MATCH(X$60,'[1]PNC 2020'!$A$3:$AA$3,0))=0,"",INDEX('[1]PNC 2020'!$A$3:$AA$434,MATCH($A577,'[1]PNC 2020'!$A$7:$A$434,0)+4,MATCH(X$60,'[1]PNC 2020'!$A$3:$AA$3,0))),"")</f>
        <v/>
      </c>
      <c r="Y577" s="87">
        <f t="shared" si="192"/>
        <v>0</v>
      </c>
      <c r="Z577" s="87" t="str">
        <f>IFERROR(IF(INDEX('[1]PNC 2020'!$A$3:$AA$434,MATCH($A577,'[1]PNC 2020'!$A$7:$A$434,0)+4,MATCH(Z$60,'[1]PNC 2020'!$A$3:$AA$3,0))=0,"",INDEX('[1]PNC 2020'!$A$3:$AA$434,MATCH($A577,'[1]PNC 2020'!$A$7:$A$434,0)+4,MATCH(Z$60,'[1]PNC 2020'!$A$3:$AA$3,0))),"")</f>
        <v/>
      </c>
      <c r="AA577" s="87" t="str">
        <f>IFERROR(IF(INDEX('[1]PNC 2020'!$A$3:$AA$434,MATCH($A577,'[1]PNC 2020'!$A$7:$A$434,0)+4,MATCH(AA$60,'[1]PNC 2020'!$A$3:$AA$3,0))=0,"",INDEX('[1]PNC 2020'!$A$3:$AA$434,MATCH($A577,'[1]PNC 2020'!$A$7:$A$434,0)+4,MATCH(AA$60,'[1]PNC 2020'!$A$3:$AA$3,0))),"")</f>
        <v/>
      </c>
      <c r="AB577" s="87">
        <f t="shared" si="193"/>
        <v>0</v>
      </c>
      <c r="AC577" s="87" t="str">
        <f>IFERROR(IF(INDEX('[1]PNC 2020'!$A$3:$AA$434,MATCH($A577,'[1]PNC 2020'!$A$7:$A$434,0)+4,MATCH(AC$60,'[1]PNC 2020'!$A$3:$AA$3,0))=0,"",INDEX('[1]PNC 2020'!$A$3:$AA$434,MATCH($A577,'[1]PNC 2020'!$A$7:$A$434,0)+4,MATCH(AC$60,'[1]PNC 2020'!$A$3:$AA$3,0))),"")</f>
        <v/>
      </c>
      <c r="AD577" s="87" t="str">
        <f>IFERROR(IF(INDEX('[1]PNC 2020'!$A$3:$AA$434,MATCH($A577,'[1]PNC 2020'!$A$7:$A$434,0)+4,MATCH(AD$60,'[1]PNC 2020'!$A$3:$AA$3,0))=0,"",INDEX('[1]PNC 2020'!$A$3:$AA$434,MATCH($A577,'[1]PNC 2020'!$A$7:$A$434,0)+4,MATCH(AD$60,'[1]PNC 2020'!$A$3:$AA$3,0))),"")</f>
        <v/>
      </c>
      <c r="AE577" s="87">
        <f t="shared" si="194"/>
        <v>0</v>
      </c>
      <c r="AF577" s="87" t="str">
        <f>IFERROR(IF(INDEX('[1]PNC 2020'!$A$3:$AA$434,MATCH($A577,'[1]PNC 2020'!$A$7:$A$434,0)+4,MATCH(AF$60,'[1]PNC 2020'!$A$3:$AA$3,0))=0,"",INDEX('[1]PNC 2020'!$A$3:$AA$434,MATCH($A577,'[1]PNC 2020'!$A$7:$A$434,0)+4,MATCH(AF$60,'[1]PNC 2020'!$A$3:$AA$3,0))),"")</f>
        <v/>
      </c>
      <c r="AG577" s="87" t="str">
        <f>IFERROR(IF(INDEX('[1]PNC 2020'!$A$3:$AA$434,MATCH($A577,'[1]PNC 2020'!$A$7:$A$434,0)+4,MATCH(AG$60,'[1]PNC 2020'!$A$3:$AA$3,0))=0,"",INDEX('[1]PNC 2020'!$A$3:$AA$434,MATCH($A577,'[1]PNC 2020'!$A$7:$A$434,0)+4,MATCH(AG$60,'[1]PNC 2020'!$A$3:$AA$3,0))),"")</f>
        <v/>
      </c>
      <c r="AH577" s="87">
        <f t="shared" si="195"/>
        <v>0</v>
      </c>
      <c r="AI577" s="87" t="str">
        <f>IFERROR(IF(INDEX('[1]PNC 2020'!$A$3:$AA$434,MATCH($A577,'[1]PNC 2020'!$A$7:$A$434,0)+4,MATCH(AI$60,'[1]PNC 2020'!$A$3:$AA$3,0))=0,"",INDEX('[1]PNC 2020'!$A$3:$AA$434,MATCH($A577,'[1]PNC 2020'!$A$7:$A$434,0)+4,MATCH(AI$60,'[1]PNC 2020'!$A$3:$AA$3,0))),"")</f>
        <v/>
      </c>
      <c r="AJ577" s="87" t="str">
        <f>IFERROR(IF(INDEX('[1]PNC 2020'!$A$3:$AA$434,MATCH($A577,'[1]PNC 2020'!$A$7:$A$434,0)+4,MATCH(AJ$60,'[1]PNC 2020'!$A$3:$AA$3,0))=0,"",INDEX('[1]PNC 2020'!$A$3:$AA$434,MATCH($A577,'[1]PNC 2020'!$A$7:$A$434,0)+4,MATCH(AJ$60,'[1]PNC 2020'!$A$3:$AA$3,0))),"")</f>
        <v/>
      </c>
      <c r="AK577" s="87">
        <f t="shared" si="196"/>
        <v>0</v>
      </c>
      <c r="AM577" s="132" t="s">
        <v>9</v>
      </c>
    </row>
    <row r="578" spans="1:39" x14ac:dyDescent="0.2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2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2">
      <c r="A580" s="132" t="e">
        <f>iferrorAM634&amp;B580</f>
        <v>#NAME?</v>
      </c>
      <c r="B580" s="5" t="s">
        <v>38</v>
      </c>
      <c r="C580" s="180">
        <f>IFERROR(D578/C581*100,0)</f>
        <v>0</v>
      </c>
      <c r="D580" s="180"/>
      <c r="E580" s="180">
        <f>IFERROR(F578/E581*100,0)</f>
        <v>0</v>
      </c>
      <c r="F580" s="180"/>
      <c r="G580" s="36"/>
      <c r="H580" s="180">
        <f>IFERROR(I578/H581*100,0)</f>
        <v>0</v>
      </c>
      <c r="I580" s="180"/>
      <c r="J580" s="36"/>
      <c r="K580" s="180">
        <f>IFERROR(L578/K581*100,0)</f>
        <v>0</v>
      </c>
      <c r="L580" s="180"/>
      <c r="M580" s="36"/>
      <c r="N580" s="180">
        <f>IFERROR(O578/N581*100,0)</f>
        <v>0</v>
      </c>
      <c r="O580" s="180"/>
      <c r="P580" s="36"/>
      <c r="Q580" s="180">
        <f>IFERROR(R578/Q581*100,0)</f>
        <v>0</v>
      </c>
      <c r="R580" s="180"/>
      <c r="S580" s="36"/>
      <c r="T580" s="180">
        <f>IFERROR(U578/T581*100,0)</f>
        <v>0</v>
      </c>
      <c r="U580" s="180"/>
      <c r="V580" s="36"/>
      <c r="W580" s="180">
        <f>IFERROR(X578/W581*100,0)</f>
        <v>0</v>
      </c>
      <c r="X580" s="180"/>
      <c r="Y580" s="36"/>
      <c r="Z580" s="180">
        <f>IFERROR(AA578/Z581*100,0)</f>
        <v>0</v>
      </c>
      <c r="AA580" s="180"/>
      <c r="AB580" s="36"/>
      <c r="AC580" s="180">
        <f>IFERROR(AD578/AC581*100,0)</f>
        <v>0</v>
      </c>
      <c r="AD580" s="180"/>
      <c r="AE580" s="36"/>
      <c r="AF580" s="180">
        <f>IFERROR(AG578/AF581*100,0)</f>
        <v>0</v>
      </c>
      <c r="AG580" s="180"/>
      <c r="AH580" s="36"/>
      <c r="AI580" s="180">
        <f>IFERROR(AJ578/AI581*100,0)</f>
        <v>0</v>
      </c>
      <c r="AJ580" s="180"/>
      <c r="AK580" s="36"/>
    </row>
    <row r="581" spans="1:39" x14ac:dyDescent="0.2">
      <c r="A581" s="132" t="e">
        <f>iferrorAM635&amp;B581</f>
        <v>#NAME?</v>
      </c>
      <c r="B581" s="5" t="s">
        <v>39</v>
      </c>
      <c r="C581" s="182">
        <f>IFERROR(C578+D578,0)</f>
        <v>0</v>
      </c>
      <c r="D581" s="181"/>
      <c r="E581" s="182">
        <f>IFERROR(E578+F578,0)</f>
        <v>0</v>
      </c>
      <c r="F581" s="181"/>
      <c r="G581" s="37"/>
      <c r="H581" s="182">
        <f>IFERROR(H578+I578,0)</f>
        <v>0</v>
      </c>
      <c r="I581" s="181"/>
      <c r="J581" s="37"/>
      <c r="K581" s="182">
        <f>IFERROR(K578+L578,0)</f>
        <v>0</v>
      </c>
      <c r="L581" s="181"/>
      <c r="M581" s="37"/>
      <c r="N581" s="182">
        <f>IFERROR(N578+O578,0)</f>
        <v>0</v>
      </c>
      <c r="O581" s="181"/>
      <c r="P581" s="37"/>
      <c r="Q581" s="182">
        <f>IFERROR(Q578+R578,0)</f>
        <v>0</v>
      </c>
      <c r="R581" s="181"/>
      <c r="S581" s="37"/>
      <c r="T581" s="182">
        <f>IFERROR(T578+U578,0)</f>
        <v>0</v>
      </c>
      <c r="U581" s="181"/>
      <c r="V581" s="37"/>
      <c r="W581" s="182">
        <f>IFERROR(W578+X578,0)</f>
        <v>0</v>
      </c>
      <c r="X581" s="181"/>
      <c r="Y581" s="37"/>
      <c r="Z581" s="182">
        <f>IFERROR(Z578+AA578,0)</f>
        <v>0</v>
      </c>
      <c r="AA581" s="181"/>
      <c r="AB581" s="37"/>
      <c r="AC581" s="182">
        <f>IFERROR(AC578+AD578,0)</f>
        <v>0</v>
      </c>
      <c r="AD581" s="181"/>
      <c r="AE581" s="37"/>
      <c r="AF581" s="182">
        <f>IFERROR(AF578+AG578,0)</f>
        <v>0</v>
      </c>
      <c r="AG581" s="181"/>
      <c r="AH581" s="37"/>
      <c r="AI581" s="182">
        <f>IFERROR(AI578+AJ578,0)</f>
        <v>0</v>
      </c>
      <c r="AJ581" s="181"/>
      <c r="AK581" s="37"/>
    </row>
    <row r="582" spans="1:39" x14ac:dyDescent="0.2">
      <c r="A582" s="132" t="e">
        <f>iferrorAM636&amp;B582</f>
        <v>#NAME?</v>
      </c>
      <c r="B582" s="5" t="s">
        <v>40</v>
      </c>
      <c r="C582" s="180">
        <f>SUM(E582:AJ582,0)</f>
        <v>0</v>
      </c>
      <c r="D582" s="181"/>
      <c r="E582" s="180">
        <f>IFERROR(E581/C581*100,0)</f>
        <v>0</v>
      </c>
      <c r="F582" s="180"/>
      <c r="G582" s="36"/>
      <c r="H582" s="180">
        <f>IFERROR(H581/C581*100,0)</f>
        <v>0</v>
      </c>
      <c r="I582" s="180"/>
      <c r="J582" s="36"/>
      <c r="K582" s="180">
        <f>IFERROR(K581/C581*100,0)</f>
        <v>0</v>
      </c>
      <c r="L582" s="180"/>
      <c r="M582" s="36"/>
      <c r="N582" s="180">
        <f>IFERROR(N581/C581*100,0)</f>
        <v>0</v>
      </c>
      <c r="O582" s="180"/>
      <c r="P582" s="36"/>
      <c r="Q582" s="180">
        <f>IFERROR(Q581/C581*100,0)</f>
        <v>0</v>
      </c>
      <c r="R582" s="180"/>
      <c r="S582" s="36"/>
      <c r="T582" s="180">
        <f>IFERROR(T581/C581*100,0)</f>
        <v>0</v>
      </c>
      <c r="U582" s="180"/>
      <c r="V582" s="36"/>
      <c r="W582" s="180">
        <f>IFERROR(W581/C581*100,0)</f>
        <v>0</v>
      </c>
      <c r="X582" s="180"/>
      <c r="Y582" s="36"/>
      <c r="Z582" s="180">
        <f>IFERROR(Z581/C581*100,0)</f>
        <v>0</v>
      </c>
      <c r="AA582" s="180"/>
      <c r="AB582" s="36"/>
      <c r="AC582" s="180">
        <f>IFERROR(AC581/C581*100,0)</f>
        <v>0</v>
      </c>
      <c r="AD582" s="180"/>
      <c r="AE582" s="36"/>
      <c r="AF582" s="180">
        <f>IFERROR(AF581/C581*100,0)</f>
        <v>0</v>
      </c>
      <c r="AG582" s="180"/>
      <c r="AH582" s="36"/>
      <c r="AI582" s="180">
        <f>IFERROR(AI581/C581*100,0)</f>
        <v>0</v>
      </c>
      <c r="AJ582" s="180"/>
      <c r="AK582" s="36"/>
    </row>
    <row r="583" spans="1:39" x14ac:dyDescent="0.2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2">
      <c r="A584" s="132" t="str">
        <f t="shared" si="183"/>
        <v/>
      </c>
      <c r="B584" s="38"/>
    </row>
    <row r="585" spans="1:39" x14ac:dyDescent="0.2">
      <c r="A585" s="132" t="str">
        <f t="shared" si="183"/>
        <v/>
      </c>
      <c r="B585" s="38"/>
    </row>
    <row r="586" spans="1:39" x14ac:dyDescent="0.2">
      <c r="A586" s="132" t="str">
        <f t="shared" si="183"/>
        <v/>
      </c>
      <c r="B586" s="38"/>
    </row>
    <row r="587" spans="1:39" x14ac:dyDescent="0.2">
      <c r="A587" s="132" t="str">
        <f t="shared" si="183"/>
        <v/>
      </c>
      <c r="B587" s="38"/>
    </row>
    <row r="588" spans="1:39" x14ac:dyDescent="0.2">
      <c r="A588" s="132" t="str">
        <f t="shared" si="183"/>
        <v/>
      </c>
      <c r="B588" s="38"/>
    </row>
    <row r="589" spans="1:39" x14ac:dyDescent="0.2">
      <c r="A589" s="132" t="str">
        <f t="shared" si="183"/>
        <v/>
      </c>
      <c r="B589" s="38"/>
    </row>
    <row r="590" spans="1:39" x14ac:dyDescent="0.2">
      <c r="A590" s="132" t="str">
        <f t="shared" si="183"/>
        <v/>
      </c>
      <c r="B590" s="38"/>
    </row>
    <row r="591" spans="1:39" ht="20.25" customHeight="1" x14ac:dyDescent="0.3">
      <c r="A591" s="132" t="str">
        <f t="shared" ref="A591:A649" si="208">AM591&amp;B591</f>
        <v>Superintendencia de Seguros</v>
      </c>
      <c r="B591" s="179" t="s">
        <v>42</v>
      </c>
      <c r="C591" s="179"/>
      <c r="D591" s="179"/>
      <c r="E591" s="179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  <c r="X591" s="179"/>
      <c r="Y591" s="179"/>
      <c r="Z591" s="179"/>
      <c r="AA591" s="179"/>
      <c r="AB591" s="179"/>
      <c r="AC591" s="179"/>
      <c r="AD591" s="179"/>
      <c r="AE591" s="179"/>
      <c r="AF591" s="179"/>
      <c r="AG591" s="179"/>
      <c r="AH591" s="179"/>
      <c r="AI591" s="179"/>
      <c r="AJ591" s="179"/>
    </row>
    <row r="592" spans="1:39" ht="12.75" customHeight="1" x14ac:dyDescent="0.2">
      <c r="A592" s="132" t="str">
        <f t="shared" si="208"/>
        <v>Primas Netas Cobradas por Compañías, Según Ramos</v>
      </c>
      <c r="B592" s="178" t="s">
        <v>56</v>
      </c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178"/>
      <c r="O592" s="178"/>
      <c r="P592" s="178"/>
      <c r="Q592" s="178"/>
      <c r="R592" s="178"/>
      <c r="S592" s="178"/>
      <c r="T592" s="178"/>
      <c r="U592" s="178"/>
      <c r="V592" s="178"/>
      <c r="W592" s="178"/>
      <c r="X592" s="178"/>
      <c r="Y592" s="178"/>
      <c r="Z592" s="178"/>
      <c r="AA592" s="178"/>
      <c r="AB592" s="178"/>
      <c r="AC592" s="178"/>
      <c r="AD592" s="178"/>
      <c r="AE592" s="178"/>
      <c r="AF592" s="178"/>
      <c r="AG592" s="178"/>
      <c r="AH592" s="178"/>
      <c r="AI592" s="178"/>
      <c r="AJ592" s="178"/>
    </row>
    <row r="593" spans="1:39" ht="12.75" customHeight="1" x14ac:dyDescent="0.2">
      <c r="A593" s="132" t="str">
        <f t="shared" si="208"/>
        <v>Noviembre. 2022</v>
      </c>
      <c r="B593" s="176" t="s">
        <v>144</v>
      </c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7"/>
      <c r="AH593" s="177"/>
      <c r="AI593" s="177"/>
      <c r="AJ593" s="177"/>
    </row>
    <row r="594" spans="1:39" ht="12.75" customHeight="1" x14ac:dyDescent="0.2">
      <c r="A594" s="132" t="str">
        <f t="shared" si="208"/>
        <v>(Valores en RD$)</v>
      </c>
      <c r="B594" s="178" t="s">
        <v>91</v>
      </c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178"/>
      <c r="O594" s="178"/>
      <c r="P594" s="178"/>
      <c r="Q594" s="178"/>
      <c r="R594" s="178"/>
      <c r="S594" s="178"/>
      <c r="T594" s="178"/>
      <c r="U594" s="178"/>
      <c r="V594" s="178"/>
      <c r="W594" s="178"/>
      <c r="X594" s="178"/>
      <c r="Y594" s="178"/>
      <c r="Z594" s="178"/>
      <c r="AA594" s="178"/>
      <c r="AB594" s="178"/>
      <c r="AC594" s="178"/>
      <c r="AD594" s="178"/>
      <c r="AE594" s="178"/>
      <c r="AF594" s="178"/>
      <c r="AG594" s="178"/>
      <c r="AH594" s="178"/>
      <c r="AI594" s="178"/>
      <c r="AJ594" s="178"/>
    </row>
    <row r="595" spans="1:39" x14ac:dyDescent="0.2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.5" thickBot="1" x14ac:dyDescent="0.25">
      <c r="A596" s="132" t="str">
        <f t="shared" si="208"/>
        <v/>
      </c>
    </row>
    <row r="597" spans="1:39" ht="23.25" customHeight="1" thickTop="1" thickBot="1" x14ac:dyDescent="0.25">
      <c r="A597" s="132" t="str">
        <f t="shared" si="208"/>
        <v>Compañías</v>
      </c>
      <c r="B597" s="171" t="s">
        <v>33</v>
      </c>
      <c r="C597" s="183" t="s">
        <v>0</v>
      </c>
      <c r="D597" s="183"/>
      <c r="E597" s="183" t="s">
        <v>12</v>
      </c>
      <c r="F597" s="183"/>
      <c r="G597" s="110"/>
      <c r="H597" s="183" t="s">
        <v>13</v>
      </c>
      <c r="I597" s="183"/>
      <c r="J597" s="110"/>
      <c r="K597" s="183" t="s">
        <v>14</v>
      </c>
      <c r="L597" s="183"/>
      <c r="M597" s="110"/>
      <c r="N597" s="183" t="s">
        <v>15</v>
      </c>
      <c r="O597" s="183"/>
      <c r="P597" s="110"/>
      <c r="Q597" s="183" t="s">
        <v>27</v>
      </c>
      <c r="R597" s="183"/>
      <c r="S597" s="110"/>
      <c r="T597" s="183" t="s">
        <v>35</v>
      </c>
      <c r="U597" s="183"/>
      <c r="V597" s="110"/>
      <c r="W597" s="183" t="s">
        <v>16</v>
      </c>
      <c r="X597" s="183"/>
      <c r="Y597" s="110"/>
      <c r="Z597" s="183" t="s">
        <v>67</v>
      </c>
      <c r="AA597" s="183"/>
      <c r="AB597" s="110"/>
      <c r="AC597" s="183" t="s">
        <v>34</v>
      </c>
      <c r="AD597" s="183"/>
      <c r="AE597" s="110"/>
      <c r="AF597" s="183" t="s">
        <v>17</v>
      </c>
      <c r="AG597" s="183"/>
      <c r="AH597" s="110"/>
      <c r="AI597" s="183" t="s">
        <v>18</v>
      </c>
      <c r="AJ597" s="183"/>
      <c r="AK597" s="65"/>
    </row>
    <row r="598" spans="1:39" ht="14.25" thickTop="1" thickBot="1" x14ac:dyDescent="0.25">
      <c r="A598" s="132" t="str">
        <f t="shared" si="208"/>
        <v/>
      </c>
      <c r="B598" s="184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2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tr">
        <f>IFERROR(IF(INDEX('[1]PNC 2020'!$A$3:$AA$434,MATCH($A599,'[1]PNC 2020'!$A$7:$A$434,0)+4,MATCH(E$60,'[1]PNC 2020'!$A$3:$AA$3,0))=0,"",INDEX('[1]PNC 2020'!$A$3:$AA$434,MATCH($A599,'[1]PNC 2020'!$A$7:$A$434,0)+4,MATCH(E$60,'[1]PNC 2020'!$A$3:$AA$3,0))),"")</f>
        <v/>
      </c>
      <c r="F599" s="87" t="str">
        <f>IFERROR(IF(INDEX('[1]PNC 2020'!$A$3:$AA$434,MATCH($A599,'[1]PNC 2020'!$A$7:$A$434,0)+4,MATCH(F$60,'[1]PNC 2020'!$A$3:$AA$3,0))=0,"",INDEX('[1]PNC 2020'!$A$3:$AA$434,MATCH($A599,'[1]PNC 2020'!$A$7:$A$434,0)+4,MATCH(F$60,'[1]PNC 2020'!$A$3:$AA$3,0))),"")</f>
        <v/>
      </c>
      <c r="G599" s="87">
        <f>SUBTOTAL(109,E599:F599)</f>
        <v>0</v>
      </c>
      <c r="H599" s="87" t="str">
        <f>IFERROR(IF(INDEX('[1]PNC 2020'!$A$3:$AA$434,MATCH($A599,'[1]PNC 2020'!$A$7:$A$434,0)+4,MATCH(H$60,'[1]PNC 2020'!$A$3:$AA$3,0))=0,"",INDEX('[1]PNC 2020'!$A$3:$AA$434,MATCH($A599,'[1]PNC 2020'!$A$7:$A$434,0)+4,MATCH(H$60,'[1]PNC 2020'!$A$3:$AA$3,0))),"")</f>
        <v/>
      </c>
      <c r="I599" s="87" t="str">
        <f>IFERROR(IF(INDEX('[1]PNC 2020'!$A$3:$AA$434,MATCH($A599,'[1]PNC 2020'!$A$7:$A$434,0)+4,MATCH(I$60,'[1]PNC 2020'!$A$3:$AA$3,0))=0,"",INDEX('[1]PNC 2020'!$A$3:$AA$434,MATCH($A599,'[1]PNC 2020'!$A$7:$A$434,0)+4,MATCH(I$60,'[1]PNC 2020'!$A$3:$AA$3,0))),"")</f>
        <v/>
      </c>
      <c r="J599" s="87">
        <f>SUBTOTAL(109,H599:I599)</f>
        <v>0</v>
      </c>
      <c r="K599" s="87" t="str">
        <f>IFERROR(IF(INDEX('[1]PNC 2020'!$A$3:$AA$434,MATCH($A599,'[1]PNC 2020'!$A$7:$A$434,0)+4,MATCH(K$60,'[1]PNC 2020'!$A$3:$AA$3,0))=0,"",INDEX('[1]PNC 2020'!$A$3:$AA$434,MATCH($A599,'[1]PNC 2020'!$A$7:$A$434,0)+4,MATCH(K$60,'[1]PNC 2020'!$A$3:$AA$3,0))),"")</f>
        <v/>
      </c>
      <c r="L599" s="87" t="str">
        <f>IFERROR(IF(INDEX('[1]PNC 2020'!$A$3:$AA$434,MATCH($A599,'[1]PNC 2020'!$A$7:$A$434,0)+4,MATCH(L$60,'[1]PNC 2020'!$A$3:$AA$3,0))=0,"",INDEX('[1]PNC 2020'!$A$3:$AA$434,MATCH($A599,'[1]PNC 2020'!$A$7:$A$434,0)+4,MATCH(L$60,'[1]PNC 2020'!$A$3:$AA$3,0))),"")</f>
        <v/>
      </c>
      <c r="M599" s="87">
        <f>SUBTOTAL(109,K599:L599)</f>
        <v>0</v>
      </c>
      <c r="N599" s="87" t="str">
        <f>IFERROR(IF(INDEX('[1]PNC 2020'!$A$3:$AA$434,MATCH($A599,'[1]PNC 2020'!$A$7:$A$434,0)+4,MATCH(N$60,'[1]PNC 2020'!$A$3:$AA$3,0))=0,"",INDEX('[1]PNC 2020'!$A$3:$AA$434,MATCH($A599,'[1]PNC 2020'!$A$7:$A$434,0)+4,MATCH(N$60,'[1]PNC 2020'!$A$3:$AA$3,0))),"")</f>
        <v/>
      </c>
      <c r="O599" s="87" t="str">
        <f>IFERROR(IF(INDEX('[1]PNC 2020'!$A$3:$AA$434,MATCH($A599,'[1]PNC 2020'!$A$7:$A$434,0)+4,MATCH(O$60,'[1]PNC 2020'!$A$3:$AA$3,0))=0,"",INDEX('[1]PNC 2020'!$A$3:$AA$434,MATCH($A599,'[1]PNC 2020'!$A$7:$A$434,0)+4,MATCH(O$60,'[1]PNC 2020'!$A$3:$AA$3,0))),"")</f>
        <v/>
      </c>
      <c r="P599" s="87">
        <f>SUBTOTAL(109,N599:O599)</f>
        <v>0</v>
      </c>
      <c r="Q599" s="87" t="str">
        <f>IFERROR(IF(INDEX('[1]PNC 2020'!$A$3:$AA$434,MATCH($A599,'[1]PNC 2020'!$A$7:$A$434,0)+4,MATCH(Q$60,'[1]PNC 2020'!$A$3:$AA$3,0))=0,"",INDEX('[1]PNC 2020'!$A$3:$AA$434,MATCH($A599,'[1]PNC 2020'!$A$7:$A$434,0)+4,MATCH(Q$60,'[1]PNC 2020'!$A$3:$AA$3,0))),"")</f>
        <v/>
      </c>
      <c r="R599" s="87" t="str">
        <f>IFERROR(IF(INDEX('[1]PNC 2020'!$A$3:$AA$434,MATCH($A599,'[1]PNC 2020'!$A$7:$A$434,0)+4,MATCH(R$60,'[1]PNC 2020'!$A$3:$AA$3,0))=0,"",INDEX('[1]PNC 2020'!$A$3:$AA$434,MATCH($A599,'[1]PNC 2020'!$A$7:$A$434,0)+4,MATCH(R$60,'[1]PNC 2020'!$A$3:$AA$3,0))),"")</f>
        <v/>
      </c>
      <c r="S599" s="87">
        <f>SUBTOTAL(109,Q599:R599)</f>
        <v>0</v>
      </c>
      <c r="T599" s="87" t="str">
        <f>IFERROR(IF(INDEX('[1]PNC 2020'!$A$3:$AA$434,MATCH($A599,'[1]PNC 2020'!$A$7:$A$434,0)+4,MATCH(T$60,'[1]PNC 2020'!$A$3:$AA$3,0))=0,"",INDEX('[1]PNC 2020'!$A$3:$AA$434,MATCH($A599,'[1]PNC 2020'!$A$7:$A$434,0)+4,MATCH(T$60,'[1]PNC 2020'!$A$3:$AA$3,0))),"")</f>
        <v/>
      </c>
      <c r="U599" s="87" t="str">
        <f>IFERROR(IF(INDEX('[1]PNC 2020'!$A$3:$AA$434,MATCH($A599,'[1]PNC 2020'!$A$7:$A$434,0)+4,MATCH(U$60,'[1]PNC 2020'!$A$3:$AA$3,0))=0,"",INDEX('[1]PNC 2020'!$A$3:$AA$434,MATCH($A599,'[1]PNC 2020'!$A$7:$A$434,0)+4,MATCH(U$60,'[1]PNC 2020'!$A$3:$AA$3,0))),"")</f>
        <v/>
      </c>
      <c r="V599" s="87">
        <f>SUBTOTAL(109,T599:U599)</f>
        <v>0</v>
      </c>
      <c r="W599" s="87" t="str">
        <f>IFERROR(IF(INDEX('[1]PNC 2020'!$A$3:$AA$434,MATCH($A599,'[1]PNC 2020'!$A$7:$A$434,0)+4,MATCH(W$60,'[1]PNC 2020'!$A$3:$AA$3,0))=0,"",INDEX('[1]PNC 2020'!$A$3:$AA$434,MATCH($A599,'[1]PNC 2020'!$A$7:$A$434,0)+4,MATCH(W$60,'[1]PNC 2020'!$A$3:$AA$3,0))),"")</f>
        <v/>
      </c>
      <c r="X599" s="87" t="str">
        <f>IFERROR(IF(INDEX('[1]PNC 2020'!$A$3:$AA$434,MATCH($A599,'[1]PNC 2020'!$A$7:$A$434,0)+4,MATCH(X$60,'[1]PNC 2020'!$A$3:$AA$3,0))=0,"",INDEX('[1]PNC 2020'!$A$3:$AA$434,MATCH($A599,'[1]PNC 2020'!$A$7:$A$434,0)+4,MATCH(X$60,'[1]PNC 2020'!$A$3:$AA$3,0))),"")</f>
        <v/>
      </c>
      <c r="Y599" s="87">
        <f>SUBTOTAL(109,W599:X599)</f>
        <v>0</v>
      </c>
      <c r="Z599" s="87" t="str">
        <f>IFERROR(IF(INDEX('[1]PNC 2020'!$A$3:$AA$434,MATCH($A599,'[1]PNC 2020'!$A$7:$A$434,0)+4,MATCH(Z$60,'[1]PNC 2020'!$A$3:$AA$3,0))=0,"",INDEX('[1]PNC 2020'!$A$3:$AA$434,MATCH($A599,'[1]PNC 2020'!$A$7:$A$434,0)+4,MATCH(Z$60,'[1]PNC 2020'!$A$3:$AA$3,0))),"")</f>
        <v/>
      </c>
      <c r="AA599" s="87" t="str">
        <f>IFERROR(IF(INDEX('[1]PNC 2020'!$A$3:$AA$434,MATCH($A599,'[1]PNC 2020'!$A$7:$A$434,0)+4,MATCH(AA$60,'[1]PNC 2020'!$A$3:$AA$3,0))=0,"",INDEX('[1]PNC 2020'!$A$3:$AA$434,MATCH($A599,'[1]PNC 2020'!$A$7:$A$434,0)+4,MATCH(AA$60,'[1]PNC 2020'!$A$3:$AA$3,0))),"")</f>
        <v/>
      </c>
      <c r="AB599" s="87">
        <f>SUBTOTAL(109,Z599:AA599)</f>
        <v>0</v>
      </c>
      <c r="AC599" s="87" t="str">
        <f>IFERROR(IF(INDEX('[1]PNC 2020'!$A$3:$AA$434,MATCH($A599,'[1]PNC 2020'!$A$7:$A$434,0)+4,MATCH(AC$60,'[1]PNC 2020'!$A$3:$AA$3,0))=0,"",INDEX('[1]PNC 2020'!$A$3:$AA$434,MATCH($A599,'[1]PNC 2020'!$A$7:$A$434,0)+4,MATCH(AC$60,'[1]PNC 2020'!$A$3:$AA$3,0))),"")</f>
        <v/>
      </c>
      <c r="AD599" s="87" t="str">
        <f>IFERROR(IF(INDEX('[1]PNC 2020'!$A$3:$AA$434,MATCH($A599,'[1]PNC 2020'!$A$7:$A$434,0)+4,MATCH(AD$60,'[1]PNC 2020'!$A$3:$AA$3,0))=0,"",INDEX('[1]PNC 2020'!$A$3:$AA$434,MATCH($A599,'[1]PNC 2020'!$A$7:$A$434,0)+4,MATCH(AD$60,'[1]PNC 2020'!$A$3:$AA$3,0))),"")</f>
        <v/>
      </c>
      <c r="AE599" s="87">
        <f>SUBTOTAL(109,AC599:AD599)</f>
        <v>0</v>
      </c>
      <c r="AF599" s="87" t="str">
        <f>IFERROR(IF(INDEX('[1]PNC 2020'!$A$3:$AA$434,MATCH($A599,'[1]PNC 2020'!$A$7:$A$434,0)+4,MATCH(AF$60,'[1]PNC 2020'!$A$3:$AA$3,0))=0,"",INDEX('[1]PNC 2020'!$A$3:$AA$434,MATCH($A599,'[1]PNC 2020'!$A$7:$A$434,0)+4,MATCH(AF$60,'[1]PNC 2020'!$A$3:$AA$3,0))),"")</f>
        <v/>
      </c>
      <c r="AG599" s="87" t="str">
        <f>IFERROR(IF(INDEX('[1]PNC 2020'!$A$3:$AA$434,MATCH($A599,'[1]PNC 2020'!$A$7:$A$434,0)+4,MATCH(AG$60,'[1]PNC 2020'!$A$3:$AA$3,0))=0,"",INDEX('[1]PNC 2020'!$A$3:$AA$434,MATCH($A599,'[1]PNC 2020'!$A$7:$A$434,0)+4,MATCH(AG$60,'[1]PNC 2020'!$A$3:$AA$3,0))),"")</f>
        <v/>
      </c>
      <c r="AH599" s="87">
        <f>SUBTOTAL(109,AF599:AG599)</f>
        <v>0</v>
      </c>
      <c r="AI599" s="87" t="str">
        <f>IFERROR(IF(INDEX('[1]PNC 2020'!$A$3:$AA$434,MATCH($A599,'[1]PNC 2020'!$A$7:$A$434,0)+4,MATCH(AI$60,'[1]PNC 2020'!$A$3:$AA$3,0))=0,"",INDEX('[1]PNC 2020'!$A$3:$AA$434,MATCH($A599,'[1]PNC 2020'!$A$7:$A$434,0)+4,MATCH(AI$60,'[1]PNC 2020'!$A$3:$AA$3,0))),"")</f>
        <v/>
      </c>
      <c r="AJ599" s="87" t="str">
        <f>IFERROR(IF(INDEX('[1]PNC 2020'!$A$3:$AA$434,MATCH($A599,'[1]PNC 2020'!$A$7:$A$434,0)+4,MATCH(AJ$60,'[1]PNC 2020'!$A$3:$AA$3,0))=0,"",INDEX('[1]PNC 2020'!$A$3:$AA$434,MATCH($A599,'[1]PNC 2020'!$A$7:$A$434,0)+4,MATCH(AJ$60,'[1]PNC 2020'!$A$3:$AA$3,0))),"")</f>
        <v/>
      </c>
      <c r="AK599" s="87">
        <f>SUBTOTAL(109,AI599:AJ599)</f>
        <v>0</v>
      </c>
      <c r="AM599" s="132" t="s">
        <v>10</v>
      </c>
    </row>
    <row r="600" spans="1:39" ht="15.95" customHeight="1" x14ac:dyDescent="0.2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tr">
        <f>IFERROR(IF(INDEX('[1]PNC 2020'!$A$3:$AA$434,MATCH($A600,'[1]PNC 2020'!$A$7:$A$434,0)+4,MATCH(E$60,'[1]PNC 2020'!$A$3:$AA$3,0))=0,"",INDEX('[1]PNC 2020'!$A$3:$AA$434,MATCH($A600,'[1]PNC 2020'!$A$7:$A$434,0)+4,MATCH(E$60,'[1]PNC 2020'!$A$3:$AA$3,0))),"")</f>
        <v/>
      </c>
      <c r="F600" s="87" t="str">
        <f>IFERROR(IF(INDEX('[1]PNC 2020'!$A$3:$AA$434,MATCH($A600,'[1]PNC 2020'!$A$7:$A$434,0)+4,MATCH(F$60,'[1]PNC 2020'!$A$3:$AA$3,0))=0,"",INDEX('[1]PNC 2020'!$A$3:$AA$434,MATCH($A600,'[1]PNC 2020'!$A$7:$A$434,0)+4,MATCH(F$60,'[1]PNC 2020'!$A$3:$AA$3,0))),"")</f>
        <v/>
      </c>
      <c r="G600" s="87">
        <f t="shared" ref="G600:G631" si="211">SUBTOTAL(109,E600:F600)</f>
        <v>0</v>
      </c>
      <c r="H600" s="87" t="str">
        <f>IFERROR(IF(INDEX('[1]PNC 2020'!$A$3:$AA$434,MATCH($A600,'[1]PNC 2020'!$A$7:$A$434,0)+4,MATCH(H$60,'[1]PNC 2020'!$A$3:$AA$3,0))=0,"",INDEX('[1]PNC 2020'!$A$3:$AA$434,MATCH($A600,'[1]PNC 2020'!$A$7:$A$434,0)+4,MATCH(H$60,'[1]PNC 2020'!$A$3:$AA$3,0))),"")</f>
        <v/>
      </c>
      <c r="I600" s="87" t="str">
        <f>IFERROR(IF(INDEX('[1]PNC 2020'!$A$3:$AA$434,MATCH($A600,'[1]PNC 2020'!$A$7:$A$434,0)+4,MATCH(I$60,'[1]PNC 2020'!$A$3:$AA$3,0))=0,"",INDEX('[1]PNC 2020'!$A$3:$AA$434,MATCH($A600,'[1]PNC 2020'!$A$7:$A$434,0)+4,MATCH(I$60,'[1]PNC 2020'!$A$3:$AA$3,0))),"")</f>
        <v/>
      </c>
      <c r="J600" s="87">
        <f t="shared" ref="J600:J631" si="212">SUBTOTAL(109,H600:I600)</f>
        <v>0</v>
      </c>
      <c r="K600" s="87" t="str">
        <f>IFERROR(IF(INDEX('[1]PNC 2020'!$A$3:$AA$434,MATCH($A600,'[1]PNC 2020'!$A$7:$A$434,0)+4,MATCH(K$60,'[1]PNC 2020'!$A$3:$AA$3,0))=0,"",INDEX('[1]PNC 2020'!$A$3:$AA$434,MATCH($A600,'[1]PNC 2020'!$A$7:$A$434,0)+4,MATCH(K$60,'[1]PNC 2020'!$A$3:$AA$3,0))),"")</f>
        <v/>
      </c>
      <c r="L600" s="87" t="str">
        <f>IFERROR(IF(INDEX('[1]PNC 2020'!$A$3:$AA$434,MATCH($A600,'[1]PNC 2020'!$A$7:$A$434,0)+4,MATCH(L$60,'[1]PNC 2020'!$A$3:$AA$3,0))=0,"",INDEX('[1]PNC 2020'!$A$3:$AA$434,MATCH($A600,'[1]PNC 2020'!$A$7:$A$434,0)+4,MATCH(L$60,'[1]PNC 2020'!$A$3:$AA$3,0))),"")</f>
        <v/>
      </c>
      <c r="M600" s="87">
        <f t="shared" ref="M600:M631" si="213">SUBTOTAL(109,K600:L600)</f>
        <v>0</v>
      </c>
      <c r="N600" s="87" t="str">
        <f>IFERROR(IF(INDEX('[1]PNC 2020'!$A$3:$AA$434,MATCH($A600,'[1]PNC 2020'!$A$7:$A$434,0)+4,MATCH(N$60,'[1]PNC 2020'!$A$3:$AA$3,0))=0,"",INDEX('[1]PNC 2020'!$A$3:$AA$434,MATCH($A600,'[1]PNC 2020'!$A$7:$A$434,0)+4,MATCH(N$60,'[1]PNC 2020'!$A$3:$AA$3,0))),"")</f>
        <v/>
      </c>
      <c r="O600" s="87" t="str">
        <f>IFERROR(IF(INDEX('[1]PNC 2020'!$A$3:$AA$434,MATCH($A600,'[1]PNC 2020'!$A$7:$A$434,0)+4,MATCH(O$60,'[1]PNC 2020'!$A$3:$AA$3,0))=0,"",INDEX('[1]PNC 2020'!$A$3:$AA$434,MATCH($A600,'[1]PNC 2020'!$A$7:$A$434,0)+4,MATCH(O$60,'[1]PNC 2020'!$A$3:$AA$3,0))),"")</f>
        <v/>
      </c>
      <c r="P600" s="87">
        <f t="shared" ref="P600:P631" si="214">SUBTOTAL(109,N600:O600)</f>
        <v>0</v>
      </c>
      <c r="Q600" s="87" t="str">
        <f>IFERROR(IF(INDEX('[1]PNC 2020'!$A$3:$AA$434,MATCH($A600,'[1]PNC 2020'!$A$7:$A$434,0)+4,MATCH(Q$60,'[1]PNC 2020'!$A$3:$AA$3,0))=0,"",INDEX('[1]PNC 2020'!$A$3:$AA$434,MATCH($A600,'[1]PNC 2020'!$A$7:$A$434,0)+4,MATCH(Q$60,'[1]PNC 2020'!$A$3:$AA$3,0))),"")</f>
        <v/>
      </c>
      <c r="R600" s="87" t="str">
        <f>IFERROR(IF(INDEX('[1]PNC 2020'!$A$3:$AA$434,MATCH($A600,'[1]PNC 2020'!$A$7:$A$434,0)+4,MATCH(R$60,'[1]PNC 2020'!$A$3:$AA$3,0))=0,"",INDEX('[1]PNC 2020'!$A$3:$AA$434,MATCH($A600,'[1]PNC 2020'!$A$7:$A$434,0)+4,MATCH(R$60,'[1]PNC 2020'!$A$3:$AA$3,0))),"")</f>
        <v/>
      </c>
      <c r="S600" s="87">
        <f t="shared" ref="S600:S631" si="215">SUBTOTAL(109,Q600:R600)</f>
        <v>0</v>
      </c>
      <c r="T600" s="87" t="str">
        <f>IFERROR(IF(INDEX('[1]PNC 2020'!$A$3:$AA$434,MATCH($A600,'[1]PNC 2020'!$A$7:$A$434,0)+4,MATCH(T$60,'[1]PNC 2020'!$A$3:$AA$3,0))=0,"",INDEX('[1]PNC 2020'!$A$3:$AA$434,MATCH($A600,'[1]PNC 2020'!$A$7:$A$434,0)+4,MATCH(T$60,'[1]PNC 2020'!$A$3:$AA$3,0))),"")</f>
        <v/>
      </c>
      <c r="U600" s="87" t="str">
        <f>IFERROR(IF(INDEX('[1]PNC 2020'!$A$3:$AA$434,MATCH($A600,'[1]PNC 2020'!$A$7:$A$434,0)+4,MATCH(U$60,'[1]PNC 2020'!$A$3:$AA$3,0))=0,"",INDEX('[1]PNC 2020'!$A$3:$AA$434,MATCH($A600,'[1]PNC 2020'!$A$7:$A$434,0)+4,MATCH(U$60,'[1]PNC 2020'!$A$3:$AA$3,0))),"")</f>
        <v/>
      </c>
      <c r="V600" s="87">
        <f t="shared" ref="V600:V631" si="216">SUBTOTAL(109,T600:U600)</f>
        <v>0</v>
      </c>
      <c r="W600" s="87" t="str">
        <f>IFERROR(IF(INDEX('[1]PNC 2020'!$A$3:$AA$434,MATCH($A600,'[1]PNC 2020'!$A$7:$A$434,0)+4,MATCH(W$60,'[1]PNC 2020'!$A$3:$AA$3,0))=0,"",INDEX('[1]PNC 2020'!$A$3:$AA$434,MATCH($A600,'[1]PNC 2020'!$A$7:$A$434,0)+4,MATCH(W$60,'[1]PNC 2020'!$A$3:$AA$3,0))),"")</f>
        <v/>
      </c>
      <c r="X600" s="87" t="str">
        <f>IFERROR(IF(INDEX('[1]PNC 2020'!$A$3:$AA$434,MATCH($A600,'[1]PNC 2020'!$A$7:$A$434,0)+4,MATCH(X$60,'[1]PNC 2020'!$A$3:$AA$3,0))=0,"",INDEX('[1]PNC 2020'!$A$3:$AA$434,MATCH($A600,'[1]PNC 2020'!$A$7:$A$434,0)+4,MATCH(X$60,'[1]PNC 2020'!$A$3:$AA$3,0))),"")</f>
        <v/>
      </c>
      <c r="Y600" s="87">
        <f t="shared" ref="Y600:Y631" si="217">SUBTOTAL(109,W600:X600)</f>
        <v>0</v>
      </c>
      <c r="Z600" s="87" t="str">
        <f>IFERROR(IF(INDEX('[1]PNC 2020'!$A$3:$AA$434,MATCH($A600,'[1]PNC 2020'!$A$7:$A$434,0)+4,MATCH(Z$60,'[1]PNC 2020'!$A$3:$AA$3,0))=0,"",INDEX('[1]PNC 2020'!$A$3:$AA$434,MATCH($A600,'[1]PNC 2020'!$A$7:$A$434,0)+4,MATCH(Z$60,'[1]PNC 2020'!$A$3:$AA$3,0))),"")</f>
        <v/>
      </c>
      <c r="AA600" s="87" t="str">
        <f>IFERROR(IF(INDEX('[1]PNC 2020'!$A$3:$AA$434,MATCH($A600,'[1]PNC 2020'!$A$7:$A$434,0)+4,MATCH(AA$60,'[1]PNC 2020'!$A$3:$AA$3,0))=0,"",INDEX('[1]PNC 2020'!$A$3:$AA$434,MATCH($A600,'[1]PNC 2020'!$A$7:$A$434,0)+4,MATCH(AA$60,'[1]PNC 2020'!$A$3:$AA$3,0))),"")</f>
        <v/>
      </c>
      <c r="AB600" s="87">
        <f t="shared" ref="AB600:AB631" si="218">SUBTOTAL(109,Z600:AA600)</f>
        <v>0</v>
      </c>
      <c r="AC600" s="87" t="str">
        <f>IFERROR(IF(INDEX('[1]PNC 2020'!$A$3:$AA$434,MATCH($A600,'[1]PNC 2020'!$A$7:$A$434,0)+4,MATCH(AC$60,'[1]PNC 2020'!$A$3:$AA$3,0))=0,"",INDEX('[1]PNC 2020'!$A$3:$AA$434,MATCH($A600,'[1]PNC 2020'!$A$7:$A$434,0)+4,MATCH(AC$60,'[1]PNC 2020'!$A$3:$AA$3,0))),"")</f>
        <v/>
      </c>
      <c r="AD600" s="87" t="str">
        <f>IFERROR(IF(INDEX('[1]PNC 2020'!$A$3:$AA$434,MATCH($A600,'[1]PNC 2020'!$A$7:$A$434,0)+4,MATCH(AD$60,'[1]PNC 2020'!$A$3:$AA$3,0))=0,"",INDEX('[1]PNC 2020'!$A$3:$AA$434,MATCH($A600,'[1]PNC 2020'!$A$7:$A$434,0)+4,MATCH(AD$60,'[1]PNC 2020'!$A$3:$AA$3,0))),"")</f>
        <v/>
      </c>
      <c r="AE600" s="87">
        <f t="shared" ref="AE600:AE631" si="219">SUBTOTAL(109,AC600:AD600)</f>
        <v>0</v>
      </c>
      <c r="AF600" s="87" t="str">
        <f>IFERROR(IF(INDEX('[1]PNC 2020'!$A$3:$AA$434,MATCH($A600,'[1]PNC 2020'!$A$7:$A$434,0)+4,MATCH(AF$60,'[1]PNC 2020'!$A$3:$AA$3,0))=0,"",INDEX('[1]PNC 2020'!$A$3:$AA$434,MATCH($A600,'[1]PNC 2020'!$A$7:$A$434,0)+4,MATCH(AF$60,'[1]PNC 2020'!$A$3:$AA$3,0))),"")</f>
        <v/>
      </c>
      <c r="AG600" s="87" t="str">
        <f>IFERROR(IF(INDEX('[1]PNC 2020'!$A$3:$AA$434,MATCH($A600,'[1]PNC 2020'!$A$7:$A$434,0)+4,MATCH(AG$60,'[1]PNC 2020'!$A$3:$AA$3,0))=0,"",INDEX('[1]PNC 2020'!$A$3:$AA$434,MATCH($A600,'[1]PNC 2020'!$A$7:$A$434,0)+4,MATCH(AG$60,'[1]PNC 2020'!$A$3:$AA$3,0))),"")</f>
        <v/>
      </c>
      <c r="AH600" s="87">
        <f t="shared" ref="AH600:AH631" si="220">SUBTOTAL(109,AF600:AG600)</f>
        <v>0</v>
      </c>
      <c r="AI600" s="87" t="str">
        <f>IFERROR(IF(INDEX('[1]PNC 2020'!$A$3:$AA$434,MATCH($A600,'[1]PNC 2020'!$A$7:$A$434,0)+4,MATCH(AI$60,'[1]PNC 2020'!$A$3:$AA$3,0))=0,"",INDEX('[1]PNC 2020'!$A$3:$AA$434,MATCH($A600,'[1]PNC 2020'!$A$7:$A$434,0)+4,MATCH(AI$60,'[1]PNC 2020'!$A$3:$AA$3,0))),"")</f>
        <v/>
      </c>
      <c r="AJ600" s="87" t="str">
        <f>IFERROR(IF(INDEX('[1]PNC 2020'!$A$3:$AA$434,MATCH($A600,'[1]PNC 2020'!$A$7:$A$434,0)+4,MATCH(AJ$60,'[1]PNC 2020'!$A$3:$AA$3,0))=0,"",INDEX('[1]PNC 2020'!$A$3:$AA$434,MATCH($A600,'[1]PNC 2020'!$A$7:$A$434,0)+4,MATCH(AJ$60,'[1]PNC 2020'!$A$3:$AA$3,0))),"")</f>
        <v/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2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tr">
        <f>IFERROR(IF(INDEX('[1]PNC 2020'!$A$3:$AA$434,MATCH($A601,'[1]PNC 2020'!$A$7:$A$434,0)+4,MATCH(E$60,'[1]PNC 2020'!$A$3:$AA$3,0))=0,"",INDEX('[1]PNC 2020'!$A$3:$AA$434,MATCH($A601,'[1]PNC 2020'!$A$7:$A$434,0)+4,MATCH(E$60,'[1]PNC 2020'!$A$3:$AA$3,0))),"")</f>
        <v/>
      </c>
      <c r="F601" s="87" t="str">
        <f>IFERROR(IF(INDEX('[1]PNC 2020'!$A$3:$AA$434,MATCH($A601,'[1]PNC 2020'!$A$7:$A$434,0)+4,MATCH(F$60,'[1]PNC 2020'!$A$3:$AA$3,0))=0,"",INDEX('[1]PNC 2020'!$A$3:$AA$434,MATCH($A601,'[1]PNC 2020'!$A$7:$A$434,0)+4,MATCH(F$60,'[1]PNC 2020'!$A$3:$AA$3,0))),"")</f>
        <v/>
      </c>
      <c r="G601" s="87">
        <f t="shared" si="211"/>
        <v>0</v>
      </c>
      <c r="H601" s="87" t="str">
        <f>IFERROR(IF(INDEX('[1]PNC 2020'!$A$3:$AA$434,MATCH($A601,'[1]PNC 2020'!$A$7:$A$434,0)+4,MATCH(H$60,'[1]PNC 2020'!$A$3:$AA$3,0))=0,"",INDEX('[1]PNC 2020'!$A$3:$AA$434,MATCH($A601,'[1]PNC 2020'!$A$7:$A$434,0)+4,MATCH(H$60,'[1]PNC 2020'!$A$3:$AA$3,0))),"")</f>
        <v/>
      </c>
      <c r="I601" s="87" t="str">
        <f>IFERROR(IF(INDEX('[1]PNC 2020'!$A$3:$AA$434,MATCH($A601,'[1]PNC 2020'!$A$7:$A$434,0)+4,MATCH(I$60,'[1]PNC 2020'!$A$3:$AA$3,0))=0,"",INDEX('[1]PNC 2020'!$A$3:$AA$434,MATCH($A601,'[1]PNC 2020'!$A$7:$A$434,0)+4,MATCH(I$60,'[1]PNC 2020'!$A$3:$AA$3,0))),"")</f>
        <v/>
      </c>
      <c r="J601" s="87">
        <f t="shared" si="212"/>
        <v>0</v>
      </c>
      <c r="K601" s="87" t="str">
        <f>IFERROR(IF(INDEX('[1]PNC 2020'!$A$3:$AA$434,MATCH($A601,'[1]PNC 2020'!$A$7:$A$434,0)+4,MATCH(K$60,'[1]PNC 2020'!$A$3:$AA$3,0))=0,"",INDEX('[1]PNC 2020'!$A$3:$AA$434,MATCH($A601,'[1]PNC 2020'!$A$7:$A$434,0)+4,MATCH(K$60,'[1]PNC 2020'!$A$3:$AA$3,0))),"")</f>
        <v/>
      </c>
      <c r="L601" s="87" t="str">
        <f>IFERROR(IF(INDEX('[1]PNC 2020'!$A$3:$AA$434,MATCH($A601,'[1]PNC 2020'!$A$7:$A$434,0)+4,MATCH(L$60,'[1]PNC 2020'!$A$3:$AA$3,0))=0,"",INDEX('[1]PNC 2020'!$A$3:$AA$434,MATCH($A601,'[1]PNC 2020'!$A$7:$A$434,0)+4,MATCH(L$60,'[1]PNC 2020'!$A$3:$AA$3,0))),"")</f>
        <v/>
      </c>
      <c r="M601" s="87">
        <f t="shared" si="213"/>
        <v>0</v>
      </c>
      <c r="N601" s="87" t="str">
        <f>IFERROR(IF(INDEX('[1]PNC 2020'!$A$3:$AA$434,MATCH($A601,'[1]PNC 2020'!$A$7:$A$434,0)+4,MATCH(N$60,'[1]PNC 2020'!$A$3:$AA$3,0))=0,"",INDEX('[1]PNC 2020'!$A$3:$AA$434,MATCH($A601,'[1]PNC 2020'!$A$7:$A$434,0)+4,MATCH(N$60,'[1]PNC 2020'!$A$3:$AA$3,0))),"")</f>
        <v/>
      </c>
      <c r="O601" s="87" t="str">
        <f>IFERROR(IF(INDEX('[1]PNC 2020'!$A$3:$AA$434,MATCH($A601,'[1]PNC 2020'!$A$7:$A$434,0)+4,MATCH(O$60,'[1]PNC 2020'!$A$3:$AA$3,0))=0,"",INDEX('[1]PNC 2020'!$A$3:$AA$434,MATCH($A601,'[1]PNC 2020'!$A$7:$A$434,0)+4,MATCH(O$60,'[1]PNC 2020'!$A$3:$AA$3,0))),"")</f>
        <v/>
      </c>
      <c r="P601" s="87">
        <f t="shared" si="214"/>
        <v>0</v>
      </c>
      <c r="Q601" s="87" t="str">
        <f>IFERROR(IF(INDEX('[1]PNC 2020'!$A$3:$AA$434,MATCH($A601,'[1]PNC 2020'!$A$7:$A$434,0)+4,MATCH(Q$60,'[1]PNC 2020'!$A$3:$AA$3,0))=0,"",INDEX('[1]PNC 2020'!$A$3:$AA$434,MATCH($A601,'[1]PNC 2020'!$A$7:$A$434,0)+4,MATCH(Q$60,'[1]PNC 2020'!$A$3:$AA$3,0))),"")</f>
        <v/>
      </c>
      <c r="R601" s="87" t="str">
        <f>IFERROR(IF(INDEX('[1]PNC 2020'!$A$3:$AA$434,MATCH($A601,'[1]PNC 2020'!$A$7:$A$434,0)+4,MATCH(R$60,'[1]PNC 2020'!$A$3:$AA$3,0))=0,"",INDEX('[1]PNC 2020'!$A$3:$AA$434,MATCH($A601,'[1]PNC 2020'!$A$7:$A$434,0)+4,MATCH(R$60,'[1]PNC 2020'!$A$3:$AA$3,0))),"")</f>
        <v/>
      </c>
      <c r="S601" s="87">
        <f t="shared" si="215"/>
        <v>0</v>
      </c>
      <c r="T601" s="87" t="str">
        <f>IFERROR(IF(INDEX('[1]PNC 2020'!$A$3:$AA$434,MATCH($A601,'[1]PNC 2020'!$A$7:$A$434,0)+4,MATCH(T$60,'[1]PNC 2020'!$A$3:$AA$3,0))=0,"",INDEX('[1]PNC 2020'!$A$3:$AA$434,MATCH($A601,'[1]PNC 2020'!$A$7:$A$434,0)+4,MATCH(T$60,'[1]PNC 2020'!$A$3:$AA$3,0))),"")</f>
        <v/>
      </c>
      <c r="U601" s="87" t="str">
        <f>IFERROR(IF(INDEX('[1]PNC 2020'!$A$3:$AA$434,MATCH($A601,'[1]PNC 2020'!$A$7:$A$434,0)+4,MATCH(U$60,'[1]PNC 2020'!$A$3:$AA$3,0))=0,"",INDEX('[1]PNC 2020'!$A$3:$AA$434,MATCH($A601,'[1]PNC 2020'!$A$7:$A$434,0)+4,MATCH(U$60,'[1]PNC 2020'!$A$3:$AA$3,0))),"")</f>
        <v/>
      </c>
      <c r="V601" s="87">
        <f t="shared" si="216"/>
        <v>0</v>
      </c>
      <c r="W601" s="87" t="str">
        <f>IFERROR(IF(INDEX('[1]PNC 2020'!$A$3:$AA$434,MATCH($A601,'[1]PNC 2020'!$A$7:$A$434,0)+4,MATCH(W$60,'[1]PNC 2020'!$A$3:$AA$3,0))=0,"",INDEX('[1]PNC 2020'!$A$3:$AA$434,MATCH($A601,'[1]PNC 2020'!$A$7:$A$434,0)+4,MATCH(W$60,'[1]PNC 2020'!$A$3:$AA$3,0))),"")</f>
        <v/>
      </c>
      <c r="X601" s="87" t="str">
        <f>IFERROR(IF(INDEX('[1]PNC 2020'!$A$3:$AA$434,MATCH($A601,'[1]PNC 2020'!$A$7:$A$434,0)+4,MATCH(X$60,'[1]PNC 2020'!$A$3:$AA$3,0))=0,"",INDEX('[1]PNC 2020'!$A$3:$AA$434,MATCH($A601,'[1]PNC 2020'!$A$7:$A$434,0)+4,MATCH(X$60,'[1]PNC 2020'!$A$3:$AA$3,0))),"")</f>
        <v/>
      </c>
      <c r="Y601" s="87">
        <f t="shared" si="217"/>
        <v>0</v>
      </c>
      <c r="Z601" s="87" t="str">
        <f>IFERROR(IF(INDEX('[1]PNC 2020'!$A$3:$AA$434,MATCH($A601,'[1]PNC 2020'!$A$7:$A$434,0)+4,MATCH(Z$60,'[1]PNC 2020'!$A$3:$AA$3,0))=0,"",INDEX('[1]PNC 2020'!$A$3:$AA$434,MATCH($A601,'[1]PNC 2020'!$A$7:$A$434,0)+4,MATCH(Z$60,'[1]PNC 2020'!$A$3:$AA$3,0))),"")</f>
        <v/>
      </c>
      <c r="AA601" s="87" t="str">
        <f>IFERROR(IF(INDEX('[1]PNC 2020'!$A$3:$AA$434,MATCH($A601,'[1]PNC 2020'!$A$7:$A$434,0)+4,MATCH(AA$60,'[1]PNC 2020'!$A$3:$AA$3,0))=0,"",INDEX('[1]PNC 2020'!$A$3:$AA$434,MATCH($A601,'[1]PNC 2020'!$A$7:$A$434,0)+4,MATCH(AA$60,'[1]PNC 2020'!$A$3:$AA$3,0))),"")</f>
        <v/>
      </c>
      <c r="AB601" s="87">
        <f t="shared" si="218"/>
        <v>0</v>
      </c>
      <c r="AC601" s="87" t="str">
        <f>IFERROR(IF(INDEX('[1]PNC 2020'!$A$3:$AA$434,MATCH($A601,'[1]PNC 2020'!$A$7:$A$434,0)+4,MATCH(AC$60,'[1]PNC 2020'!$A$3:$AA$3,0))=0,"",INDEX('[1]PNC 2020'!$A$3:$AA$434,MATCH($A601,'[1]PNC 2020'!$A$7:$A$434,0)+4,MATCH(AC$60,'[1]PNC 2020'!$A$3:$AA$3,0))),"")</f>
        <v/>
      </c>
      <c r="AD601" s="87" t="str">
        <f>IFERROR(IF(INDEX('[1]PNC 2020'!$A$3:$AA$434,MATCH($A601,'[1]PNC 2020'!$A$7:$A$434,0)+4,MATCH(AD$60,'[1]PNC 2020'!$A$3:$AA$3,0))=0,"",INDEX('[1]PNC 2020'!$A$3:$AA$434,MATCH($A601,'[1]PNC 2020'!$A$7:$A$434,0)+4,MATCH(AD$60,'[1]PNC 2020'!$A$3:$AA$3,0))),"")</f>
        <v/>
      </c>
      <c r="AE601" s="87">
        <f t="shared" si="219"/>
        <v>0</v>
      </c>
      <c r="AF601" s="87" t="str">
        <f>IFERROR(IF(INDEX('[1]PNC 2020'!$A$3:$AA$434,MATCH($A601,'[1]PNC 2020'!$A$7:$A$434,0)+4,MATCH(AF$60,'[1]PNC 2020'!$A$3:$AA$3,0))=0,"",INDEX('[1]PNC 2020'!$A$3:$AA$434,MATCH($A601,'[1]PNC 2020'!$A$7:$A$434,0)+4,MATCH(AF$60,'[1]PNC 2020'!$A$3:$AA$3,0))),"")</f>
        <v/>
      </c>
      <c r="AG601" s="87" t="str">
        <f>IFERROR(IF(INDEX('[1]PNC 2020'!$A$3:$AA$434,MATCH($A601,'[1]PNC 2020'!$A$7:$A$434,0)+4,MATCH(AG$60,'[1]PNC 2020'!$A$3:$AA$3,0))=0,"",INDEX('[1]PNC 2020'!$A$3:$AA$434,MATCH($A601,'[1]PNC 2020'!$A$7:$A$434,0)+4,MATCH(AG$60,'[1]PNC 2020'!$A$3:$AA$3,0))),"")</f>
        <v/>
      </c>
      <c r="AH601" s="87">
        <f t="shared" si="220"/>
        <v>0</v>
      </c>
      <c r="AI601" s="87" t="str">
        <f>IFERROR(IF(INDEX('[1]PNC 2020'!$A$3:$AA$434,MATCH($A601,'[1]PNC 2020'!$A$7:$A$434,0)+4,MATCH(AI$60,'[1]PNC 2020'!$A$3:$AA$3,0))=0,"",INDEX('[1]PNC 2020'!$A$3:$AA$434,MATCH($A601,'[1]PNC 2020'!$A$7:$A$434,0)+4,MATCH(AI$60,'[1]PNC 2020'!$A$3:$AA$3,0))),"")</f>
        <v/>
      </c>
      <c r="AJ601" s="87" t="str">
        <f>IFERROR(IF(INDEX('[1]PNC 2020'!$A$3:$AA$434,MATCH($A601,'[1]PNC 2020'!$A$7:$A$434,0)+4,MATCH(AJ$60,'[1]PNC 2020'!$A$3:$AA$3,0))=0,"",INDEX('[1]PNC 2020'!$A$3:$AA$434,MATCH($A601,'[1]PNC 2020'!$A$7:$A$434,0)+4,MATCH(AJ$60,'[1]PNC 2020'!$A$3:$AA$3,0))),"")</f>
        <v/>
      </c>
      <c r="AK601" s="87">
        <f t="shared" si="221"/>
        <v>0</v>
      </c>
      <c r="AM601" s="132" t="s">
        <v>10</v>
      </c>
    </row>
    <row r="602" spans="1:39" ht="15.95" customHeight="1" x14ac:dyDescent="0.2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tr">
        <f>IFERROR(IF(INDEX('[1]PNC 2020'!$A$3:$AA$434,MATCH($A602,'[1]PNC 2020'!$A$7:$A$434,0)+4,MATCH(E$60,'[1]PNC 2020'!$A$3:$AA$3,0))=0,"",INDEX('[1]PNC 2020'!$A$3:$AA$434,MATCH($A602,'[1]PNC 2020'!$A$7:$A$434,0)+4,MATCH(E$60,'[1]PNC 2020'!$A$3:$AA$3,0))),"")</f>
        <v/>
      </c>
      <c r="F602" s="87" t="str">
        <f>IFERROR(IF(INDEX('[1]PNC 2020'!$A$3:$AA$434,MATCH($A602,'[1]PNC 2020'!$A$7:$A$434,0)+4,MATCH(F$60,'[1]PNC 2020'!$A$3:$AA$3,0))=0,"",INDEX('[1]PNC 2020'!$A$3:$AA$434,MATCH($A602,'[1]PNC 2020'!$A$7:$A$434,0)+4,MATCH(F$60,'[1]PNC 2020'!$A$3:$AA$3,0))),"")</f>
        <v/>
      </c>
      <c r="G602" s="87">
        <f t="shared" si="211"/>
        <v>0</v>
      </c>
      <c r="H602" s="87" t="str">
        <f>IFERROR(IF(INDEX('[1]PNC 2020'!$A$3:$AA$434,MATCH($A602,'[1]PNC 2020'!$A$7:$A$434,0)+4,MATCH(H$60,'[1]PNC 2020'!$A$3:$AA$3,0))=0,"",INDEX('[1]PNC 2020'!$A$3:$AA$434,MATCH($A602,'[1]PNC 2020'!$A$7:$A$434,0)+4,MATCH(H$60,'[1]PNC 2020'!$A$3:$AA$3,0))),"")</f>
        <v/>
      </c>
      <c r="I602" s="87" t="str">
        <f>IFERROR(IF(INDEX('[1]PNC 2020'!$A$3:$AA$434,MATCH($A602,'[1]PNC 2020'!$A$7:$A$434,0)+4,MATCH(I$60,'[1]PNC 2020'!$A$3:$AA$3,0))=0,"",INDEX('[1]PNC 2020'!$A$3:$AA$434,MATCH($A602,'[1]PNC 2020'!$A$7:$A$434,0)+4,MATCH(I$60,'[1]PNC 2020'!$A$3:$AA$3,0))),"")</f>
        <v/>
      </c>
      <c r="J602" s="87">
        <f t="shared" si="212"/>
        <v>0</v>
      </c>
      <c r="K602" s="87" t="str">
        <f>IFERROR(IF(INDEX('[1]PNC 2020'!$A$3:$AA$434,MATCH($A602,'[1]PNC 2020'!$A$7:$A$434,0)+4,MATCH(K$60,'[1]PNC 2020'!$A$3:$AA$3,0))=0,"",INDEX('[1]PNC 2020'!$A$3:$AA$434,MATCH($A602,'[1]PNC 2020'!$A$7:$A$434,0)+4,MATCH(K$60,'[1]PNC 2020'!$A$3:$AA$3,0))),"")</f>
        <v/>
      </c>
      <c r="L602" s="87" t="str">
        <f>IFERROR(IF(INDEX('[1]PNC 2020'!$A$3:$AA$434,MATCH($A602,'[1]PNC 2020'!$A$7:$A$434,0)+4,MATCH(L$60,'[1]PNC 2020'!$A$3:$AA$3,0))=0,"",INDEX('[1]PNC 2020'!$A$3:$AA$434,MATCH($A602,'[1]PNC 2020'!$A$7:$A$434,0)+4,MATCH(L$60,'[1]PNC 2020'!$A$3:$AA$3,0))),"")</f>
        <v/>
      </c>
      <c r="M602" s="87">
        <f t="shared" si="213"/>
        <v>0</v>
      </c>
      <c r="N602" s="87" t="str">
        <f>IFERROR(IF(INDEX('[1]PNC 2020'!$A$3:$AA$434,MATCH($A602,'[1]PNC 2020'!$A$7:$A$434,0)+4,MATCH(N$60,'[1]PNC 2020'!$A$3:$AA$3,0))=0,"",INDEX('[1]PNC 2020'!$A$3:$AA$434,MATCH($A602,'[1]PNC 2020'!$A$7:$A$434,0)+4,MATCH(N$60,'[1]PNC 2020'!$A$3:$AA$3,0))),"")</f>
        <v/>
      </c>
      <c r="O602" s="87" t="str">
        <f>IFERROR(IF(INDEX('[1]PNC 2020'!$A$3:$AA$434,MATCH($A602,'[1]PNC 2020'!$A$7:$A$434,0)+4,MATCH(O$60,'[1]PNC 2020'!$A$3:$AA$3,0))=0,"",INDEX('[1]PNC 2020'!$A$3:$AA$434,MATCH($A602,'[1]PNC 2020'!$A$7:$A$434,0)+4,MATCH(O$60,'[1]PNC 2020'!$A$3:$AA$3,0))),"")</f>
        <v/>
      </c>
      <c r="P602" s="87">
        <f t="shared" si="214"/>
        <v>0</v>
      </c>
      <c r="Q602" s="87" t="str">
        <f>IFERROR(IF(INDEX('[1]PNC 2020'!$A$3:$AA$434,MATCH($A602,'[1]PNC 2020'!$A$7:$A$434,0)+4,MATCH(Q$60,'[1]PNC 2020'!$A$3:$AA$3,0))=0,"",INDEX('[1]PNC 2020'!$A$3:$AA$434,MATCH($A602,'[1]PNC 2020'!$A$7:$A$434,0)+4,MATCH(Q$60,'[1]PNC 2020'!$A$3:$AA$3,0))),"")</f>
        <v/>
      </c>
      <c r="R602" s="87" t="str">
        <f>IFERROR(IF(INDEX('[1]PNC 2020'!$A$3:$AA$434,MATCH($A602,'[1]PNC 2020'!$A$7:$A$434,0)+4,MATCH(R$60,'[1]PNC 2020'!$A$3:$AA$3,0))=0,"",INDEX('[1]PNC 2020'!$A$3:$AA$434,MATCH($A602,'[1]PNC 2020'!$A$7:$A$434,0)+4,MATCH(R$60,'[1]PNC 2020'!$A$3:$AA$3,0))),"")</f>
        <v/>
      </c>
      <c r="S602" s="87">
        <f t="shared" si="215"/>
        <v>0</v>
      </c>
      <c r="T602" s="87" t="str">
        <f>IFERROR(IF(INDEX('[1]PNC 2020'!$A$3:$AA$434,MATCH($A602,'[1]PNC 2020'!$A$7:$A$434,0)+4,MATCH(T$60,'[1]PNC 2020'!$A$3:$AA$3,0))=0,"",INDEX('[1]PNC 2020'!$A$3:$AA$434,MATCH($A602,'[1]PNC 2020'!$A$7:$A$434,0)+4,MATCH(T$60,'[1]PNC 2020'!$A$3:$AA$3,0))),"")</f>
        <v/>
      </c>
      <c r="U602" s="87" t="str">
        <f>IFERROR(IF(INDEX('[1]PNC 2020'!$A$3:$AA$434,MATCH($A602,'[1]PNC 2020'!$A$7:$A$434,0)+4,MATCH(U$60,'[1]PNC 2020'!$A$3:$AA$3,0))=0,"",INDEX('[1]PNC 2020'!$A$3:$AA$434,MATCH($A602,'[1]PNC 2020'!$A$7:$A$434,0)+4,MATCH(U$60,'[1]PNC 2020'!$A$3:$AA$3,0))),"")</f>
        <v/>
      </c>
      <c r="V602" s="87">
        <f t="shared" si="216"/>
        <v>0</v>
      </c>
      <c r="W602" s="87" t="str">
        <f>IFERROR(IF(INDEX('[1]PNC 2020'!$A$3:$AA$434,MATCH($A602,'[1]PNC 2020'!$A$7:$A$434,0)+4,MATCH(W$60,'[1]PNC 2020'!$A$3:$AA$3,0))=0,"",INDEX('[1]PNC 2020'!$A$3:$AA$434,MATCH($A602,'[1]PNC 2020'!$A$7:$A$434,0)+4,MATCH(W$60,'[1]PNC 2020'!$A$3:$AA$3,0))),"")</f>
        <v/>
      </c>
      <c r="X602" s="87" t="str">
        <f>IFERROR(IF(INDEX('[1]PNC 2020'!$A$3:$AA$434,MATCH($A602,'[1]PNC 2020'!$A$7:$A$434,0)+4,MATCH(X$60,'[1]PNC 2020'!$A$3:$AA$3,0))=0,"",INDEX('[1]PNC 2020'!$A$3:$AA$434,MATCH($A602,'[1]PNC 2020'!$A$7:$A$434,0)+4,MATCH(X$60,'[1]PNC 2020'!$A$3:$AA$3,0))),"")</f>
        <v/>
      </c>
      <c r="Y602" s="87">
        <f t="shared" si="217"/>
        <v>0</v>
      </c>
      <c r="Z602" s="87" t="str">
        <f>IFERROR(IF(INDEX('[1]PNC 2020'!$A$3:$AA$434,MATCH($A602,'[1]PNC 2020'!$A$7:$A$434,0)+4,MATCH(Z$60,'[1]PNC 2020'!$A$3:$AA$3,0))=0,"",INDEX('[1]PNC 2020'!$A$3:$AA$434,MATCH($A602,'[1]PNC 2020'!$A$7:$A$434,0)+4,MATCH(Z$60,'[1]PNC 2020'!$A$3:$AA$3,0))),"")</f>
        <v/>
      </c>
      <c r="AA602" s="87" t="str">
        <f>IFERROR(IF(INDEX('[1]PNC 2020'!$A$3:$AA$434,MATCH($A602,'[1]PNC 2020'!$A$7:$A$434,0)+4,MATCH(AA$60,'[1]PNC 2020'!$A$3:$AA$3,0))=0,"",INDEX('[1]PNC 2020'!$A$3:$AA$434,MATCH($A602,'[1]PNC 2020'!$A$7:$A$434,0)+4,MATCH(AA$60,'[1]PNC 2020'!$A$3:$AA$3,0))),"")</f>
        <v/>
      </c>
      <c r="AB602" s="87">
        <f t="shared" si="218"/>
        <v>0</v>
      </c>
      <c r="AC602" s="87" t="str">
        <f>IFERROR(IF(INDEX('[1]PNC 2020'!$A$3:$AA$434,MATCH($A602,'[1]PNC 2020'!$A$7:$A$434,0)+4,MATCH(AC$60,'[1]PNC 2020'!$A$3:$AA$3,0))=0,"",INDEX('[1]PNC 2020'!$A$3:$AA$434,MATCH($A602,'[1]PNC 2020'!$A$7:$A$434,0)+4,MATCH(AC$60,'[1]PNC 2020'!$A$3:$AA$3,0))),"")</f>
        <v/>
      </c>
      <c r="AD602" s="87" t="str">
        <f>IFERROR(IF(INDEX('[1]PNC 2020'!$A$3:$AA$434,MATCH($A602,'[1]PNC 2020'!$A$7:$A$434,0)+4,MATCH(AD$60,'[1]PNC 2020'!$A$3:$AA$3,0))=0,"",INDEX('[1]PNC 2020'!$A$3:$AA$434,MATCH($A602,'[1]PNC 2020'!$A$7:$A$434,0)+4,MATCH(AD$60,'[1]PNC 2020'!$A$3:$AA$3,0))),"")</f>
        <v/>
      </c>
      <c r="AE602" s="87">
        <f t="shared" si="219"/>
        <v>0</v>
      </c>
      <c r="AF602" s="87" t="str">
        <f>IFERROR(IF(INDEX('[1]PNC 2020'!$A$3:$AA$434,MATCH($A602,'[1]PNC 2020'!$A$7:$A$434,0)+4,MATCH(AF$60,'[1]PNC 2020'!$A$3:$AA$3,0))=0,"",INDEX('[1]PNC 2020'!$A$3:$AA$434,MATCH($A602,'[1]PNC 2020'!$A$7:$A$434,0)+4,MATCH(AF$60,'[1]PNC 2020'!$A$3:$AA$3,0))),"")</f>
        <v/>
      </c>
      <c r="AG602" s="87" t="str">
        <f>IFERROR(IF(INDEX('[1]PNC 2020'!$A$3:$AA$434,MATCH($A602,'[1]PNC 2020'!$A$7:$A$434,0)+4,MATCH(AG$60,'[1]PNC 2020'!$A$3:$AA$3,0))=0,"",INDEX('[1]PNC 2020'!$A$3:$AA$434,MATCH($A602,'[1]PNC 2020'!$A$7:$A$434,0)+4,MATCH(AG$60,'[1]PNC 2020'!$A$3:$AA$3,0))),"")</f>
        <v/>
      </c>
      <c r="AH602" s="87">
        <f t="shared" si="220"/>
        <v>0</v>
      </c>
      <c r="AI602" s="87" t="str">
        <f>IFERROR(IF(INDEX('[1]PNC 2020'!$A$3:$AA$434,MATCH($A602,'[1]PNC 2020'!$A$7:$A$434,0)+4,MATCH(AI$60,'[1]PNC 2020'!$A$3:$AA$3,0))=0,"",INDEX('[1]PNC 2020'!$A$3:$AA$434,MATCH($A602,'[1]PNC 2020'!$A$7:$A$434,0)+4,MATCH(AI$60,'[1]PNC 2020'!$A$3:$AA$3,0))),"")</f>
        <v/>
      </c>
      <c r="AJ602" s="87" t="str">
        <f>IFERROR(IF(INDEX('[1]PNC 2020'!$A$3:$AA$434,MATCH($A602,'[1]PNC 2020'!$A$7:$A$434,0)+4,MATCH(AJ$60,'[1]PNC 2020'!$A$3:$AA$3,0))=0,"",INDEX('[1]PNC 2020'!$A$3:$AA$434,MATCH($A602,'[1]PNC 2020'!$A$7:$A$434,0)+4,MATCH(AJ$60,'[1]PNC 2020'!$A$3:$AA$3,0))),"")</f>
        <v/>
      </c>
      <c r="AK602" s="87">
        <f t="shared" si="221"/>
        <v>0</v>
      </c>
      <c r="AM602" s="132" t="s">
        <v>10</v>
      </c>
    </row>
    <row r="603" spans="1:39" ht="15.95" customHeight="1" x14ac:dyDescent="0.2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tr">
        <f>IFERROR(IF(INDEX('[1]PNC 2020'!$A$3:$AA$434,MATCH($A603,'[1]PNC 2020'!$A$7:$A$434,0)+4,MATCH(E$60,'[1]PNC 2020'!$A$3:$AA$3,0))=0,"",INDEX('[1]PNC 2020'!$A$3:$AA$434,MATCH($A603,'[1]PNC 2020'!$A$7:$A$434,0)+4,MATCH(E$60,'[1]PNC 2020'!$A$3:$AA$3,0))),"")</f>
        <v/>
      </c>
      <c r="F603" s="87" t="str">
        <f>IFERROR(IF(INDEX('[1]PNC 2020'!$A$3:$AA$434,MATCH($A603,'[1]PNC 2020'!$A$7:$A$434,0)+4,MATCH(F$60,'[1]PNC 2020'!$A$3:$AA$3,0))=0,"",INDEX('[1]PNC 2020'!$A$3:$AA$434,MATCH($A603,'[1]PNC 2020'!$A$7:$A$434,0)+4,MATCH(F$60,'[1]PNC 2020'!$A$3:$AA$3,0))),"")</f>
        <v/>
      </c>
      <c r="G603" s="87">
        <f t="shared" si="211"/>
        <v>0</v>
      </c>
      <c r="H603" s="87" t="str">
        <f>IFERROR(IF(INDEX('[1]PNC 2020'!$A$3:$AA$434,MATCH($A603,'[1]PNC 2020'!$A$7:$A$434,0)+4,MATCH(H$60,'[1]PNC 2020'!$A$3:$AA$3,0))=0,"",INDEX('[1]PNC 2020'!$A$3:$AA$434,MATCH($A603,'[1]PNC 2020'!$A$7:$A$434,0)+4,MATCH(H$60,'[1]PNC 2020'!$A$3:$AA$3,0))),"")</f>
        <v/>
      </c>
      <c r="I603" s="87" t="str">
        <f>IFERROR(IF(INDEX('[1]PNC 2020'!$A$3:$AA$434,MATCH($A603,'[1]PNC 2020'!$A$7:$A$434,0)+4,MATCH(I$60,'[1]PNC 2020'!$A$3:$AA$3,0))=0,"",INDEX('[1]PNC 2020'!$A$3:$AA$434,MATCH($A603,'[1]PNC 2020'!$A$7:$A$434,0)+4,MATCH(I$60,'[1]PNC 2020'!$A$3:$AA$3,0))),"")</f>
        <v/>
      </c>
      <c r="J603" s="87">
        <f t="shared" si="212"/>
        <v>0</v>
      </c>
      <c r="K603" s="87" t="str">
        <f>IFERROR(IF(INDEX('[1]PNC 2020'!$A$3:$AA$434,MATCH($A603,'[1]PNC 2020'!$A$7:$A$434,0)+4,MATCH(K$60,'[1]PNC 2020'!$A$3:$AA$3,0))=0,"",INDEX('[1]PNC 2020'!$A$3:$AA$434,MATCH($A603,'[1]PNC 2020'!$A$7:$A$434,0)+4,MATCH(K$60,'[1]PNC 2020'!$A$3:$AA$3,0))),"")</f>
        <v/>
      </c>
      <c r="L603" s="87" t="str">
        <f>IFERROR(IF(INDEX('[1]PNC 2020'!$A$3:$AA$434,MATCH($A603,'[1]PNC 2020'!$A$7:$A$434,0)+4,MATCH(L$60,'[1]PNC 2020'!$A$3:$AA$3,0))=0,"",INDEX('[1]PNC 2020'!$A$3:$AA$434,MATCH($A603,'[1]PNC 2020'!$A$7:$A$434,0)+4,MATCH(L$60,'[1]PNC 2020'!$A$3:$AA$3,0))),"")</f>
        <v/>
      </c>
      <c r="M603" s="87">
        <f t="shared" si="213"/>
        <v>0</v>
      </c>
      <c r="N603" s="87" t="str">
        <f>IFERROR(IF(INDEX('[1]PNC 2020'!$A$3:$AA$434,MATCH($A603,'[1]PNC 2020'!$A$7:$A$434,0)+4,MATCH(N$60,'[1]PNC 2020'!$A$3:$AA$3,0))=0,"",INDEX('[1]PNC 2020'!$A$3:$AA$434,MATCH($A603,'[1]PNC 2020'!$A$7:$A$434,0)+4,MATCH(N$60,'[1]PNC 2020'!$A$3:$AA$3,0))),"")</f>
        <v/>
      </c>
      <c r="O603" s="87" t="str">
        <f>IFERROR(IF(INDEX('[1]PNC 2020'!$A$3:$AA$434,MATCH($A603,'[1]PNC 2020'!$A$7:$A$434,0)+4,MATCH(O$60,'[1]PNC 2020'!$A$3:$AA$3,0))=0,"",INDEX('[1]PNC 2020'!$A$3:$AA$434,MATCH($A603,'[1]PNC 2020'!$A$7:$A$434,0)+4,MATCH(O$60,'[1]PNC 2020'!$A$3:$AA$3,0))),"")</f>
        <v/>
      </c>
      <c r="P603" s="87">
        <f t="shared" si="214"/>
        <v>0</v>
      </c>
      <c r="Q603" s="87" t="str">
        <f>IFERROR(IF(INDEX('[1]PNC 2020'!$A$3:$AA$434,MATCH($A603,'[1]PNC 2020'!$A$7:$A$434,0)+4,MATCH(Q$60,'[1]PNC 2020'!$A$3:$AA$3,0))=0,"",INDEX('[1]PNC 2020'!$A$3:$AA$434,MATCH($A603,'[1]PNC 2020'!$A$7:$A$434,0)+4,MATCH(Q$60,'[1]PNC 2020'!$A$3:$AA$3,0))),"")</f>
        <v/>
      </c>
      <c r="R603" s="87" t="str">
        <f>IFERROR(IF(INDEX('[1]PNC 2020'!$A$3:$AA$434,MATCH($A603,'[1]PNC 2020'!$A$7:$A$434,0)+4,MATCH(R$60,'[1]PNC 2020'!$A$3:$AA$3,0))=0,"",INDEX('[1]PNC 2020'!$A$3:$AA$434,MATCH($A603,'[1]PNC 2020'!$A$7:$A$434,0)+4,MATCH(R$60,'[1]PNC 2020'!$A$3:$AA$3,0))),"")</f>
        <v/>
      </c>
      <c r="S603" s="87">
        <f t="shared" si="215"/>
        <v>0</v>
      </c>
      <c r="T603" s="87" t="str">
        <f>IFERROR(IF(INDEX('[1]PNC 2020'!$A$3:$AA$434,MATCH($A603,'[1]PNC 2020'!$A$7:$A$434,0)+4,MATCH(T$60,'[1]PNC 2020'!$A$3:$AA$3,0))=0,"",INDEX('[1]PNC 2020'!$A$3:$AA$434,MATCH($A603,'[1]PNC 2020'!$A$7:$A$434,0)+4,MATCH(T$60,'[1]PNC 2020'!$A$3:$AA$3,0))),"")</f>
        <v/>
      </c>
      <c r="U603" s="87" t="str">
        <f>IFERROR(IF(INDEX('[1]PNC 2020'!$A$3:$AA$434,MATCH($A603,'[1]PNC 2020'!$A$7:$A$434,0)+4,MATCH(U$60,'[1]PNC 2020'!$A$3:$AA$3,0))=0,"",INDEX('[1]PNC 2020'!$A$3:$AA$434,MATCH($A603,'[1]PNC 2020'!$A$7:$A$434,0)+4,MATCH(U$60,'[1]PNC 2020'!$A$3:$AA$3,0))),"")</f>
        <v/>
      </c>
      <c r="V603" s="87">
        <f t="shared" si="216"/>
        <v>0</v>
      </c>
      <c r="W603" s="87" t="str">
        <f>IFERROR(IF(INDEX('[1]PNC 2020'!$A$3:$AA$434,MATCH($A603,'[1]PNC 2020'!$A$7:$A$434,0)+4,MATCH(W$60,'[1]PNC 2020'!$A$3:$AA$3,0))=0,"",INDEX('[1]PNC 2020'!$A$3:$AA$434,MATCH($A603,'[1]PNC 2020'!$A$7:$A$434,0)+4,MATCH(W$60,'[1]PNC 2020'!$A$3:$AA$3,0))),"")</f>
        <v/>
      </c>
      <c r="X603" s="87" t="str">
        <f>IFERROR(IF(INDEX('[1]PNC 2020'!$A$3:$AA$434,MATCH($A603,'[1]PNC 2020'!$A$7:$A$434,0)+4,MATCH(X$60,'[1]PNC 2020'!$A$3:$AA$3,0))=0,"",INDEX('[1]PNC 2020'!$A$3:$AA$434,MATCH($A603,'[1]PNC 2020'!$A$7:$A$434,0)+4,MATCH(X$60,'[1]PNC 2020'!$A$3:$AA$3,0))),"")</f>
        <v/>
      </c>
      <c r="Y603" s="87">
        <f t="shared" si="217"/>
        <v>0</v>
      </c>
      <c r="Z603" s="87" t="str">
        <f>IFERROR(IF(INDEX('[1]PNC 2020'!$A$3:$AA$434,MATCH($A603,'[1]PNC 2020'!$A$7:$A$434,0)+4,MATCH(Z$60,'[1]PNC 2020'!$A$3:$AA$3,0))=0,"",INDEX('[1]PNC 2020'!$A$3:$AA$434,MATCH($A603,'[1]PNC 2020'!$A$7:$A$434,0)+4,MATCH(Z$60,'[1]PNC 2020'!$A$3:$AA$3,0))),"")</f>
        <v/>
      </c>
      <c r="AA603" s="87" t="str">
        <f>IFERROR(IF(INDEX('[1]PNC 2020'!$A$3:$AA$434,MATCH($A603,'[1]PNC 2020'!$A$7:$A$434,0)+4,MATCH(AA$60,'[1]PNC 2020'!$A$3:$AA$3,0))=0,"",INDEX('[1]PNC 2020'!$A$3:$AA$434,MATCH($A603,'[1]PNC 2020'!$A$7:$A$434,0)+4,MATCH(AA$60,'[1]PNC 2020'!$A$3:$AA$3,0))),"")</f>
        <v/>
      </c>
      <c r="AB603" s="87">
        <f t="shared" si="218"/>
        <v>0</v>
      </c>
      <c r="AC603" s="87" t="str">
        <f>IFERROR(IF(INDEX('[1]PNC 2020'!$A$3:$AA$434,MATCH($A603,'[1]PNC 2020'!$A$7:$A$434,0)+4,MATCH(AC$60,'[1]PNC 2020'!$A$3:$AA$3,0))=0,"",INDEX('[1]PNC 2020'!$A$3:$AA$434,MATCH($A603,'[1]PNC 2020'!$A$7:$A$434,0)+4,MATCH(AC$60,'[1]PNC 2020'!$A$3:$AA$3,0))),"")</f>
        <v/>
      </c>
      <c r="AD603" s="87" t="str">
        <f>IFERROR(IF(INDEX('[1]PNC 2020'!$A$3:$AA$434,MATCH($A603,'[1]PNC 2020'!$A$7:$A$434,0)+4,MATCH(AD$60,'[1]PNC 2020'!$A$3:$AA$3,0))=0,"",INDEX('[1]PNC 2020'!$A$3:$AA$434,MATCH($A603,'[1]PNC 2020'!$A$7:$A$434,0)+4,MATCH(AD$60,'[1]PNC 2020'!$A$3:$AA$3,0))),"")</f>
        <v/>
      </c>
      <c r="AE603" s="87">
        <f t="shared" si="219"/>
        <v>0</v>
      </c>
      <c r="AF603" s="87" t="str">
        <f>IFERROR(IF(INDEX('[1]PNC 2020'!$A$3:$AA$434,MATCH($A603,'[1]PNC 2020'!$A$7:$A$434,0)+4,MATCH(AF$60,'[1]PNC 2020'!$A$3:$AA$3,0))=0,"",INDEX('[1]PNC 2020'!$A$3:$AA$434,MATCH($A603,'[1]PNC 2020'!$A$7:$A$434,0)+4,MATCH(AF$60,'[1]PNC 2020'!$A$3:$AA$3,0))),"")</f>
        <v/>
      </c>
      <c r="AG603" s="87" t="str">
        <f>IFERROR(IF(INDEX('[1]PNC 2020'!$A$3:$AA$434,MATCH($A603,'[1]PNC 2020'!$A$7:$A$434,0)+4,MATCH(AG$60,'[1]PNC 2020'!$A$3:$AA$3,0))=0,"",INDEX('[1]PNC 2020'!$A$3:$AA$434,MATCH($A603,'[1]PNC 2020'!$A$7:$A$434,0)+4,MATCH(AG$60,'[1]PNC 2020'!$A$3:$AA$3,0))),"")</f>
        <v/>
      </c>
      <c r="AH603" s="87">
        <f t="shared" si="220"/>
        <v>0</v>
      </c>
      <c r="AI603" s="87" t="str">
        <f>IFERROR(IF(INDEX('[1]PNC 2020'!$A$3:$AA$434,MATCH($A603,'[1]PNC 2020'!$A$7:$A$434,0)+4,MATCH(AI$60,'[1]PNC 2020'!$A$3:$AA$3,0))=0,"",INDEX('[1]PNC 2020'!$A$3:$AA$434,MATCH($A603,'[1]PNC 2020'!$A$7:$A$434,0)+4,MATCH(AI$60,'[1]PNC 2020'!$A$3:$AA$3,0))),"")</f>
        <v/>
      </c>
      <c r="AJ603" s="87" t="str">
        <f>IFERROR(IF(INDEX('[1]PNC 2020'!$A$3:$AA$434,MATCH($A603,'[1]PNC 2020'!$A$7:$A$434,0)+4,MATCH(AJ$60,'[1]PNC 2020'!$A$3:$AA$3,0))=0,"",INDEX('[1]PNC 2020'!$A$3:$AA$434,MATCH($A603,'[1]PNC 2020'!$A$7:$A$434,0)+4,MATCH(AJ$60,'[1]PNC 2020'!$A$3:$AA$3,0))),"")</f>
        <v/>
      </c>
      <c r="AK603" s="87">
        <f t="shared" si="221"/>
        <v>0</v>
      </c>
      <c r="AM603" s="132" t="s">
        <v>10</v>
      </c>
    </row>
    <row r="604" spans="1:39" ht="15.95" customHeight="1" x14ac:dyDescent="0.2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tr">
        <f>IFERROR(IF(INDEX('[1]PNC 2020'!$A$3:$AA$434,MATCH($A604,'[1]PNC 2020'!$A$7:$A$434,0)+4,MATCH(E$60,'[1]PNC 2020'!$A$3:$AA$3,0))=0,"",INDEX('[1]PNC 2020'!$A$3:$AA$434,MATCH($A604,'[1]PNC 2020'!$A$7:$A$434,0)+4,MATCH(E$60,'[1]PNC 2020'!$A$3:$AA$3,0))),"")</f>
        <v/>
      </c>
      <c r="F604" s="87" t="str">
        <f>IFERROR(IF(INDEX('[1]PNC 2020'!$A$3:$AA$434,MATCH($A604,'[1]PNC 2020'!$A$7:$A$434,0)+4,MATCH(F$60,'[1]PNC 2020'!$A$3:$AA$3,0))=0,"",INDEX('[1]PNC 2020'!$A$3:$AA$434,MATCH($A604,'[1]PNC 2020'!$A$7:$A$434,0)+4,MATCH(F$60,'[1]PNC 2020'!$A$3:$AA$3,0))),"")</f>
        <v/>
      </c>
      <c r="G604" s="87">
        <f t="shared" si="211"/>
        <v>0</v>
      </c>
      <c r="H604" s="87" t="str">
        <f>IFERROR(IF(INDEX('[1]PNC 2020'!$A$3:$AA$434,MATCH($A604,'[1]PNC 2020'!$A$7:$A$434,0)+4,MATCH(H$60,'[1]PNC 2020'!$A$3:$AA$3,0))=0,"",INDEX('[1]PNC 2020'!$A$3:$AA$434,MATCH($A604,'[1]PNC 2020'!$A$7:$A$434,0)+4,MATCH(H$60,'[1]PNC 2020'!$A$3:$AA$3,0))),"")</f>
        <v/>
      </c>
      <c r="I604" s="87" t="str">
        <f>IFERROR(IF(INDEX('[1]PNC 2020'!$A$3:$AA$434,MATCH($A604,'[1]PNC 2020'!$A$7:$A$434,0)+4,MATCH(I$60,'[1]PNC 2020'!$A$3:$AA$3,0))=0,"",INDEX('[1]PNC 2020'!$A$3:$AA$434,MATCH($A604,'[1]PNC 2020'!$A$7:$A$434,0)+4,MATCH(I$60,'[1]PNC 2020'!$A$3:$AA$3,0))),"")</f>
        <v/>
      </c>
      <c r="J604" s="87">
        <f t="shared" si="212"/>
        <v>0</v>
      </c>
      <c r="K604" s="87" t="str">
        <f>IFERROR(IF(INDEX('[1]PNC 2020'!$A$3:$AA$434,MATCH($A604,'[1]PNC 2020'!$A$7:$A$434,0)+4,MATCH(K$60,'[1]PNC 2020'!$A$3:$AA$3,0))=0,"",INDEX('[1]PNC 2020'!$A$3:$AA$434,MATCH($A604,'[1]PNC 2020'!$A$7:$A$434,0)+4,MATCH(K$60,'[1]PNC 2020'!$A$3:$AA$3,0))),"")</f>
        <v/>
      </c>
      <c r="L604" s="87" t="str">
        <f>IFERROR(IF(INDEX('[1]PNC 2020'!$A$3:$AA$434,MATCH($A604,'[1]PNC 2020'!$A$7:$A$434,0)+4,MATCH(L$60,'[1]PNC 2020'!$A$3:$AA$3,0))=0,"",INDEX('[1]PNC 2020'!$A$3:$AA$434,MATCH($A604,'[1]PNC 2020'!$A$7:$A$434,0)+4,MATCH(L$60,'[1]PNC 2020'!$A$3:$AA$3,0))),"")</f>
        <v/>
      </c>
      <c r="M604" s="87">
        <f t="shared" si="213"/>
        <v>0</v>
      </c>
      <c r="N604" s="87" t="str">
        <f>IFERROR(IF(INDEX('[1]PNC 2020'!$A$3:$AA$434,MATCH($A604,'[1]PNC 2020'!$A$7:$A$434,0)+4,MATCH(N$60,'[1]PNC 2020'!$A$3:$AA$3,0))=0,"",INDEX('[1]PNC 2020'!$A$3:$AA$434,MATCH($A604,'[1]PNC 2020'!$A$7:$A$434,0)+4,MATCH(N$60,'[1]PNC 2020'!$A$3:$AA$3,0))),"")</f>
        <v/>
      </c>
      <c r="O604" s="87" t="str">
        <f>IFERROR(IF(INDEX('[1]PNC 2020'!$A$3:$AA$434,MATCH($A604,'[1]PNC 2020'!$A$7:$A$434,0)+4,MATCH(O$60,'[1]PNC 2020'!$A$3:$AA$3,0))=0,"",INDEX('[1]PNC 2020'!$A$3:$AA$434,MATCH($A604,'[1]PNC 2020'!$A$7:$A$434,0)+4,MATCH(O$60,'[1]PNC 2020'!$A$3:$AA$3,0))),"")</f>
        <v/>
      </c>
      <c r="P604" s="87">
        <f t="shared" si="214"/>
        <v>0</v>
      </c>
      <c r="Q604" s="87" t="str">
        <f>IFERROR(IF(INDEX('[1]PNC 2020'!$A$3:$AA$434,MATCH($A604,'[1]PNC 2020'!$A$7:$A$434,0)+4,MATCH(Q$60,'[1]PNC 2020'!$A$3:$AA$3,0))=0,"",INDEX('[1]PNC 2020'!$A$3:$AA$434,MATCH($A604,'[1]PNC 2020'!$A$7:$A$434,0)+4,MATCH(Q$60,'[1]PNC 2020'!$A$3:$AA$3,0))),"")</f>
        <v/>
      </c>
      <c r="R604" s="87" t="str">
        <f>IFERROR(IF(INDEX('[1]PNC 2020'!$A$3:$AA$434,MATCH($A604,'[1]PNC 2020'!$A$7:$A$434,0)+4,MATCH(R$60,'[1]PNC 2020'!$A$3:$AA$3,0))=0,"",INDEX('[1]PNC 2020'!$A$3:$AA$434,MATCH($A604,'[1]PNC 2020'!$A$7:$A$434,0)+4,MATCH(R$60,'[1]PNC 2020'!$A$3:$AA$3,0))),"")</f>
        <v/>
      </c>
      <c r="S604" s="87">
        <f t="shared" si="215"/>
        <v>0</v>
      </c>
      <c r="T604" s="87" t="str">
        <f>IFERROR(IF(INDEX('[1]PNC 2020'!$A$3:$AA$434,MATCH($A604,'[1]PNC 2020'!$A$7:$A$434,0)+4,MATCH(T$60,'[1]PNC 2020'!$A$3:$AA$3,0))=0,"",INDEX('[1]PNC 2020'!$A$3:$AA$434,MATCH($A604,'[1]PNC 2020'!$A$7:$A$434,0)+4,MATCH(T$60,'[1]PNC 2020'!$A$3:$AA$3,0))),"")</f>
        <v/>
      </c>
      <c r="U604" s="87" t="str">
        <f>IFERROR(IF(INDEX('[1]PNC 2020'!$A$3:$AA$434,MATCH($A604,'[1]PNC 2020'!$A$7:$A$434,0)+4,MATCH(U$60,'[1]PNC 2020'!$A$3:$AA$3,0))=0,"",INDEX('[1]PNC 2020'!$A$3:$AA$434,MATCH($A604,'[1]PNC 2020'!$A$7:$A$434,0)+4,MATCH(U$60,'[1]PNC 2020'!$A$3:$AA$3,0))),"")</f>
        <v/>
      </c>
      <c r="V604" s="87">
        <f t="shared" si="216"/>
        <v>0</v>
      </c>
      <c r="W604" s="87" t="str">
        <f>IFERROR(IF(INDEX('[1]PNC 2020'!$A$3:$AA$434,MATCH($A604,'[1]PNC 2020'!$A$7:$A$434,0)+4,MATCH(W$60,'[1]PNC 2020'!$A$3:$AA$3,0))=0,"",INDEX('[1]PNC 2020'!$A$3:$AA$434,MATCH($A604,'[1]PNC 2020'!$A$7:$A$434,0)+4,MATCH(W$60,'[1]PNC 2020'!$A$3:$AA$3,0))),"")</f>
        <v/>
      </c>
      <c r="X604" s="87" t="str">
        <f>IFERROR(IF(INDEX('[1]PNC 2020'!$A$3:$AA$434,MATCH($A604,'[1]PNC 2020'!$A$7:$A$434,0)+4,MATCH(X$60,'[1]PNC 2020'!$A$3:$AA$3,0))=0,"",INDEX('[1]PNC 2020'!$A$3:$AA$434,MATCH($A604,'[1]PNC 2020'!$A$7:$A$434,0)+4,MATCH(X$60,'[1]PNC 2020'!$A$3:$AA$3,0))),"")</f>
        <v/>
      </c>
      <c r="Y604" s="87">
        <f t="shared" si="217"/>
        <v>0</v>
      </c>
      <c r="Z604" s="87" t="str">
        <f>IFERROR(IF(INDEX('[1]PNC 2020'!$A$3:$AA$434,MATCH($A604,'[1]PNC 2020'!$A$7:$A$434,0)+4,MATCH(Z$60,'[1]PNC 2020'!$A$3:$AA$3,0))=0,"",INDEX('[1]PNC 2020'!$A$3:$AA$434,MATCH($A604,'[1]PNC 2020'!$A$7:$A$434,0)+4,MATCH(Z$60,'[1]PNC 2020'!$A$3:$AA$3,0))),"")</f>
        <v/>
      </c>
      <c r="AA604" s="87" t="str">
        <f>IFERROR(IF(INDEX('[1]PNC 2020'!$A$3:$AA$434,MATCH($A604,'[1]PNC 2020'!$A$7:$A$434,0)+4,MATCH(AA$60,'[1]PNC 2020'!$A$3:$AA$3,0))=0,"",INDEX('[1]PNC 2020'!$A$3:$AA$434,MATCH($A604,'[1]PNC 2020'!$A$7:$A$434,0)+4,MATCH(AA$60,'[1]PNC 2020'!$A$3:$AA$3,0))),"")</f>
        <v/>
      </c>
      <c r="AB604" s="87">
        <f t="shared" si="218"/>
        <v>0</v>
      </c>
      <c r="AC604" s="87" t="str">
        <f>IFERROR(IF(INDEX('[1]PNC 2020'!$A$3:$AA$434,MATCH($A604,'[1]PNC 2020'!$A$7:$A$434,0)+4,MATCH(AC$60,'[1]PNC 2020'!$A$3:$AA$3,0))=0,"",INDEX('[1]PNC 2020'!$A$3:$AA$434,MATCH($A604,'[1]PNC 2020'!$A$7:$A$434,0)+4,MATCH(AC$60,'[1]PNC 2020'!$A$3:$AA$3,0))),"")</f>
        <v/>
      </c>
      <c r="AD604" s="87" t="str">
        <f>IFERROR(IF(INDEX('[1]PNC 2020'!$A$3:$AA$434,MATCH($A604,'[1]PNC 2020'!$A$7:$A$434,0)+4,MATCH(AD$60,'[1]PNC 2020'!$A$3:$AA$3,0))=0,"",INDEX('[1]PNC 2020'!$A$3:$AA$434,MATCH($A604,'[1]PNC 2020'!$A$7:$A$434,0)+4,MATCH(AD$60,'[1]PNC 2020'!$A$3:$AA$3,0))),"")</f>
        <v/>
      </c>
      <c r="AE604" s="87">
        <f t="shared" si="219"/>
        <v>0</v>
      </c>
      <c r="AF604" s="87" t="str">
        <f>IFERROR(IF(INDEX('[1]PNC 2020'!$A$3:$AA$434,MATCH($A604,'[1]PNC 2020'!$A$7:$A$434,0)+4,MATCH(AF$60,'[1]PNC 2020'!$A$3:$AA$3,0))=0,"",INDEX('[1]PNC 2020'!$A$3:$AA$434,MATCH($A604,'[1]PNC 2020'!$A$7:$A$434,0)+4,MATCH(AF$60,'[1]PNC 2020'!$A$3:$AA$3,0))),"")</f>
        <v/>
      </c>
      <c r="AG604" s="87" t="str">
        <f>IFERROR(IF(INDEX('[1]PNC 2020'!$A$3:$AA$434,MATCH($A604,'[1]PNC 2020'!$A$7:$A$434,0)+4,MATCH(AG$60,'[1]PNC 2020'!$A$3:$AA$3,0))=0,"",INDEX('[1]PNC 2020'!$A$3:$AA$434,MATCH($A604,'[1]PNC 2020'!$A$7:$A$434,0)+4,MATCH(AG$60,'[1]PNC 2020'!$A$3:$AA$3,0))),"")</f>
        <v/>
      </c>
      <c r="AH604" s="87">
        <f t="shared" si="220"/>
        <v>0</v>
      </c>
      <c r="AI604" s="87" t="str">
        <f>IFERROR(IF(INDEX('[1]PNC 2020'!$A$3:$AA$434,MATCH($A604,'[1]PNC 2020'!$A$7:$A$434,0)+4,MATCH(AI$60,'[1]PNC 2020'!$A$3:$AA$3,0))=0,"",INDEX('[1]PNC 2020'!$A$3:$AA$434,MATCH($A604,'[1]PNC 2020'!$A$7:$A$434,0)+4,MATCH(AI$60,'[1]PNC 2020'!$A$3:$AA$3,0))),"")</f>
        <v/>
      </c>
      <c r="AJ604" s="87" t="str">
        <f>IFERROR(IF(INDEX('[1]PNC 2020'!$A$3:$AA$434,MATCH($A604,'[1]PNC 2020'!$A$7:$A$434,0)+4,MATCH(AJ$60,'[1]PNC 2020'!$A$3:$AA$3,0))=0,"",INDEX('[1]PNC 2020'!$A$3:$AA$434,MATCH($A604,'[1]PNC 2020'!$A$7:$A$434,0)+4,MATCH(AJ$60,'[1]PNC 2020'!$A$3:$AA$3,0))),"")</f>
        <v/>
      </c>
      <c r="AK604" s="87">
        <f t="shared" si="221"/>
        <v>0</v>
      </c>
      <c r="AM604" s="132" t="s">
        <v>10</v>
      </c>
    </row>
    <row r="605" spans="1:39" ht="15.95" customHeight="1" x14ac:dyDescent="0.2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tr">
        <f>IFERROR(IF(INDEX('[1]PNC 2020'!$A$3:$AA$434,MATCH($A605,'[1]PNC 2020'!$A$7:$A$434,0)+4,MATCH(E$60,'[1]PNC 2020'!$A$3:$AA$3,0))=0,"",INDEX('[1]PNC 2020'!$A$3:$AA$434,MATCH($A605,'[1]PNC 2020'!$A$7:$A$434,0)+4,MATCH(E$60,'[1]PNC 2020'!$A$3:$AA$3,0))),"")</f>
        <v/>
      </c>
      <c r="F605" s="87" t="str">
        <f>IFERROR(IF(INDEX('[1]PNC 2020'!$A$3:$AA$434,MATCH($A605,'[1]PNC 2020'!$A$7:$A$434,0)+4,MATCH(F$60,'[1]PNC 2020'!$A$3:$AA$3,0))=0,"",INDEX('[1]PNC 2020'!$A$3:$AA$434,MATCH($A605,'[1]PNC 2020'!$A$7:$A$434,0)+4,MATCH(F$60,'[1]PNC 2020'!$A$3:$AA$3,0))),"")</f>
        <v/>
      </c>
      <c r="G605" s="87">
        <f t="shared" si="211"/>
        <v>0</v>
      </c>
      <c r="H605" s="87" t="str">
        <f>IFERROR(IF(INDEX('[1]PNC 2020'!$A$3:$AA$434,MATCH($A605,'[1]PNC 2020'!$A$7:$A$434,0)+4,MATCH(H$60,'[1]PNC 2020'!$A$3:$AA$3,0))=0,"",INDEX('[1]PNC 2020'!$A$3:$AA$434,MATCH($A605,'[1]PNC 2020'!$A$7:$A$434,0)+4,MATCH(H$60,'[1]PNC 2020'!$A$3:$AA$3,0))),"")</f>
        <v/>
      </c>
      <c r="I605" s="87" t="str">
        <f>IFERROR(IF(INDEX('[1]PNC 2020'!$A$3:$AA$434,MATCH($A605,'[1]PNC 2020'!$A$7:$A$434,0)+4,MATCH(I$60,'[1]PNC 2020'!$A$3:$AA$3,0))=0,"",INDEX('[1]PNC 2020'!$A$3:$AA$434,MATCH($A605,'[1]PNC 2020'!$A$7:$A$434,0)+4,MATCH(I$60,'[1]PNC 2020'!$A$3:$AA$3,0))),"")</f>
        <v/>
      </c>
      <c r="J605" s="87">
        <f t="shared" si="212"/>
        <v>0</v>
      </c>
      <c r="K605" s="87" t="str">
        <f>IFERROR(IF(INDEX('[1]PNC 2020'!$A$3:$AA$434,MATCH($A605,'[1]PNC 2020'!$A$7:$A$434,0)+4,MATCH(K$60,'[1]PNC 2020'!$A$3:$AA$3,0))=0,"",INDEX('[1]PNC 2020'!$A$3:$AA$434,MATCH($A605,'[1]PNC 2020'!$A$7:$A$434,0)+4,MATCH(K$60,'[1]PNC 2020'!$A$3:$AA$3,0))),"")</f>
        <v/>
      </c>
      <c r="L605" s="87" t="str">
        <f>IFERROR(IF(INDEX('[1]PNC 2020'!$A$3:$AA$434,MATCH($A605,'[1]PNC 2020'!$A$7:$A$434,0)+4,MATCH(L$60,'[1]PNC 2020'!$A$3:$AA$3,0))=0,"",INDEX('[1]PNC 2020'!$A$3:$AA$434,MATCH($A605,'[1]PNC 2020'!$A$7:$A$434,0)+4,MATCH(L$60,'[1]PNC 2020'!$A$3:$AA$3,0))),"")</f>
        <v/>
      </c>
      <c r="M605" s="87">
        <f t="shared" si="213"/>
        <v>0</v>
      </c>
      <c r="N605" s="87" t="str">
        <f>IFERROR(IF(INDEX('[1]PNC 2020'!$A$3:$AA$434,MATCH($A605,'[1]PNC 2020'!$A$7:$A$434,0)+4,MATCH(N$60,'[1]PNC 2020'!$A$3:$AA$3,0))=0,"",INDEX('[1]PNC 2020'!$A$3:$AA$434,MATCH($A605,'[1]PNC 2020'!$A$7:$A$434,0)+4,MATCH(N$60,'[1]PNC 2020'!$A$3:$AA$3,0))),"")</f>
        <v/>
      </c>
      <c r="O605" s="87" t="str">
        <f>IFERROR(IF(INDEX('[1]PNC 2020'!$A$3:$AA$434,MATCH($A605,'[1]PNC 2020'!$A$7:$A$434,0)+4,MATCH(O$60,'[1]PNC 2020'!$A$3:$AA$3,0))=0,"",INDEX('[1]PNC 2020'!$A$3:$AA$434,MATCH($A605,'[1]PNC 2020'!$A$7:$A$434,0)+4,MATCH(O$60,'[1]PNC 2020'!$A$3:$AA$3,0))),"")</f>
        <v/>
      </c>
      <c r="P605" s="87">
        <f t="shared" si="214"/>
        <v>0</v>
      </c>
      <c r="Q605" s="87" t="str">
        <f>IFERROR(IF(INDEX('[1]PNC 2020'!$A$3:$AA$434,MATCH($A605,'[1]PNC 2020'!$A$7:$A$434,0)+4,MATCH(Q$60,'[1]PNC 2020'!$A$3:$AA$3,0))=0,"",INDEX('[1]PNC 2020'!$A$3:$AA$434,MATCH($A605,'[1]PNC 2020'!$A$7:$A$434,0)+4,MATCH(Q$60,'[1]PNC 2020'!$A$3:$AA$3,0))),"")</f>
        <v/>
      </c>
      <c r="R605" s="87" t="str">
        <f>IFERROR(IF(INDEX('[1]PNC 2020'!$A$3:$AA$434,MATCH($A605,'[1]PNC 2020'!$A$7:$A$434,0)+4,MATCH(R$60,'[1]PNC 2020'!$A$3:$AA$3,0))=0,"",INDEX('[1]PNC 2020'!$A$3:$AA$434,MATCH($A605,'[1]PNC 2020'!$A$7:$A$434,0)+4,MATCH(R$60,'[1]PNC 2020'!$A$3:$AA$3,0))),"")</f>
        <v/>
      </c>
      <c r="S605" s="87">
        <f t="shared" si="215"/>
        <v>0</v>
      </c>
      <c r="T605" s="87" t="str">
        <f>IFERROR(IF(INDEX('[1]PNC 2020'!$A$3:$AA$434,MATCH($A605,'[1]PNC 2020'!$A$7:$A$434,0)+4,MATCH(T$60,'[1]PNC 2020'!$A$3:$AA$3,0))=0,"",INDEX('[1]PNC 2020'!$A$3:$AA$434,MATCH($A605,'[1]PNC 2020'!$A$7:$A$434,0)+4,MATCH(T$60,'[1]PNC 2020'!$A$3:$AA$3,0))),"")</f>
        <v/>
      </c>
      <c r="U605" s="87" t="str">
        <f>IFERROR(IF(INDEX('[1]PNC 2020'!$A$3:$AA$434,MATCH($A605,'[1]PNC 2020'!$A$7:$A$434,0)+4,MATCH(U$60,'[1]PNC 2020'!$A$3:$AA$3,0))=0,"",INDEX('[1]PNC 2020'!$A$3:$AA$434,MATCH($A605,'[1]PNC 2020'!$A$7:$A$434,0)+4,MATCH(U$60,'[1]PNC 2020'!$A$3:$AA$3,0))),"")</f>
        <v/>
      </c>
      <c r="V605" s="87">
        <f t="shared" si="216"/>
        <v>0</v>
      </c>
      <c r="W605" s="87" t="str">
        <f>IFERROR(IF(INDEX('[1]PNC 2020'!$A$3:$AA$434,MATCH($A605,'[1]PNC 2020'!$A$7:$A$434,0)+4,MATCH(W$60,'[1]PNC 2020'!$A$3:$AA$3,0))=0,"",INDEX('[1]PNC 2020'!$A$3:$AA$434,MATCH($A605,'[1]PNC 2020'!$A$7:$A$434,0)+4,MATCH(W$60,'[1]PNC 2020'!$A$3:$AA$3,0))),"")</f>
        <v/>
      </c>
      <c r="X605" s="87" t="str">
        <f>IFERROR(IF(INDEX('[1]PNC 2020'!$A$3:$AA$434,MATCH($A605,'[1]PNC 2020'!$A$7:$A$434,0)+4,MATCH(X$60,'[1]PNC 2020'!$A$3:$AA$3,0))=0,"",INDEX('[1]PNC 2020'!$A$3:$AA$434,MATCH($A605,'[1]PNC 2020'!$A$7:$A$434,0)+4,MATCH(X$60,'[1]PNC 2020'!$A$3:$AA$3,0))),"")</f>
        <v/>
      </c>
      <c r="Y605" s="87">
        <f t="shared" si="217"/>
        <v>0</v>
      </c>
      <c r="Z605" s="87" t="str">
        <f>IFERROR(IF(INDEX('[1]PNC 2020'!$A$3:$AA$434,MATCH($A605,'[1]PNC 2020'!$A$7:$A$434,0)+4,MATCH(Z$60,'[1]PNC 2020'!$A$3:$AA$3,0))=0,"",INDEX('[1]PNC 2020'!$A$3:$AA$434,MATCH($A605,'[1]PNC 2020'!$A$7:$A$434,0)+4,MATCH(Z$60,'[1]PNC 2020'!$A$3:$AA$3,0))),"")</f>
        <v/>
      </c>
      <c r="AA605" s="87" t="str">
        <f>IFERROR(IF(INDEX('[1]PNC 2020'!$A$3:$AA$434,MATCH($A605,'[1]PNC 2020'!$A$7:$A$434,0)+4,MATCH(AA$60,'[1]PNC 2020'!$A$3:$AA$3,0))=0,"",INDEX('[1]PNC 2020'!$A$3:$AA$434,MATCH($A605,'[1]PNC 2020'!$A$7:$A$434,0)+4,MATCH(AA$60,'[1]PNC 2020'!$A$3:$AA$3,0))),"")</f>
        <v/>
      </c>
      <c r="AB605" s="87">
        <f t="shared" si="218"/>
        <v>0</v>
      </c>
      <c r="AC605" s="87" t="str">
        <f>IFERROR(IF(INDEX('[1]PNC 2020'!$A$3:$AA$434,MATCH($A605,'[1]PNC 2020'!$A$7:$A$434,0)+4,MATCH(AC$60,'[1]PNC 2020'!$A$3:$AA$3,0))=0,"",INDEX('[1]PNC 2020'!$A$3:$AA$434,MATCH($A605,'[1]PNC 2020'!$A$7:$A$434,0)+4,MATCH(AC$60,'[1]PNC 2020'!$A$3:$AA$3,0))),"")</f>
        <v/>
      </c>
      <c r="AD605" s="87" t="str">
        <f>IFERROR(IF(INDEX('[1]PNC 2020'!$A$3:$AA$434,MATCH($A605,'[1]PNC 2020'!$A$7:$A$434,0)+4,MATCH(AD$60,'[1]PNC 2020'!$A$3:$AA$3,0))=0,"",INDEX('[1]PNC 2020'!$A$3:$AA$434,MATCH($A605,'[1]PNC 2020'!$A$7:$A$434,0)+4,MATCH(AD$60,'[1]PNC 2020'!$A$3:$AA$3,0))),"")</f>
        <v/>
      </c>
      <c r="AE605" s="87">
        <f t="shared" si="219"/>
        <v>0</v>
      </c>
      <c r="AF605" s="87" t="str">
        <f>IFERROR(IF(INDEX('[1]PNC 2020'!$A$3:$AA$434,MATCH($A605,'[1]PNC 2020'!$A$7:$A$434,0)+4,MATCH(AF$60,'[1]PNC 2020'!$A$3:$AA$3,0))=0,"",INDEX('[1]PNC 2020'!$A$3:$AA$434,MATCH($A605,'[1]PNC 2020'!$A$7:$A$434,0)+4,MATCH(AF$60,'[1]PNC 2020'!$A$3:$AA$3,0))),"")</f>
        <v/>
      </c>
      <c r="AG605" s="87" t="str">
        <f>IFERROR(IF(INDEX('[1]PNC 2020'!$A$3:$AA$434,MATCH($A605,'[1]PNC 2020'!$A$7:$A$434,0)+4,MATCH(AG$60,'[1]PNC 2020'!$A$3:$AA$3,0))=0,"",INDEX('[1]PNC 2020'!$A$3:$AA$434,MATCH($A605,'[1]PNC 2020'!$A$7:$A$434,0)+4,MATCH(AG$60,'[1]PNC 2020'!$A$3:$AA$3,0))),"")</f>
        <v/>
      </c>
      <c r="AH605" s="87">
        <f t="shared" si="220"/>
        <v>0</v>
      </c>
      <c r="AI605" s="87" t="str">
        <f>IFERROR(IF(INDEX('[1]PNC 2020'!$A$3:$AA$434,MATCH($A605,'[1]PNC 2020'!$A$7:$A$434,0)+4,MATCH(AI$60,'[1]PNC 2020'!$A$3:$AA$3,0))=0,"",INDEX('[1]PNC 2020'!$A$3:$AA$434,MATCH($A605,'[1]PNC 2020'!$A$7:$A$434,0)+4,MATCH(AI$60,'[1]PNC 2020'!$A$3:$AA$3,0))),"")</f>
        <v/>
      </c>
      <c r="AJ605" s="87" t="str">
        <f>IFERROR(IF(INDEX('[1]PNC 2020'!$A$3:$AA$434,MATCH($A605,'[1]PNC 2020'!$A$7:$A$434,0)+4,MATCH(AJ$60,'[1]PNC 2020'!$A$3:$AA$3,0))=0,"",INDEX('[1]PNC 2020'!$A$3:$AA$434,MATCH($A605,'[1]PNC 2020'!$A$7:$A$434,0)+4,MATCH(AJ$60,'[1]PNC 2020'!$A$3:$AA$3,0))),"")</f>
        <v/>
      </c>
      <c r="AK605" s="87">
        <f t="shared" si="221"/>
        <v>0</v>
      </c>
      <c r="AM605" s="132" t="s">
        <v>10</v>
      </c>
    </row>
    <row r="606" spans="1:39" ht="15.95" customHeight="1" x14ac:dyDescent="0.2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tr">
        <f>IFERROR(IF(INDEX('[1]PNC 2020'!$A$3:$AA$434,MATCH($A606,'[1]PNC 2020'!$A$7:$A$434,0)+4,MATCH(E$60,'[1]PNC 2020'!$A$3:$AA$3,0))=0,"",INDEX('[1]PNC 2020'!$A$3:$AA$434,MATCH($A606,'[1]PNC 2020'!$A$7:$A$434,0)+4,MATCH(E$60,'[1]PNC 2020'!$A$3:$AA$3,0))),"")</f>
        <v/>
      </c>
      <c r="F606" s="87" t="str">
        <f>IFERROR(IF(INDEX('[1]PNC 2020'!$A$3:$AA$434,MATCH($A606,'[1]PNC 2020'!$A$7:$A$434,0)+4,MATCH(F$60,'[1]PNC 2020'!$A$3:$AA$3,0))=0,"",INDEX('[1]PNC 2020'!$A$3:$AA$434,MATCH($A606,'[1]PNC 2020'!$A$7:$A$434,0)+4,MATCH(F$60,'[1]PNC 2020'!$A$3:$AA$3,0))),"")</f>
        <v/>
      </c>
      <c r="G606" s="87">
        <f t="shared" si="211"/>
        <v>0</v>
      </c>
      <c r="H606" s="87" t="str">
        <f>IFERROR(IF(INDEX('[1]PNC 2020'!$A$3:$AA$434,MATCH($A606,'[1]PNC 2020'!$A$7:$A$434,0)+4,MATCH(H$60,'[1]PNC 2020'!$A$3:$AA$3,0))=0,"",INDEX('[1]PNC 2020'!$A$3:$AA$434,MATCH($A606,'[1]PNC 2020'!$A$7:$A$434,0)+4,MATCH(H$60,'[1]PNC 2020'!$A$3:$AA$3,0))),"")</f>
        <v/>
      </c>
      <c r="I606" s="87" t="str">
        <f>IFERROR(IF(INDEX('[1]PNC 2020'!$A$3:$AA$434,MATCH($A606,'[1]PNC 2020'!$A$7:$A$434,0)+4,MATCH(I$60,'[1]PNC 2020'!$A$3:$AA$3,0))=0,"",INDEX('[1]PNC 2020'!$A$3:$AA$434,MATCH($A606,'[1]PNC 2020'!$A$7:$A$434,0)+4,MATCH(I$60,'[1]PNC 2020'!$A$3:$AA$3,0))),"")</f>
        <v/>
      </c>
      <c r="J606" s="87">
        <f t="shared" si="212"/>
        <v>0</v>
      </c>
      <c r="K606" s="87" t="str">
        <f>IFERROR(IF(INDEX('[1]PNC 2020'!$A$3:$AA$434,MATCH($A606,'[1]PNC 2020'!$A$7:$A$434,0)+4,MATCH(K$60,'[1]PNC 2020'!$A$3:$AA$3,0))=0,"",INDEX('[1]PNC 2020'!$A$3:$AA$434,MATCH($A606,'[1]PNC 2020'!$A$7:$A$434,0)+4,MATCH(K$60,'[1]PNC 2020'!$A$3:$AA$3,0))),"")</f>
        <v/>
      </c>
      <c r="L606" s="87" t="str">
        <f>IFERROR(IF(INDEX('[1]PNC 2020'!$A$3:$AA$434,MATCH($A606,'[1]PNC 2020'!$A$7:$A$434,0)+4,MATCH(L$60,'[1]PNC 2020'!$A$3:$AA$3,0))=0,"",INDEX('[1]PNC 2020'!$A$3:$AA$434,MATCH($A606,'[1]PNC 2020'!$A$7:$A$434,0)+4,MATCH(L$60,'[1]PNC 2020'!$A$3:$AA$3,0))),"")</f>
        <v/>
      </c>
      <c r="M606" s="87">
        <f t="shared" si="213"/>
        <v>0</v>
      </c>
      <c r="N606" s="87" t="str">
        <f>IFERROR(IF(INDEX('[1]PNC 2020'!$A$3:$AA$434,MATCH($A606,'[1]PNC 2020'!$A$7:$A$434,0)+4,MATCH(N$60,'[1]PNC 2020'!$A$3:$AA$3,0))=0,"",INDEX('[1]PNC 2020'!$A$3:$AA$434,MATCH($A606,'[1]PNC 2020'!$A$7:$A$434,0)+4,MATCH(N$60,'[1]PNC 2020'!$A$3:$AA$3,0))),"")</f>
        <v/>
      </c>
      <c r="O606" s="87" t="str">
        <f>IFERROR(IF(INDEX('[1]PNC 2020'!$A$3:$AA$434,MATCH($A606,'[1]PNC 2020'!$A$7:$A$434,0)+4,MATCH(O$60,'[1]PNC 2020'!$A$3:$AA$3,0))=0,"",INDEX('[1]PNC 2020'!$A$3:$AA$434,MATCH($A606,'[1]PNC 2020'!$A$7:$A$434,0)+4,MATCH(O$60,'[1]PNC 2020'!$A$3:$AA$3,0))),"")</f>
        <v/>
      </c>
      <c r="P606" s="87">
        <f t="shared" si="214"/>
        <v>0</v>
      </c>
      <c r="Q606" s="87" t="str">
        <f>IFERROR(IF(INDEX('[1]PNC 2020'!$A$3:$AA$434,MATCH($A606,'[1]PNC 2020'!$A$7:$A$434,0)+4,MATCH(Q$60,'[1]PNC 2020'!$A$3:$AA$3,0))=0,"",INDEX('[1]PNC 2020'!$A$3:$AA$434,MATCH($A606,'[1]PNC 2020'!$A$7:$A$434,0)+4,MATCH(Q$60,'[1]PNC 2020'!$A$3:$AA$3,0))),"")</f>
        <v/>
      </c>
      <c r="R606" s="87" t="str">
        <f>IFERROR(IF(INDEX('[1]PNC 2020'!$A$3:$AA$434,MATCH($A606,'[1]PNC 2020'!$A$7:$A$434,0)+4,MATCH(R$60,'[1]PNC 2020'!$A$3:$AA$3,0))=0,"",INDEX('[1]PNC 2020'!$A$3:$AA$434,MATCH($A606,'[1]PNC 2020'!$A$7:$A$434,0)+4,MATCH(R$60,'[1]PNC 2020'!$A$3:$AA$3,0))),"")</f>
        <v/>
      </c>
      <c r="S606" s="87">
        <f t="shared" si="215"/>
        <v>0</v>
      </c>
      <c r="T606" s="87" t="str">
        <f>IFERROR(IF(INDEX('[1]PNC 2020'!$A$3:$AA$434,MATCH($A606,'[1]PNC 2020'!$A$7:$A$434,0)+4,MATCH(T$60,'[1]PNC 2020'!$A$3:$AA$3,0))=0,"",INDEX('[1]PNC 2020'!$A$3:$AA$434,MATCH($A606,'[1]PNC 2020'!$A$7:$A$434,0)+4,MATCH(T$60,'[1]PNC 2020'!$A$3:$AA$3,0))),"")</f>
        <v/>
      </c>
      <c r="U606" s="87" t="str">
        <f>IFERROR(IF(INDEX('[1]PNC 2020'!$A$3:$AA$434,MATCH($A606,'[1]PNC 2020'!$A$7:$A$434,0)+4,MATCH(U$60,'[1]PNC 2020'!$A$3:$AA$3,0))=0,"",INDEX('[1]PNC 2020'!$A$3:$AA$434,MATCH($A606,'[1]PNC 2020'!$A$7:$A$434,0)+4,MATCH(U$60,'[1]PNC 2020'!$A$3:$AA$3,0))),"")</f>
        <v/>
      </c>
      <c r="V606" s="87">
        <f t="shared" si="216"/>
        <v>0</v>
      </c>
      <c r="W606" s="87" t="str">
        <f>IFERROR(IF(INDEX('[1]PNC 2020'!$A$3:$AA$434,MATCH($A606,'[1]PNC 2020'!$A$7:$A$434,0)+4,MATCH(W$60,'[1]PNC 2020'!$A$3:$AA$3,0))=0,"",INDEX('[1]PNC 2020'!$A$3:$AA$434,MATCH($A606,'[1]PNC 2020'!$A$7:$A$434,0)+4,MATCH(W$60,'[1]PNC 2020'!$A$3:$AA$3,0))),"")</f>
        <v/>
      </c>
      <c r="X606" s="87" t="str">
        <f>IFERROR(IF(INDEX('[1]PNC 2020'!$A$3:$AA$434,MATCH($A606,'[1]PNC 2020'!$A$7:$A$434,0)+4,MATCH(X$60,'[1]PNC 2020'!$A$3:$AA$3,0))=0,"",INDEX('[1]PNC 2020'!$A$3:$AA$434,MATCH($A606,'[1]PNC 2020'!$A$7:$A$434,0)+4,MATCH(X$60,'[1]PNC 2020'!$A$3:$AA$3,0))),"")</f>
        <v/>
      </c>
      <c r="Y606" s="87">
        <f t="shared" si="217"/>
        <v>0</v>
      </c>
      <c r="Z606" s="87" t="str">
        <f>IFERROR(IF(INDEX('[1]PNC 2020'!$A$3:$AA$434,MATCH($A606,'[1]PNC 2020'!$A$7:$A$434,0)+4,MATCH(Z$60,'[1]PNC 2020'!$A$3:$AA$3,0))=0,"",INDEX('[1]PNC 2020'!$A$3:$AA$434,MATCH($A606,'[1]PNC 2020'!$A$7:$A$434,0)+4,MATCH(Z$60,'[1]PNC 2020'!$A$3:$AA$3,0))),"")</f>
        <v/>
      </c>
      <c r="AA606" s="87" t="str">
        <f>IFERROR(IF(INDEX('[1]PNC 2020'!$A$3:$AA$434,MATCH($A606,'[1]PNC 2020'!$A$7:$A$434,0)+4,MATCH(AA$60,'[1]PNC 2020'!$A$3:$AA$3,0))=0,"",INDEX('[1]PNC 2020'!$A$3:$AA$434,MATCH($A606,'[1]PNC 2020'!$A$7:$A$434,0)+4,MATCH(AA$60,'[1]PNC 2020'!$A$3:$AA$3,0))),"")</f>
        <v/>
      </c>
      <c r="AB606" s="87">
        <f t="shared" si="218"/>
        <v>0</v>
      </c>
      <c r="AC606" s="87" t="str">
        <f>IFERROR(IF(INDEX('[1]PNC 2020'!$A$3:$AA$434,MATCH($A606,'[1]PNC 2020'!$A$7:$A$434,0)+4,MATCH(AC$60,'[1]PNC 2020'!$A$3:$AA$3,0))=0,"",INDEX('[1]PNC 2020'!$A$3:$AA$434,MATCH($A606,'[1]PNC 2020'!$A$7:$A$434,0)+4,MATCH(AC$60,'[1]PNC 2020'!$A$3:$AA$3,0))),"")</f>
        <v/>
      </c>
      <c r="AD606" s="87" t="str">
        <f>IFERROR(IF(INDEX('[1]PNC 2020'!$A$3:$AA$434,MATCH($A606,'[1]PNC 2020'!$A$7:$A$434,0)+4,MATCH(AD$60,'[1]PNC 2020'!$A$3:$AA$3,0))=0,"",INDEX('[1]PNC 2020'!$A$3:$AA$434,MATCH($A606,'[1]PNC 2020'!$A$7:$A$434,0)+4,MATCH(AD$60,'[1]PNC 2020'!$A$3:$AA$3,0))),"")</f>
        <v/>
      </c>
      <c r="AE606" s="87">
        <f t="shared" si="219"/>
        <v>0</v>
      </c>
      <c r="AF606" s="87" t="str">
        <f>IFERROR(IF(INDEX('[1]PNC 2020'!$A$3:$AA$434,MATCH($A606,'[1]PNC 2020'!$A$7:$A$434,0)+4,MATCH(AF$60,'[1]PNC 2020'!$A$3:$AA$3,0))=0,"",INDEX('[1]PNC 2020'!$A$3:$AA$434,MATCH($A606,'[1]PNC 2020'!$A$7:$A$434,0)+4,MATCH(AF$60,'[1]PNC 2020'!$A$3:$AA$3,0))),"")</f>
        <v/>
      </c>
      <c r="AG606" s="87" t="str">
        <f>IFERROR(IF(INDEX('[1]PNC 2020'!$A$3:$AA$434,MATCH($A606,'[1]PNC 2020'!$A$7:$A$434,0)+4,MATCH(AG$60,'[1]PNC 2020'!$A$3:$AA$3,0))=0,"",INDEX('[1]PNC 2020'!$A$3:$AA$434,MATCH($A606,'[1]PNC 2020'!$A$7:$A$434,0)+4,MATCH(AG$60,'[1]PNC 2020'!$A$3:$AA$3,0))),"")</f>
        <v/>
      </c>
      <c r="AH606" s="87">
        <f t="shared" si="220"/>
        <v>0</v>
      </c>
      <c r="AI606" s="87" t="str">
        <f>IFERROR(IF(INDEX('[1]PNC 2020'!$A$3:$AA$434,MATCH($A606,'[1]PNC 2020'!$A$7:$A$434,0)+4,MATCH(AI$60,'[1]PNC 2020'!$A$3:$AA$3,0))=0,"",INDEX('[1]PNC 2020'!$A$3:$AA$434,MATCH($A606,'[1]PNC 2020'!$A$7:$A$434,0)+4,MATCH(AI$60,'[1]PNC 2020'!$A$3:$AA$3,0))),"")</f>
        <v/>
      </c>
      <c r="AJ606" s="87" t="str">
        <f>IFERROR(IF(INDEX('[1]PNC 2020'!$A$3:$AA$434,MATCH($A606,'[1]PNC 2020'!$A$7:$A$434,0)+4,MATCH(AJ$60,'[1]PNC 2020'!$A$3:$AA$3,0))=0,"",INDEX('[1]PNC 2020'!$A$3:$AA$434,MATCH($A606,'[1]PNC 2020'!$A$7:$A$434,0)+4,MATCH(AJ$60,'[1]PNC 2020'!$A$3:$AA$3,0))),"")</f>
        <v/>
      </c>
      <c r="AK606" s="87">
        <f t="shared" si="221"/>
        <v>0</v>
      </c>
      <c r="AM606" s="132" t="s">
        <v>10</v>
      </c>
    </row>
    <row r="607" spans="1:39" ht="15.95" customHeight="1" x14ac:dyDescent="0.2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tr">
        <f>IFERROR(IF(INDEX('[1]PNC 2020'!$A$3:$AA$434,MATCH($A607,'[1]PNC 2020'!$A$7:$A$434,0)+4,MATCH(E$60,'[1]PNC 2020'!$A$3:$AA$3,0))=0,"",INDEX('[1]PNC 2020'!$A$3:$AA$434,MATCH($A607,'[1]PNC 2020'!$A$7:$A$434,0)+4,MATCH(E$60,'[1]PNC 2020'!$A$3:$AA$3,0))),"")</f>
        <v/>
      </c>
      <c r="F607" s="87" t="str">
        <f>IFERROR(IF(INDEX('[1]PNC 2020'!$A$3:$AA$434,MATCH($A607,'[1]PNC 2020'!$A$7:$A$434,0)+4,MATCH(F$60,'[1]PNC 2020'!$A$3:$AA$3,0))=0,"",INDEX('[1]PNC 2020'!$A$3:$AA$434,MATCH($A607,'[1]PNC 2020'!$A$7:$A$434,0)+4,MATCH(F$60,'[1]PNC 2020'!$A$3:$AA$3,0))),"")</f>
        <v/>
      </c>
      <c r="G607" s="87">
        <f t="shared" si="211"/>
        <v>0</v>
      </c>
      <c r="H607" s="87" t="str">
        <f>IFERROR(IF(INDEX('[1]PNC 2020'!$A$3:$AA$434,MATCH($A607,'[1]PNC 2020'!$A$7:$A$434,0)+4,MATCH(H$60,'[1]PNC 2020'!$A$3:$AA$3,0))=0,"",INDEX('[1]PNC 2020'!$A$3:$AA$434,MATCH($A607,'[1]PNC 2020'!$A$7:$A$434,0)+4,MATCH(H$60,'[1]PNC 2020'!$A$3:$AA$3,0))),"")</f>
        <v/>
      </c>
      <c r="I607" s="87" t="str">
        <f>IFERROR(IF(INDEX('[1]PNC 2020'!$A$3:$AA$434,MATCH($A607,'[1]PNC 2020'!$A$7:$A$434,0)+4,MATCH(I$60,'[1]PNC 2020'!$A$3:$AA$3,0))=0,"",INDEX('[1]PNC 2020'!$A$3:$AA$434,MATCH($A607,'[1]PNC 2020'!$A$7:$A$434,0)+4,MATCH(I$60,'[1]PNC 2020'!$A$3:$AA$3,0))),"")</f>
        <v/>
      </c>
      <c r="J607" s="87">
        <f t="shared" si="212"/>
        <v>0</v>
      </c>
      <c r="K607" s="87" t="str">
        <f>IFERROR(IF(INDEX('[1]PNC 2020'!$A$3:$AA$434,MATCH($A607,'[1]PNC 2020'!$A$7:$A$434,0)+4,MATCH(K$60,'[1]PNC 2020'!$A$3:$AA$3,0))=0,"",INDEX('[1]PNC 2020'!$A$3:$AA$434,MATCH($A607,'[1]PNC 2020'!$A$7:$A$434,0)+4,MATCH(K$60,'[1]PNC 2020'!$A$3:$AA$3,0))),"")</f>
        <v/>
      </c>
      <c r="L607" s="87" t="str">
        <f>IFERROR(IF(INDEX('[1]PNC 2020'!$A$3:$AA$434,MATCH($A607,'[1]PNC 2020'!$A$7:$A$434,0)+4,MATCH(L$60,'[1]PNC 2020'!$A$3:$AA$3,0))=0,"",INDEX('[1]PNC 2020'!$A$3:$AA$434,MATCH($A607,'[1]PNC 2020'!$A$7:$A$434,0)+4,MATCH(L$60,'[1]PNC 2020'!$A$3:$AA$3,0))),"")</f>
        <v/>
      </c>
      <c r="M607" s="87">
        <f t="shared" si="213"/>
        <v>0</v>
      </c>
      <c r="N607" s="87" t="str">
        <f>IFERROR(IF(INDEX('[1]PNC 2020'!$A$3:$AA$434,MATCH($A607,'[1]PNC 2020'!$A$7:$A$434,0)+4,MATCH(N$60,'[1]PNC 2020'!$A$3:$AA$3,0))=0,"",INDEX('[1]PNC 2020'!$A$3:$AA$434,MATCH($A607,'[1]PNC 2020'!$A$7:$A$434,0)+4,MATCH(N$60,'[1]PNC 2020'!$A$3:$AA$3,0))),"")</f>
        <v/>
      </c>
      <c r="O607" s="87" t="str">
        <f>IFERROR(IF(INDEX('[1]PNC 2020'!$A$3:$AA$434,MATCH($A607,'[1]PNC 2020'!$A$7:$A$434,0)+4,MATCH(O$60,'[1]PNC 2020'!$A$3:$AA$3,0))=0,"",INDEX('[1]PNC 2020'!$A$3:$AA$434,MATCH($A607,'[1]PNC 2020'!$A$7:$A$434,0)+4,MATCH(O$60,'[1]PNC 2020'!$A$3:$AA$3,0))),"")</f>
        <v/>
      </c>
      <c r="P607" s="87">
        <f t="shared" si="214"/>
        <v>0</v>
      </c>
      <c r="Q607" s="87" t="str">
        <f>IFERROR(IF(INDEX('[1]PNC 2020'!$A$3:$AA$434,MATCH($A607,'[1]PNC 2020'!$A$7:$A$434,0)+4,MATCH(Q$60,'[1]PNC 2020'!$A$3:$AA$3,0))=0,"",INDEX('[1]PNC 2020'!$A$3:$AA$434,MATCH($A607,'[1]PNC 2020'!$A$7:$A$434,0)+4,MATCH(Q$60,'[1]PNC 2020'!$A$3:$AA$3,0))),"")</f>
        <v/>
      </c>
      <c r="R607" s="87" t="str">
        <f>IFERROR(IF(INDEX('[1]PNC 2020'!$A$3:$AA$434,MATCH($A607,'[1]PNC 2020'!$A$7:$A$434,0)+4,MATCH(R$60,'[1]PNC 2020'!$A$3:$AA$3,0))=0,"",INDEX('[1]PNC 2020'!$A$3:$AA$434,MATCH($A607,'[1]PNC 2020'!$A$7:$A$434,0)+4,MATCH(R$60,'[1]PNC 2020'!$A$3:$AA$3,0))),"")</f>
        <v/>
      </c>
      <c r="S607" s="87">
        <f t="shared" si="215"/>
        <v>0</v>
      </c>
      <c r="T607" s="87" t="str">
        <f>IFERROR(IF(INDEX('[1]PNC 2020'!$A$3:$AA$434,MATCH($A607,'[1]PNC 2020'!$A$7:$A$434,0)+4,MATCH(T$60,'[1]PNC 2020'!$A$3:$AA$3,0))=0,"",INDEX('[1]PNC 2020'!$A$3:$AA$434,MATCH($A607,'[1]PNC 2020'!$A$7:$A$434,0)+4,MATCH(T$60,'[1]PNC 2020'!$A$3:$AA$3,0))),"")</f>
        <v/>
      </c>
      <c r="U607" s="87" t="str">
        <f>IFERROR(IF(INDEX('[1]PNC 2020'!$A$3:$AA$434,MATCH($A607,'[1]PNC 2020'!$A$7:$A$434,0)+4,MATCH(U$60,'[1]PNC 2020'!$A$3:$AA$3,0))=0,"",INDEX('[1]PNC 2020'!$A$3:$AA$434,MATCH($A607,'[1]PNC 2020'!$A$7:$A$434,0)+4,MATCH(U$60,'[1]PNC 2020'!$A$3:$AA$3,0))),"")</f>
        <v/>
      </c>
      <c r="V607" s="87">
        <f t="shared" si="216"/>
        <v>0</v>
      </c>
      <c r="W607" s="87" t="str">
        <f>IFERROR(IF(INDEX('[1]PNC 2020'!$A$3:$AA$434,MATCH($A607,'[1]PNC 2020'!$A$7:$A$434,0)+4,MATCH(W$60,'[1]PNC 2020'!$A$3:$AA$3,0))=0,"",INDEX('[1]PNC 2020'!$A$3:$AA$434,MATCH($A607,'[1]PNC 2020'!$A$7:$A$434,0)+4,MATCH(W$60,'[1]PNC 2020'!$A$3:$AA$3,0))),"")</f>
        <v/>
      </c>
      <c r="X607" s="87" t="str">
        <f>IFERROR(IF(INDEX('[1]PNC 2020'!$A$3:$AA$434,MATCH($A607,'[1]PNC 2020'!$A$7:$A$434,0)+4,MATCH(X$60,'[1]PNC 2020'!$A$3:$AA$3,0))=0,"",INDEX('[1]PNC 2020'!$A$3:$AA$434,MATCH($A607,'[1]PNC 2020'!$A$7:$A$434,0)+4,MATCH(X$60,'[1]PNC 2020'!$A$3:$AA$3,0))),"")</f>
        <v/>
      </c>
      <c r="Y607" s="87">
        <f t="shared" si="217"/>
        <v>0</v>
      </c>
      <c r="Z607" s="87" t="str">
        <f>IFERROR(IF(INDEX('[1]PNC 2020'!$A$3:$AA$434,MATCH($A607,'[1]PNC 2020'!$A$7:$A$434,0)+4,MATCH(Z$60,'[1]PNC 2020'!$A$3:$AA$3,0))=0,"",INDEX('[1]PNC 2020'!$A$3:$AA$434,MATCH($A607,'[1]PNC 2020'!$A$7:$A$434,0)+4,MATCH(Z$60,'[1]PNC 2020'!$A$3:$AA$3,0))),"")</f>
        <v/>
      </c>
      <c r="AA607" s="87" t="str">
        <f>IFERROR(IF(INDEX('[1]PNC 2020'!$A$3:$AA$434,MATCH($A607,'[1]PNC 2020'!$A$7:$A$434,0)+4,MATCH(AA$60,'[1]PNC 2020'!$A$3:$AA$3,0))=0,"",INDEX('[1]PNC 2020'!$A$3:$AA$434,MATCH($A607,'[1]PNC 2020'!$A$7:$A$434,0)+4,MATCH(AA$60,'[1]PNC 2020'!$A$3:$AA$3,0))),"")</f>
        <v/>
      </c>
      <c r="AB607" s="87">
        <f t="shared" si="218"/>
        <v>0</v>
      </c>
      <c r="AC607" s="87" t="str">
        <f>IFERROR(IF(INDEX('[1]PNC 2020'!$A$3:$AA$434,MATCH($A607,'[1]PNC 2020'!$A$7:$A$434,0)+4,MATCH(AC$60,'[1]PNC 2020'!$A$3:$AA$3,0))=0,"",INDEX('[1]PNC 2020'!$A$3:$AA$434,MATCH($A607,'[1]PNC 2020'!$A$7:$A$434,0)+4,MATCH(AC$60,'[1]PNC 2020'!$A$3:$AA$3,0))),"")</f>
        <v/>
      </c>
      <c r="AD607" s="87" t="str">
        <f>IFERROR(IF(INDEX('[1]PNC 2020'!$A$3:$AA$434,MATCH($A607,'[1]PNC 2020'!$A$7:$A$434,0)+4,MATCH(AD$60,'[1]PNC 2020'!$A$3:$AA$3,0))=0,"",INDEX('[1]PNC 2020'!$A$3:$AA$434,MATCH($A607,'[1]PNC 2020'!$A$7:$A$434,0)+4,MATCH(AD$60,'[1]PNC 2020'!$A$3:$AA$3,0))),"")</f>
        <v/>
      </c>
      <c r="AE607" s="87">
        <f t="shared" si="219"/>
        <v>0</v>
      </c>
      <c r="AF607" s="87" t="str">
        <f>IFERROR(IF(INDEX('[1]PNC 2020'!$A$3:$AA$434,MATCH($A607,'[1]PNC 2020'!$A$7:$A$434,0)+4,MATCH(AF$60,'[1]PNC 2020'!$A$3:$AA$3,0))=0,"",INDEX('[1]PNC 2020'!$A$3:$AA$434,MATCH($A607,'[1]PNC 2020'!$A$7:$A$434,0)+4,MATCH(AF$60,'[1]PNC 2020'!$A$3:$AA$3,0))),"")</f>
        <v/>
      </c>
      <c r="AG607" s="87" t="str">
        <f>IFERROR(IF(INDEX('[1]PNC 2020'!$A$3:$AA$434,MATCH($A607,'[1]PNC 2020'!$A$7:$A$434,0)+4,MATCH(AG$60,'[1]PNC 2020'!$A$3:$AA$3,0))=0,"",INDEX('[1]PNC 2020'!$A$3:$AA$434,MATCH($A607,'[1]PNC 2020'!$A$7:$A$434,0)+4,MATCH(AG$60,'[1]PNC 2020'!$A$3:$AA$3,0))),"")</f>
        <v/>
      </c>
      <c r="AH607" s="87">
        <f t="shared" si="220"/>
        <v>0</v>
      </c>
      <c r="AI607" s="87" t="str">
        <f>IFERROR(IF(INDEX('[1]PNC 2020'!$A$3:$AA$434,MATCH($A607,'[1]PNC 2020'!$A$7:$A$434,0)+4,MATCH(AI$60,'[1]PNC 2020'!$A$3:$AA$3,0))=0,"",INDEX('[1]PNC 2020'!$A$3:$AA$434,MATCH($A607,'[1]PNC 2020'!$A$7:$A$434,0)+4,MATCH(AI$60,'[1]PNC 2020'!$A$3:$AA$3,0))),"")</f>
        <v/>
      </c>
      <c r="AJ607" s="87" t="str">
        <f>IFERROR(IF(INDEX('[1]PNC 2020'!$A$3:$AA$434,MATCH($A607,'[1]PNC 2020'!$A$7:$A$434,0)+4,MATCH(AJ$60,'[1]PNC 2020'!$A$3:$AA$3,0))=0,"",INDEX('[1]PNC 2020'!$A$3:$AA$434,MATCH($A607,'[1]PNC 2020'!$A$7:$A$434,0)+4,MATCH(AJ$60,'[1]PNC 2020'!$A$3:$AA$3,0))),"")</f>
        <v/>
      </c>
      <c r="AK607" s="87">
        <f t="shared" si="221"/>
        <v>0</v>
      </c>
      <c r="AM607" s="132" t="s">
        <v>10</v>
      </c>
    </row>
    <row r="608" spans="1:39" ht="15.95" customHeight="1" x14ac:dyDescent="0.2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tr">
        <f>IFERROR(IF(INDEX('[1]PNC 2020'!$A$3:$AA$434,MATCH($A608,'[1]PNC 2020'!$A$7:$A$434,0)+4,MATCH(E$60,'[1]PNC 2020'!$A$3:$AA$3,0))=0,"",INDEX('[1]PNC 2020'!$A$3:$AA$434,MATCH($A608,'[1]PNC 2020'!$A$7:$A$434,0)+4,MATCH(E$60,'[1]PNC 2020'!$A$3:$AA$3,0))),"")</f>
        <v/>
      </c>
      <c r="F608" s="87" t="str">
        <f>IFERROR(IF(INDEX('[1]PNC 2020'!$A$3:$AA$434,MATCH($A608,'[1]PNC 2020'!$A$7:$A$434,0)+4,MATCH(F$60,'[1]PNC 2020'!$A$3:$AA$3,0))=0,"",INDEX('[1]PNC 2020'!$A$3:$AA$434,MATCH($A608,'[1]PNC 2020'!$A$7:$A$434,0)+4,MATCH(F$60,'[1]PNC 2020'!$A$3:$AA$3,0))),"")</f>
        <v/>
      </c>
      <c r="G608" s="87">
        <f t="shared" si="211"/>
        <v>0</v>
      </c>
      <c r="H608" s="87" t="str">
        <f>IFERROR(IF(INDEX('[1]PNC 2020'!$A$3:$AA$434,MATCH($A608,'[1]PNC 2020'!$A$7:$A$434,0)+4,MATCH(H$60,'[1]PNC 2020'!$A$3:$AA$3,0))=0,"",INDEX('[1]PNC 2020'!$A$3:$AA$434,MATCH($A608,'[1]PNC 2020'!$A$7:$A$434,0)+4,MATCH(H$60,'[1]PNC 2020'!$A$3:$AA$3,0))),"")</f>
        <v/>
      </c>
      <c r="I608" s="87" t="str">
        <f>IFERROR(IF(INDEX('[1]PNC 2020'!$A$3:$AA$434,MATCH($A608,'[1]PNC 2020'!$A$7:$A$434,0)+4,MATCH(I$60,'[1]PNC 2020'!$A$3:$AA$3,0))=0,"",INDEX('[1]PNC 2020'!$A$3:$AA$434,MATCH($A608,'[1]PNC 2020'!$A$7:$A$434,0)+4,MATCH(I$60,'[1]PNC 2020'!$A$3:$AA$3,0))),"")</f>
        <v/>
      </c>
      <c r="J608" s="87">
        <f t="shared" si="212"/>
        <v>0</v>
      </c>
      <c r="K608" s="87" t="str">
        <f>IFERROR(IF(INDEX('[1]PNC 2020'!$A$3:$AA$434,MATCH($A608,'[1]PNC 2020'!$A$7:$A$434,0)+4,MATCH(K$60,'[1]PNC 2020'!$A$3:$AA$3,0))=0,"",INDEX('[1]PNC 2020'!$A$3:$AA$434,MATCH($A608,'[1]PNC 2020'!$A$7:$A$434,0)+4,MATCH(K$60,'[1]PNC 2020'!$A$3:$AA$3,0))),"")</f>
        <v/>
      </c>
      <c r="L608" s="87" t="str">
        <f>IFERROR(IF(INDEX('[1]PNC 2020'!$A$3:$AA$434,MATCH($A608,'[1]PNC 2020'!$A$7:$A$434,0)+4,MATCH(L$60,'[1]PNC 2020'!$A$3:$AA$3,0))=0,"",INDEX('[1]PNC 2020'!$A$3:$AA$434,MATCH($A608,'[1]PNC 2020'!$A$7:$A$434,0)+4,MATCH(L$60,'[1]PNC 2020'!$A$3:$AA$3,0))),"")</f>
        <v/>
      </c>
      <c r="M608" s="87">
        <f t="shared" si="213"/>
        <v>0</v>
      </c>
      <c r="N608" s="87" t="str">
        <f>IFERROR(IF(INDEX('[1]PNC 2020'!$A$3:$AA$434,MATCH($A608,'[1]PNC 2020'!$A$7:$A$434,0)+4,MATCH(N$60,'[1]PNC 2020'!$A$3:$AA$3,0))=0,"",INDEX('[1]PNC 2020'!$A$3:$AA$434,MATCH($A608,'[1]PNC 2020'!$A$7:$A$434,0)+4,MATCH(N$60,'[1]PNC 2020'!$A$3:$AA$3,0))),"")</f>
        <v/>
      </c>
      <c r="O608" s="87" t="str">
        <f>IFERROR(IF(INDEX('[1]PNC 2020'!$A$3:$AA$434,MATCH($A608,'[1]PNC 2020'!$A$7:$A$434,0)+4,MATCH(O$60,'[1]PNC 2020'!$A$3:$AA$3,0))=0,"",INDEX('[1]PNC 2020'!$A$3:$AA$434,MATCH($A608,'[1]PNC 2020'!$A$7:$A$434,0)+4,MATCH(O$60,'[1]PNC 2020'!$A$3:$AA$3,0))),"")</f>
        <v/>
      </c>
      <c r="P608" s="87">
        <f t="shared" si="214"/>
        <v>0</v>
      </c>
      <c r="Q608" s="87" t="str">
        <f>IFERROR(IF(INDEX('[1]PNC 2020'!$A$3:$AA$434,MATCH($A608,'[1]PNC 2020'!$A$7:$A$434,0)+4,MATCH(Q$60,'[1]PNC 2020'!$A$3:$AA$3,0))=0,"",INDEX('[1]PNC 2020'!$A$3:$AA$434,MATCH($A608,'[1]PNC 2020'!$A$7:$A$434,0)+4,MATCH(Q$60,'[1]PNC 2020'!$A$3:$AA$3,0))),"")</f>
        <v/>
      </c>
      <c r="R608" s="87" t="str">
        <f>IFERROR(IF(INDEX('[1]PNC 2020'!$A$3:$AA$434,MATCH($A608,'[1]PNC 2020'!$A$7:$A$434,0)+4,MATCH(R$60,'[1]PNC 2020'!$A$3:$AA$3,0))=0,"",INDEX('[1]PNC 2020'!$A$3:$AA$434,MATCH($A608,'[1]PNC 2020'!$A$7:$A$434,0)+4,MATCH(R$60,'[1]PNC 2020'!$A$3:$AA$3,0))),"")</f>
        <v/>
      </c>
      <c r="S608" s="87">
        <f t="shared" si="215"/>
        <v>0</v>
      </c>
      <c r="T608" s="87" t="str">
        <f>IFERROR(IF(INDEX('[1]PNC 2020'!$A$3:$AA$434,MATCH($A608,'[1]PNC 2020'!$A$7:$A$434,0)+4,MATCH(T$60,'[1]PNC 2020'!$A$3:$AA$3,0))=0,"",INDEX('[1]PNC 2020'!$A$3:$AA$434,MATCH($A608,'[1]PNC 2020'!$A$7:$A$434,0)+4,MATCH(T$60,'[1]PNC 2020'!$A$3:$AA$3,0))),"")</f>
        <v/>
      </c>
      <c r="U608" s="87" t="str">
        <f>IFERROR(IF(INDEX('[1]PNC 2020'!$A$3:$AA$434,MATCH($A608,'[1]PNC 2020'!$A$7:$A$434,0)+4,MATCH(U$60,'[1]PNC 2020'!$A$3:$AA$3,0))=0,"",INDEX('[1]PNC 2020'!$A$3:$AA$434,MATCH($A608,'[1]PNC 2020'!$A$7:$A$434,0)+4,MATCH(U$60,'[1]PNC 2020'!$A$3:$AA$3,0))),"")</f>
        <v/>
      </c>
      <c r="V608" s="87">
        <f t="shared" si="216"/>
        <v>0</v>
      </c>
      <c r="W608" s="87" t="str">
        <f>IFERROR(IF(INDEX('[1]PNC 2020'!$A$3:$AA$434,MATCH($A608,'[1]PNC 2020'!$A$7:$A$434,0)+4,MATCH(W$60,'[1]PNC 2020'!$A$3:$AA$3,0))=0,"",INDEX('[1]PNC 2020'!$A$3:$AA$434,MATCH($A608,'[1]PNC 2020'!$A$7:$A$434,0)+4,MATCH(W$60,'[1]PNC 2020'!$A$3:$AA$3,0))),"")</f>
        <v/>
      </c>
      <c r="X608" s="87" t="str">
        <f>IFERROR(IF(INDEX('[1]PNC 2020'!$A$3:$AA$434,MATCH($A608,'[1]PNC 2020'!$A$7:$A$434,0)+4,MATCH(X$60,'[1]PNC 2020'!$A$3:$AA$3,0))=0,"",INDEX('[1]PNC 2020'!$A$3:$AA$434,MATCH($A608,'[1]PNC 2020'!$A$7:$A$434,0)+4,MATCH(X$60,'[1]PNC 2020'!$A$3:$AA$3,0))),"")</f>
        <v/>
      </c>
      <c r="Y608" s="87">
        <f t="shared" si="217"/>
        <v>0</v>
      </c>
      <c r="Z608" s="87" t="str">
        <f>IFERROR(IF(INDEX('[1]PNC 2020'!$A$3:$AA$434,MATCH($A608,'[1]PNC 2020'!$A$7:$A$434,0)+4,MATCH(Z$60,'[1]PNC 2020'!$A$3:$AA$3,0))=0,"",INDEX('[1]PNC 2020'!$A$3:$AA$434,MATCH($A608,'[1]PNC 2020'!$A$7:$A$434,0)+4,MATCH(Z$60,'[1]PNC 2020'!$A$3:$AA$3,0))),"")</f>
        <v/>
      </c>
      <c r="AA608" s="87" t="str">
        <f>IFERROR(IF(INDEX('[1]PNC 2020'!$A$3:$AA$434,MATCH($A608,'[1]PNC 2020'!$A$7:$A$434,0)+4,MATCH(AA$60,'[1]PNC 2020'!$A$3:$AA$3,0))=0,"",INDEX('[1]PNC 2020'!$A$3:$AA$434,MATCH($A608,'[1]PNC 2020'!$A$7:$A$434,0)+4,MATCH(AA$60,'[1]PNC 2020'!$A$3:$AA$3,0))),"")</f>
        <v/>
      </c>
      <c r="AB608" s="87">
        <f t="shared" si="218"/>
        <v>0</v>
      </c>
      <c r="AC608" s="87" t="str">
        <f>IFERROR(IF(INDEX('[1]PNC 2020'!$A$3:$AA$434,MATCH($A608,'[1]PNC 2020'!$A$7:$A$434,0)+4,MATCH(AC$60,'[1]PNC 2020'!$A$3:$AA$3,0))=0,"",INDEX('[1]PNC 2020'!$A$3:$AA$434,MATCH($A608,'[1]PNC 2020'!$A$7:$A$434,0)+4,MATCH(AC$60,'[1]PNC 2020'!$A$3:$AA$3,0))),"")</f>
        <v/>
      </c>
      <c r="AD608" s="87" t="str">
        <f>IFERROR(IF(INDEX('[1]PNC 2020'!$A$3:$AA$434,MATCH($A608,'[1]PNC 2020'!$A$7:$A$434,0)+4,MATCH(AD$60,'[1]PNC 2020'!$A$3:$AA$3,0))=0,"",INDEX('[1]PNC 2020'!$A$3:$AA$434,MATCH($A608,'[1]PNC 2020'!$A$7:$A$434,0)+4,MATCH(AD$60,'[1]PNC 2020'!$A$3:$AA$3,0))),"")</f>
        <v/>
      </c>
      <c r="AE608" s="87">
        <f t="shared" si="219"/>
        <v>0</v>
      </c>
      <c r="AF608" s="87" t="str">
        <f>IFERROR(IF(INDEX('[1]PNC 2020'!$A$3:$AA$434,MATCH($A608,'[1]PNC 2020'!$A$7:$A$434,0)+4,MATCH(AF$60,'[1]PNC 2020'!$A$3:$AA$3,0))=0,"",INDEX('[1]PNC 2020'!$A$3:$AA$434,MATCH($A608,'[1]PNC 2020'!$A$7:$A$434,0)+4,MATCH(AF$60,'[1]PNC 2020'!$A$3:$AA$3,0))),"")</f>
        <v/>
      </c>
      <c r="AG608" s="87" t="str">
        <f>IFERROR(IF(INDEX('[1]PNC 2020'!$A$3:$AA$434,MATCH($A608,'[1]PNC 2020'!$A$7:$A$434,0)+4,MATCH(AG$60,'[1]PNC 2020'!$A$3:$AA$3,0))=0,"",INDEX('[1]PNC 2020'!$A$3:$AA$434,MATCH($A608,'[1]PNC 2020'!$A$7:$A$434,0)+4,MATCH(AG$60,'[1]PNC 2020'!$A$3:$AA$3,0))),"")</f>
        <v/>
      </c>
      <c r="AH608" s="87">
        <f t="shared" si="220"/>
        <v>0</v>
      </c>
      <c r="AI608" s="87" t="str">
        <f>IFERROR(IF(INDEX('[1]PNC 2020'!$A$3:$AA$434,MATCH($A608,'[1]PNC 2020'!$A$7:$A$434,0)+4,MATCH(AI$60,'[1]PNC 2020'!$A$3:$AA$3,0))=0,"",INDEX('[1]PNC 2020'!$A$3:$AA$434,MATCH($A608,'[1]PNC 2020'!$A$7:$A$434,0)+4,MATCH(AI$60,'[1]PNC 2020'!$A$3:$AA$3,0))),"")</f>
        <v/>
      </c>
      <c r="AJ608" s="87" t="str">
        <f>IFERROR(IF(INDEX('[1]PNC 2020'!$A$3:$AA$434,MATCH($A608,'[1]PNC 2020'!$A$7:$A$434,0)+4,MATCH(AJ$60,'[1]PNC 2020'!$A$3:$AA$3,0))=0,"",INDEX('[1]PNC 2020'!$A$3:$AA$434,MATCH($A608,'[1]PNC 2020'!$A$7:$A$434,0)+4,MATCH(AJ$60,'[1]PNC 2020'!$A$3:$AA$3,0))),"")</f>
        <v/>
      </c>
      <c r="AK608" s="87">
        <f t="shared" si="221"/>
        <v>0</v>
      </c>
      <c r="AM608" s="132" t="s">
        <v>10</v>
      </c>
    </row>
    <row r="609" spans="1:39" ht="15.95" customHeight="1" x14ac:dyDescent="0.2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tr">
        <f>IFERROR(IF(INDEX('[1]PNC 2020'!$A$3:$AA$434,MATCH($A609,'[1]PNC 2020'!$A$7:$A$434,0)+4,MATCH(E$60,'[1]PNC 2020'!$A$3:$AA$3,0))=0,"",INDEX('[1]PNC 2020'!$A$3:$AA$434,MATCH($A609,'[1]PNC 2020'!$A$7:$A$434,0)+4,MATCH(E$60,'[1]PNC 2020'!$A$3:$AA$3,0))),"")</f>
        <v/>
      </c>
      <c r="F609" s="87" t="str">
        <f>IFERROR(IF(INDEX('[1]PNC 2020'!$A$3:$AA$434,MATCH($A609,'[1]PNC 2020'!$A$7:$A$434,0)+4,MATCH(F$60,'[1]PNC 2020'!$A$3:$AA$3,0))=0,"",INDEX('[1]PNC 2020'!$A$3:$AA$434,MATCH($A609,'[1]PNC 2020'!$A$7:$A$434,0)+4,MATCH(F$60,'[1]PNC 2020'!$A$3:$AA$3,0))),"")</f>
        <v/>
      </c>
      <c r="G609" s="87">
        <f t="shared" si="211"/>
        <v>0</v>
      </c>
      <c r="H609" s="87" t="str">
        <f>IFERROR(IF(INDEX('[1]PNC 2020'!$A$3:$AA$434,MATCH($A609,'[1]PNC 2020'!$A$7:$A$434,0)+4,MATCH(H$60,'[1]PNC 2020'!$A$3:$AA$3,0))=0,"",INDEX('[1]PNC 2020'!$A$3:$AA$434,MATCH($A609,'[1]PNC 2020'!$A$7:$A$434,0)+4,MATCH(H$60,'[1]PNC 2020'!$A$3:$AA$3,0))),"")</f>
        <v/>
      </c>
      <c r="I609" s="87" t="str">
        <f>IFERROR(IF(INDEX('[1]PNC 2020'!$A$3:$AA$434,MATCH($A609,'[1]PNC 2020'!$A$7:$A$434,0)+4,MATCH(I$60,'[1]PNC 2020'!$A$3:$AA$3,0))=0,"",INDEX('[1]PNC 2020'!$A$3:$AA$434,MATCH($A609,'[1]PNC 2020'!$A$7:$A$434,0)+4,MATCH(I$60,'[1]PNC 2020'!$A$3:$AA$3,0))),"")</f>
        <v/>
      </c>
      <c r="J609" s="87">
        <f t="shared" si="212"/>
        <v>0</v>
      </c>
      <c r="K609" s="87" t="str">
        <f>IFERROR(IF(INDEX('[1]PNC 2020'!$A$3:$AA$434,MATCH($A609,'[1]PNC 2020'!$A$7:$A$434,0)+4,MATCH(K$60,'[1]PNC 2020'!$A$3:$AA$3,0))=0,"",INDEX('[1]PNC 2020'!$A$3:$AA$434,MATCH($A609,'[1]PNC 2020'!$A$7:$A$434,0)+4,MATCH(K$60,'[1]PNC 2020'!$A$3:$AA$3,0))),"")</f>
        <v/>
      </c>
      <c r="L609" s="87" t="str">
        <f>IFERROR(IF(INDEX('[1]PNC 2020'!$A$3:$AA$434,MATCH($A609,'[1]PNC 2020'!$A$7:$A$434,0)+4,MATCH(L$60,'[1]PNC 2020'!$A$3:$AA$3,0))=0,"",INDEX('[1]PNC 2020'!$A$3:$AA$434,MATCH($A609,'[1]PNC 2020'!$A$7:$A$434,0)+4,MATCH(L$60,'[1]PNC 2020'!$A$3:$AA$3,0))),"")</f>
        <v/>
      </c>
      <c r="M609" s="87">
        <f t="shared" si="213"/>
        <v>0</v>
      </c>
      <c r="N609" s="87" t="str">
        <f>IFERROR(IF(INDEX('[1]PNC 2020'!$A$3:$AA$434,MATCH($A609,'[1]PNC 2020'!$A$7:$A$434,0)+4,MATCH(N$60,'[1]PNC 2020'!$A$3:$AA$3,0))=0,"",INDEX('[1]PNC 2020'!$A$3:$AA$434,MATCH($A609,'[1]PNC 2020'!$A$7:$A$434,0)+4,MATCH(N$60,'[1]PNC 2020'!$A$3:$AA$3,0))),"")</f>
        <v/>
      </c>
      <c r="O609" s="87" t="str">
        <f>IFERROR(IF(INDEX('[1]PNC 2020'!$A$3:$AA$434,MATCH($A609,'[1]PNC 2020'!$A$7:$A$434,0)+4,MATCH(O$60,'[1]PNC 2020'!$A$3:$AA$3,0))=0,"",INDEX('[1]PNC 2020'!$A$3:$AA$434,MATCH($A609,'[1]PNC 2020'!$A$7:$A$434,0)+4,MATCH(O$60,'[1]PNC 2020'!$A$3:$AA$3,0))),"")</f>
        <v/>
      </c>
      <c r="P609" s="87">
        <f t="shared" si="214"/>
        <v>0</v>
      </c>
      <c r="Q609" s="87" t="str">
        <f>IFERROR(IF(INDEX('[1]PNC 2020'!$A$3:$AA$434,MATCH($A609,'[1]PNC 2020'!$A$7:$A$434,0)+4,MATCH(Q$60,'[1]PNC 2020'!$A$3:$AA$3,0))=0,"",INDEX('[1]PNC 2020'!$A$3:$AA$434,MATCH($A609,'[1]PNC 2020'!$A$7:$A$434,0)+4,MATCH(Q$60,'[1]PNC 2020'!$A$3:$AA$3,0))),"")</f>
        <v/>
      </c>
      <c r="R609" s="87" t="str">
        <f>IFERROR(IF(INDEX('[1]PNC 2020'!$A$3:$AA$434,MATCH($A609,'[1]PNC 2020'!$A$7:$A$434,0)+4,MATCH(R$60,'[1]PNC 2020'!$A$3:$AA$3,0))=0,"",INDEX('[1]PNC 2020'!$A$3:$AA$434,MATCH($A609,'[1]PNC 2020'!$A$7:$A$434,0)+4,MATCH(R$60,'[1]PNC 2020'!$A$3:$AA$3,0))),"")</f>
        <v/>
      </c>
      <c r="S609" s="87">
        <f t="shared" si="215"/>
        <v>0</v>
      </c>
      <c r="T609" s="87" t="str">
        <f>IFERROR(IF(INDEX('[1]PNC 2020'!$A$3:$AA$434,MATCH($A609,'[1]PNC 2020'!$A$7:$A$434,0)+4,MATCH(T$60,'[1]PNC 2020'!$A$3:$AA$3,0))=0,"",INDEX('[1]PNC 2020'!$A$3:$AA$434,MATCH($A609,'[1]PNC 2020'!$A$7:$A$434,0)+4,MATCH(T$60,'[1]PNC 2020'!$A$3:$AA$3,0))),"")</f>
        <v/>
      </c>
      <c r="U609" s="87" t="str">
        <f>IFERROR(IF(INDEX('[1]PNC 2020'!$A$3:$AA$434,MATCH($A609,'[1]PNC 2020'!$A$7:$A$434,0)+4,MATCH(U$60,'[1]PNC 2020'!$A$3:$AA$3,0))=0,"",INDEX('[1]PNC 2020'!$A$3:$AA$434,MATCH($A609,'[1]PNC 2020'!$A$7:$A$434,0)+4,MATCH(U$60,'[1]PNC 2020'!$A$3:$AA$3,0))),"")</f>
        <v/>
      </c>
      <c r="V609" s="87">
        <f t="shared" si="216"/>
        <v>0</v>
      </c>
      <c r="W609" s="87" t="str">
        <f>IFERROR(IF(INDEX('[1]PNC 2020'!$A$3:$AA$434,MATCH($A609,'[1]PNC 2020'!$A$7:$A$434,0)+4,MATCH(W$60,'[1]PNC 2020'!$A$3:$AA$3,0))=0,"",INDEX('[1]PNC 2020'!$A$3:$AA$434,MATCH($A609,'[1]PNC 2020'!$A$7:$A$434,0)+4,MATCH(W$60,'[1]PNC 2020'!$A$3:$AA$3,0))),"")</f>
        <v/>
      </c>
      <c r="X609" s="87" t="str">
        <f>IFERROR(IF(INDEX('[1]PNC 2020'!$A$3:$AA$434,MATCH($A609,'[1]PNC 2020'!$A$7:$A$434,0)+4,MATCH(X$60,'[1]PNC 2020'!$A$3:$AA$3,0))=0,"",INDEX('[1]PNC 2020'!$A$3:$AA$434,MATCH($A609,'[1]PNC 2020'!$A$7:$A$434,0)+4,MATCH(X$60,'[1]PNC 2020'!$A$3:$AA$3,0))),"")</f>
        <v/>
      </c>
      <c r="Y609" s="87">
        <f t="shared" si="217"/>
        <v>0</v>
      </c>
      <c r="Z609" s="87" t="str">
        <f>IFERROR(IF(INDEX('[1]PNC 2020'!$A$3:$AA$434,MATCH($A609,'[1]PNC 2020'!$A$7:$A$434,0)+4,MATCH(Z$60,'[1]PNC 2020'!$A$3:$AA$3,0))=0,"",INDEX('[1]PNC 2020'!$A$3:$AA$434,MATCH($A609,'[1]PNC 2020'!$A$7:$A$434,0)+4,MATCH(Z$60,'[1]PNC 2020'!$A$3:$AA$3,0))),"")</f>
        <v/>
      </c>
      <c r="AA609" s="87" t="str">
        <f>IFERROR(IF(INDEX('[1]PNC 2020'!$A$3:$AA$434,MATCH($A609,'[1]PNC 2020'!$A$7:$A$434,0)+4,MATCH(AA$60,'[1]PNC 2020'!$A$3:$AA$3,0))=0,"",INDEX('[1]PNC 2020'!$A$3:$AA$434,MATCH($A609,'[1]PNC 2020'!$A$7:$A$434,0)+4,MATCH(AA$60,'[1]PNC 2020'!$A$3:$AA$3,0))),"")</f>
        <v/>
      </c>
      <c r="AB609" s="87">
        <f t="shared" si="218"/>
        <v>0</v>
      </c>
      <c r="AC609" s="87" t="str">
        <f>IFERROR(IF(INDEX('[1]PNC 2020'!$A$3:$AA$434,MATCH($A609,'[1]PNC 2020'!$A$7:$A$434,0)+4,MATCH(AC$60,'[1]PNC 2020'!$A$3:$AA$3,0))=0,"",INDEX('[1]PNC 2020'!$A$3:$AA$434,MATCH($A609,'[1]PNC 2020'!$A$7:$A$434,0)+4,MATCH(AC$60,'[1]PNC 2020'!$A$3:$AA$3,0))),"")</f>
        <v/>
      </c>
      <c r="AD609" s="87" t="str">
        <f>IFERROR(IF(INDEX('[1]PNC 2020'!$A$3:$AA$434,MATCH($A609,'[1]PNC 2020'!$A$7:$A$434,0)+4,MATCH(AD$60,'[1]PNC 2020'!$A$3:$AA$3,0))=0,"",INDEX('[1]PNC 2020'!$A$3:$AA$434,MATCH($A609,'[1]PNC 2020'!$A$7:$A$434,0)+4,MATCH(AD$60,'[1]PNC 2020'!$A$3:$AA$3,0))),"")</f>
        <v/>
      </c>
      <c r="AE609" s="87">
        <f t="shared" si="219"/>
        <v>0</v>
      </c>
      <c r="AF609" s="87" t="str">
        <f>IFERROR(IF(INDEX('[1]PNC 2020'!$A$3:$AA$434,MATCH($A609,'[1]PNC 2020'!$A$7:$A$434,0)+4,MATCH(AF$60,'[1]PNC 2020'!$A$3:$AA$3,0))=0,"",INDEX('[1]PNC 2020'!$A$3:$AA$434,MATCH($A609,'[1]PNC 2020'!$A$7:$A$434,0)+4,MATCH(AF$60,'[1]PNC 2020'!$A$3:$AA$3,0))),"")</f>
        <v/>
      </c>
      <c r="AG609" s="87" t="str">
        <f>IFERROR(IF(INDEX('[1]PNC 2020'!$A$3:$AA$434,MATCH($A609,'[1]PNC 2020'!$A$7:$A$434,0)+4,MATCH(AG$60,'[1]PNC 2020'!$A$3:$AA$3,0))=0,"",INDEX('[1]PNC 2020'!$A$3:$AA$434,MATCH($A609,'[1]PNC 2020'!$A$7:$A$434,0)+4,MATCH(AG$60,'[1]PNC 2020'!$A$3:$AA$3,0))),"")</f>
        <v/>
      </c>
      <c r="AH609" s="87">
        <f t="shared" si="220"/>
        <v>0</v>
      </c>
      <c r="AI609" s="87" t="str">
        <f>IFERROR(IF(INDEX('[1]PNC 2020'!$A$3:$AA$434,MATCH($A609,'[1]PNC 2020'!$A$7:$A$434,0)+4,MATCH(AI$60,'[1]PNC 2020'!$A$3:$AA$3,0))=0,"",INDEX('[1]PNC 2020'!$A$3:$AA$434,MATCH($A609,'[1]PNC 2020'!$A$7:$A$434,0)+4,MATCH(AI$60,'[1]PNC 2020'!$A$3:$AA$3,0))),"")</f>
        <v/>
      </c>
      <c r="AJ609" s="87" t="str">
        <f>IFERROR(IF(INDEX('[1]PNC 2020'!$A$3:$AA$434,MATCH($A609,'[1]PNC 2020'!$A$7:$A$434,0)+4,MATCH(AJ$60,'[1]PNC 2020'!$A$3:$AA$3,0))=0,"",INDEX('[1]PNC 2020'!$A$3:$AA$434,MATCH($A609,'[1]PNC 2020'!$A$7:$A$434,0)+4,MATCH(AJ$60,'[1]PNC 2020'!$A$3:$AA$3,0))),"")</f>
        <v/>
      </c>
      <c r="AK609" s="87">
        <f t="shared" si="221"/>
        <v>0</v>
      </c>
      <c r="AM609" s="132" t="s">
        <v>10</v>
      </c>
    </row>
    <row r="610" spans="1:39" ht="15.95" customHeight="1" x14ac:dyDescent="0.2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tr">
        <f>IFERROR(IF(INDEX('[1]PNC 2020'!$A$3:$AA$434,MATCH($A610,'[1]PNC 2020'!$A$7:$A$434,0)+4,MATCH(E$60,'[1]PNC 2020'!$A$3:$AA$3,0))=0,"",INDEX('[1]PNC 2020'!$A$3:$AA$434,MATCH($A610,'[1]PNC 2020'!$A$7:$A$434,0)+4,MATCH(E$60,'[1]PNC 2020'!$A$3:$AA$3,0))),"")</f>
        <v/>
      </c>
      <c r="F610" s="87" t="str">
        <f>IFERROR(IF(INDEX('[1]PNC 2020'!$A$3:$AA$434,MATCH($A610,'[1]PNC 2020'!$A$7:$A$434,0)+4,MATCH(F$60,'[1]PNC 2020'!$A$3:$AA$3,0))=0,"",INDEX('[1]PNC 2020'!$A$3:$AA$434,MATCH($A610,'[1]PNC 2020'!$A$7:$A$434,0)+4,MATCH(F$60,'[1]PNC 2020'!$A$3:$AA$3,0))),"")</f>
        <v/>
      </c>
      <c r="G610" s="87">
        <f t="shared" si="211"/>
        <v>0</v>
      </c>
      <c r="H610" s="87" t="str">
        <f>IFERROR(IF(INDEX('[1]PNC 2020'!$A$3:$AA$434,MATCH($A610,'[1]PNC 2020'!$A$7:$A$434,0)+4,MATCH(H$60,'[1]PNC 2020'!$A$3:$AA$3,0))=0,"",INDEX('[1]PNC 2020'!$A$3:$AA$434,MATCH($A610,'[1]PNC 2020'!$A$7:$A$434,0)+4,MATCH(H$60,'[1]PNC 2020'!$A$3:$AA$3,0))),"")</f>
        <v/>
      </c>
      <c r="I610" s="87" t="str">
        <f>IFERROR(IF(INDEX('[1]PNC 2020'!$A$3:$AA$434,MATCH($A610,'[1]PNC 2020'!$A$7:$A$434,0)+4,MATCH(I$60,'[1]PNC 2020'!$A$3:$AA$3,0))=0,"",INDEX('[1]PNC 2020'!$A$3:$AA$434,MATCH($A610,'[1]PNC 2020'!$A$7:$A$434,0)+4,MATCH(I$60,'[1]PNC 2020'!$A$3:$AA$3,0))),"")</f>
        <v/>
      </c>
      <c r="J610" s="87">
        <f t="shared" si="212"/>
        <v>0</v>
      </c>
      <c r="K610" s="87" t="str">
        <f>IFERROR(IF(INDEX('[1]PNC 2020'!$A$3:$AA$434,MATCH($A610,'[1]PNC 2020'!$A$7:$A$434,0)+4,MATCH(K$60,'[1]PNC 2020'!$A$3:$AA$3,0))=0,"",INDEX('[1]PNC 2020'!$A$3:$AA$434,MATCH($A610,'[1]PNC 2020'!$A$7:$A$434,0)+4,MATCH(K$60,'[1]PNC 2020'!$A$3:$AA$3,0))),"")</f>
        <v/>
      </c>
      <c r="L610" s="87" t="str">
        <f>IFERROR(IF(INDEX('[1]PNC 2020'!$A$3:$AA$434,MATCH($A610,'[1]PNC 2020'!$A$7:$A$434,0)+4,MATCH(L$60,'[1]PNC 2020'!$A$3:$AA$3,0))=0,"",INDEX('[1]PNC 2020'!$A$3:$AA$434,MATCH($A610,'[1]PNC 2020'!$A$7:$A$434,0)+4,MATCH(L$60,'[1]PNC 2020'!$A$3:$AA$3,0))),"")</f>
        <v/>
      </c>
      <c r="M610" s="87">
        <f t="shared" si="213"/>
        <v>0</v>
      </c>
      <c r="N610" s="87" t="str">
        <f>IFERROR(IF(INDEX('[1]PNC 2020'!$A$3:$AA$434,MATCH($A610,'[1]PNC 2020'!$A$7:$A$434,0)+4,MATCH(N$60,'[1]PNC 2020'!$A$3:$AA$3,0))=0,"",INDEX('[1]PNC 2020'!$A$3:$AA$434,MATCH($A610,'[1]PNC 2020'!$A$7:$A$434,0)+4,MATCH(N$60,'[1]PNC 2020'!$A$3:$AA$3,0))),"")</f>
        <v/>
      </c>
      <c r="O610" s="87" t="str">
        <f>IFERROR(IF(INDEX('[1]PNC 2020'!$A$3:$AA$434,MATCH($A610,'[1]PNC 2020'!$A$7:$A$434,0)+4,MATCH(O$60,'[1]PNC 2020'!$A$3:$AA$3,0))=0,"",INDEX('[1]PNC 2020'!$A$3:$AA$434,MATCH($A610,'[1]PNC 2020'!$A$7:$A$434,0)+4,MATCH(O$60,'[1]PNC 2020'!$A$3:$AA$3,0))),"")</f>
        <v/>
      </c>
      <c r="P610" s="87">
        <f t="shared" si="214"/>
        <v>0</v>
      </c>
      <c r="Q610" s="87" t="str">
        <f>IFERROR(IF(INDEX('[1]PNC 2020'!$A$3:$AA$434,MATCH($A610,'[1]PNC 2020'!$A$7:$A$434,0)+4,MATCH(Q$60,'[1]PNC 2020'!$A$3:$AA$3,0))=0,"",INDEX('[1]PNC 2020'!$A$3:$AA$434,MATCH($A610,'[1]PNC 2020'!$A$7:$A$434,0)+4,MATCH(Q$60,'[1]PNC 2020'!$A$3:$AA$3,0))),"")</f>
        <v/>
      </c>
      <c r="R610" s="87" t="str">
        <f>IFERROR(IF(INDEX('[1]PNC 2020'!$A$3:$AA$434,MATCH($A610,'[1]PNC 2020'!$A$7:$A$434,0)+4,MATCH(R$60,'[1]PNC 2020'!$A$3:$AA$3,0))=0,"",INDEX('[1]PNC 2020'!$A$3:$AA$434,MATCH($A610,'[1]PNC 2020'!$A$7:$A$434,0)+4,MATCH(R$60,'[1]PNC 2020'!$A$3:$AA$3,0))),"")</f>
        <v/>
      </c>
      <c r="S610" s="87">
        <f t="shared" si="215"/>
        <v>0</v>
      </c>
      <c r="T610" s="87" t="str">
        <f>IFERROR(IF(INDEX('[1]PNC 2020'!$A$3:$AA$434,MATCH($A610,'[1]PNC 2020'!$A$7:$A$434,0)+4,MATCH(T$60,'[1]PNC 2020'!$A$3:$AA$3,0))=0,"",INDEX('[1]PNC 2020'!$A$3:$AA$434,MATCH($A610,'[1]PNC 2020'!$A$7:$A$434,0)+4,MATCH(T$60,'[1]PNC 2020'!$A$3:$AA$3,0))),"")</f>
        <v/>
      </c>
      <c r="U610" s="87" t="str">
        <f>IFERROR(IF(INDEX('[1]PNC 2020'!$A$3:$AA$434,MATCH($A610,'[1]PNC 2020'!$A$7:$A$434,0)+4,MATCH(U$60,'[1]PNC 2020'!$A$3:$AA$3,0))=0,"",INDEX('[1]PNC 2020'!$A$3:$AA$434,MATCH($A610,'[1]PNC 2020'!$A$7:$A$434,0)+4,MATCH(U$60,'[1]PNC 2020'!$A$3:$AA$3,0))),"")</f>
        <v/>
      </c>
      <c r="V610" s="87">
        <f t="shared" si="216"/>
        <v>0</v>
      </c>
      <c r="W610" s="87" t="str">
        <f>IFERROR(IF(INDEX('[1]PNC 2020'!$A$3:$AA$434,MATCH($A610,'[1]PNC 2020'!$A$7:$A$434,0)+4,MATCH(W$60,'[1]PNC 2020'!$A$3:$AA$3,0))=0,"",INDEX('[1]PNC 2020'!$A$3:$AA$434,MATCH($A610,'[1]PNC 2020'!$A$7:$A$434,0)+4,MATCH(W$60,'[1]PNC 2020'!$A$3:$AA$3,0))),"")</f>
        <v/>
      </c>
      <c r="X610" s="87" t="str">
        <f>IFERROR(IF(INDEX('[1]PNC 2020'!$A$3:$AA$434,MATCH($A610,'[1]PNC 2020'!$A$7:$A$434,0)+4,MATCH(X$60,'[1]PNC 2020'!$A$3:$AA$3,0))=0,"",INDEX('[1]PNC 2020'!$A$3:$AA$434,MATCH($A610,'[1]PNC 2020'!$A$7:$A$434,0)+4,MATCH(X$60,'[1]PNC 2020'!$A$3:$AA$3,0))),"")</f>
        <v/>
      </c>
      <c r="Y610" s="87">
        <f t="shared" si="217"/>
        <v>0</v>
      </c>
      <c r="Z610" s="87" t="str">
        <f>IFERROR(IF(INDEX('[1]PNC 2020'!$A$3:$AA$434,MATCH($A610,'[1]PNC 2020'!$A$7:$A$434,0)+4,MATCH(Z$60,'[1]PNC 2020'!$A$3:$AA$3,0))=0,"",INDEX('[1]PNC 2020'!$A$3:$AA$434,MATCH($A610,'[1]PNC 2020'!$A$7:$A$434,0)+4,MATCH(Z$60,'[1]PNC 2020'!$A$3:$AA$3,0))),"")</f>
        <v/>
      </c>
      <c r="AA610" s="87" t="str">
        <f>IFERROR(IF(INDEX('[1]PNC 2020'!$A$3:$AA$434,MATCH($A610,'[1]PNC 2020'!$A$7:$A$434,0)+4,MATCH(AA$60,'[1]PNC 2020'!$A$3:$AA$3,0))=0,"",INDEX('[1]PNC 2020'!$A$3:$AA$434,MATCH($A610,'[1]PNC 2020'!$A$7:$A$434,0)+4,MATCH(AA$60,'[1]PNC 2020'!$A$3:$AA$3,0))),"")</f>
        <v/>
      </c>
      <c r="AB610" s="87">
        <f t="shared" si="218"/>
        <v>0</v>
      </c>
      <c r="AC610" s="87" t="str">
        <f>IFERROR(IF(INDEX('[1]PNC 2020'!$A$3:$AA$434,MATCH($A610,'[1]PNC 2020'!$A$7:$A$434,0)+4,MATCH(AC$60,'[1]PNC 2020'!$A$3:$AA$3,0))=0,"",INDEX('[1]PNC 2020'!$A$3:$AA$434,MATCH($A610,'[1]PNC 2020'!$A$7:$A$434,0)+4,MATCH(AC$60,'[1]PNC 2020'!$A$3:$AA$3,0))),"")</f>
        <v/>
      </c>
      <c r="AD610" s="87" t="str">
        <f>IFERROR(IF(INDEX('[1]PNC 2020'!$A$3:$AA$434,MATCH($A610,'[1]PNC 2020'!$A$7:$A$434,0)+4,MATCH(AD$60,'[1]PNC 2020'!$A$3:$AA$3,0))=0,"",INDEX('[1]PNC 2020'!$A$3:$AA$434,MATCH($A610,'[1]PNC 2020'!$A$7:$A$434,0)+4,MATCH(AD$60,'[1]PNC 2020'!$A$3:$AA$3,0))),"")</f>
        <v/>
      </c>
      <c r="AE610" s="87">
        <f t="shared" si="219"/>
        <v>0</v>
      </c>
      <c r="AF610" s="87" t="str">
        <f>IFERROR(IF(INDEX('[1]PNC 2020'!$A$3:$AA$434,MATCH($A610,'[1]PNC 2020'!$A$7:$A$434,0)+4,MATCH(AF$60,'[1]PNC 2020'!$A$3:$AA$3,0))=0,"",INDEX('[1]PNC 2020'!$A$3:$AA$434,MATCH($A610,'[1]PNC 2020'!$A$7:$A$434,0)+4,MATCH(AF$60,'[1]PNC 2020'!$A$3:$AA$3,0))),"")</f>
        <v/>
      </c>
      <c r="AG610" s="87" t="str">
        <f>IFERROR(IF(INDEX('[1]PNC 2020'!$A$3:$AA$434,MATCH($A610,'[1]PNC 2020'!$A$7:$A$434,0)+4,MATCH(AG$60,'[1]PNC 2020'!$A$3:$AA$3,0))=0,"",INDEX('[1]PNC 2020'!$A$3:$AA$434,MATCH($A610,'[1]PNC 2020'!$A$7:$A$434,0)+4,MATCH(AG$60,'[1]PNC 2020'!$A$3:$AA$3,0))),"")</f>
        <v/>
      </c>
      <c r="AH610" s="87">
        <f t="shared" si="220"/>
        <v>0</v>
      </c>
      <c r="AI610" s="87" t="str">
        <f>IFERROR(IF(INDEX('[1]PNC 2020'!$A$3:$AA$434,MATCH($A610,'[1]PNC 2020'!$A$7:$A$434,0)+4,MATCH(AI$60,'[1]PNC 2020'!$A$3:$AA$3,0))=0,"",INDEX('[1]PNC 2020'!$A$3:$AA$434,MATCH($A610,'[1]PNC 2020'!$A$7:$A$434,0)+4,MATCH(AI$60,'[1]PNC 2020'!$A$3:$AA$3,0))),"")</f>
        <v/>
      </c>
      <c r="AJ610" s="87" t="str">
        <f>IFERROR(IF(INDEX('[1]PNC 2020'!$A$3:$AA$434,MATCH($A610,'[1]PNC 2020'!$A$7:$A$434,0)+4,MATCH(AJ$60,'[1]PNC 2020'!$A$3:$AA$3,0))=0,"",INDEX('[1]PNC 2020'!$A$3:$AA$434,MATCH($A610,'[1]PNC 2020'!$A$7:$A$434,0)+4,MATCH(AJ$60,'[1]PNC 2020'!$A$3:$AA$3,0))),"")</f>
        <v/>
      </c>
      <c r="AK610" s="87">
        <f t="shared" si="221"/>
        <v>0</v>
      </c>
      <c r="AM610" s="132" t="s">
        <v>10</v>
      </c>
    </row>
    <row r="611" spans="1:39" ht="15.95" customHeight="1" x14ac:dyDescent="0.2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tr">
        <f>IFERROR(IF(INDEX('[1]PNC 2020'!$A$3:$AA$434,MATCH($A611,'[1]PNC 2020'!$A$7:$A$434,0)+4,MATCH(E$60,'[1]PNC 2020'!$A$3:$AA$3,0))=0,"",INDEX('[1]PNC 2020'!$A$3:$AA$434,MATCH($A611,'[1]PNC 2020'!$A$7:$A$434,0)+4,MATCH(E$60,'[1]PNC 2020'!$A$3:$AA$3,0))),"")</f>
        <v/>
      </c>
      <c r="F611" s="87" t="str">
        <f>IFERROR(IF(INDEX('[1]PNC 2020'!$A$3:$AA$434,MATCH($A611,'[1]PNC 2020'!$A$7:$A$434,0)+4,MATCH(F$60,'[1]PNC 2020'!$A$3:$AA$3,0))=0,"",INDEX('[1]PNC 2020'!$A$3:$AA$434,MATCH($A611,'[1]PNC 2020'!$A$7:$A$434,0)+4,MATCH(F$60,'[1]PNC 2020'!$A$3:$AA$3,0))),"")</f>
        <v/>
      </c>
      <c r="G611" s="87">
        <f t="shared" si="211"/>
        <v>0</v>
      </c>
      <c r="H611" s="87" t="str">
        <f>IFERROR(IF(INDEX('[1]PNC 2020'!$A$3:$AA$434,MATCH($A611,'[1]PNC 2020'!$A$7:$A$434,0)+4,MATCH(H$60,'[1]PNC 2020'!$A$3:$AA$3,0))=0,"",INDEX('[1]PNC 2020'!$A$3:$AA$434,MATCH($A611,'[1]PNC 2020'!$A$7:$A$434,0)+4,MATCH(H$60,'[1]PNC 2020'!$A$3:$AA$3,0))),"")</f>
        <v/>
      </c>
      <c r="I611" s="87" t="str">
        <f>IFERROR(IF(INDEX('[1]PNC 2020'!$A$3:$AA$434,MATCH($A611,'[1]PNC 2020'!$A$7:$A$434,0)+4,MATCH(I$60,'[1]PNC 2020'!$A$3:$AA$3,0))=0,"",INDEX('[1]PNC 2020'!$A$3:$AA$434,MATCH($A611,'[1]PNC 2020'!$A$7:$A$434,0)+4,MATCH(I$60,'[1]PNC 2020'!$A$3:$AA$3,0))),"")</f>
        <v/>
      </c>
      <c r="J611" s="87">
        <f t="shared" si="212"/>
        <v>0</v>
      </c>
      <c r="K611" s="87" t="str">
        <f>IFERROR(IF(INDEX('[1]PNC 2020'!$A$3:$AA$434,MATCH($A611,'[1]PNC 2020'!$A$7:$A$434,0)+4,MATCH(K$60,'[1]PNC 2020'!$A$3:$AA$3,0))=0,"",INDEX('[1]PNC 2020'!$A$3:$AA$434,MATCH($A611,'[1]PNC 2020'!$A$7:$A$434,0)+4,MATCH(K$60,'[1]PNC 2020'!$A$3:$AA$3,0))),"")</f>
        <v/>
      </c>
      <c r="L611" s="87" t="str">
        <f>IFERROR(IF(INDEX('[1]PNC 2020'!$A$3:$AA$434,MATCH($A611,'[1]PNC 2020'!$A$7:$A$434,0)+4,MATCH(L$60,'[1]PNC 2020'!$A$3:$AA$3,0))=0,"",INDEX('[1]PNC 2020'!$A$3:$AA$434,MATCH($A611,'[1]PNC 2020'!$A$7:$A$434,0)+4,MATCH(L$60,'[1]PNC 2020'!$A$3:$AA$3,0))),"")</f>
        <v/>
      </c>
      <c r="M611" s="87">
        <f t="shared" si="213"/>
        <v>0</v>
      </c>
      <c r="N611" s="87" t="str">
        <f>IFERROR(IF(INDEX('[1]PNC 2020'!$A$3:$AA$434,MATCH($A611,'[1]PNC 2020'!$A$7:$A$434,0)+4,MATCH(N$60,'[1]PNC 2020'!$A$3:$AA$3,0))=0,"",INDEX('[1]PNC 2020'!$A$3:$AA$434,MATCH($A611,'[1]PNC 2020'!$A$7:$A$434,0)+4,MATCH(N$60,'[1]PNC 2020'!$A$3:$AA$3,0))),"")</f>
        <v/>
      </c>
      <c r="O611" s="87" t="str">
        <f>IFERROR(IF(INDEX('[1]PNC 2020'!$A$3:$AA$434,MATCH($A611,'[1]PNC 2020'!$A$7:$A$434,0)+4,MATCH(O$60,'[1]PNC 2020'!$A$3:$AA$3,0))=0,"",INDEX('[1]PNC 2020'!$A$3:$AA$434,MATCH($A611,'[1]PNC 2020'!$A$7:$A$434,0)+4,MATCH(O$60,'[1]PNC 2020'!$A$3:$AA$3,0))),"")</f>
        <v/>
      </c>
      <c r="P611" s="87">
        <f t="shared" si="214"/>
        <v>0</v>
      </c>
      <c r="Q611" s="87" t="str">
        <f>IFERROR(IF(INDEX('[1]PNC 2020'!$A$3:$AA$434,MATCH($A611,'[1]PNC 2020'!$A$7:$A$434,0)+4,MATCH(Q$60,'[1]PNC 2020'!$A$3:$AA$3,0))=0,"",INDEX('[1]PNC 2020'!$A$3:$AA$434,MATCH($A611,'[1]PNC 2020'!$A$7:$A$434,0)+4,MATCH(Q$60,'[1]PNC 2020'!$A$3:$AA$3,0))),"")</f>
        <v/>
      </c>
      <c r="R611" s="87" t="str">
        <f>IFERROR(IF(INDEX('[1]PNC 2020'!$A$3:$AA$434,MATCH($A611,'[1]PNC 2020'!$A$7:$A$434,0)+4,MATCH(R$60,'[1]PNC 2020'!$A$3:$AA$3,0))=0,"",INDEX('[1]PNC 2020'!$A$3:$AA$434,MATCH($A611,'[1]PNC 2020'!$A$7:$A$434,0)+4,MATCH(R$60,'[1]PNC 2020'!$A$3:$AA$3,0))),"")</f>
        <v/>
      </c>
      <c r="S611" s="87">
        <f t="shared" si="215"/>
        <v>0</v>
      </c>
      <c r="T611" s="87" t="str">
        <f>IFERROR(IF(INDEX('[1]PNC 2020'!$A$3:$AA$434,MATCH($A611,'[1]PNC 2020'!$A$7:$A$434,0)+4,MATCH(T$60,'[1]PNC 2020'!$A$3:$AA$3,0))=0,"",INDEX('[1]PNC 2020'!$A$3:$AA$434,MATCH($A611,'[1]PNC 2020'!$A$7:$A$434,0)+4,MATCH(T$60,'[1]PNC 2020'!$A$3:$AA$3,0))),"")</f>
        <v/>
      </c>
      <c r="U611" s="87" t="str">
        <f>IFERROR(IF(INDEX('[1]PNC 2020'!$A$3:$AA$434,MATCH($A611,'[1]PNC 2020'!$A$7:$A$434,0)+4,MATCH(U$60,'[1]PNC 2020'!$A$3:$AA$3,0))=0,"",INDEX('[1]PNC 2020'!$A$3:$AA$434,MATCH($A611,'[1]PNC 2020'!$A$7:$A$434,0)+4,MATCH(U$60,'[1]PNC 2020'!$A$3:$AA$3,0))),"")</f>
        <v/>
      </c>
      <c r="V611" s="87">
        <f t="shared" si="216"/>
        <v>0</v>
      </c>
      <c r="W611" s="87" t="str">
        <f>IFERROR(IF(INDEX('[1]PNC 2020'!$A$3:$AA$434,MATCH($A611,'[1]PNC 2020'!$A$7:$A$434,0)+4,MATCH(W$60,'[1]PNC 2020'!$A$3:$AA$3,0))=0,"",INDEX('[1]PNC 2020'!$A$3:$AA$434,MATCH($A611,'[1]PNC 2020'!$A$7:$A$434,0)+4,MATCH(W$60,'[1]PNC 2020'!$A$3:$AA$3,0))),"")</f>
        <v/>
      </c>
      <c r="X611" s="87" t="str">
        <f>IFERROR(IF(INDEX('[1]PNC 2020'!$A$3:$AA$434,MATCH($A611,'[1]PNC 2020'!$A$7:$A$434,0)+4,MATCH(X$60,'[1]PNC 2020'!$A$3:$AA$3,0))=0,"",INDEX('[1]PNC 2020'!$A$3:$AA$434,MATCH($A611,'[1]PNC 2020'!$A$7:$A$434,0)+4,MATCH(X$60,'[1]PNC 2020'!$A$3:$AA$3,0))),"")</f>
        <v/>
      </c>
      <c r="Y611" s="87">
        <f t="shared" si="217"/>
        <v>0</v>
      </c>
      <c r="Z611" s="87" t="str">
        <f>IFERROR(IF(INDEX('[1]PNC 2020'!$A$3:$AA$434,MATCH($A611,'[1]PNC 2020'!$A$7:$A$434,0)+4,MATCH(Z$60,'[1]PNC 2020'!$A$3:$AA$3,0))=0,"",INDEX('[1]PNC 2020'!$A$3:$AA$434,MATCH($A611,'[1]PNC 2020'!$A$7:$A$434,0)+4,MATCH(Z$60,'[1]PNC 2020'!$A$3:$AA$3,0))),"")</f>
        <v/>
      </c>
      <c r="AA611" s="87" t="str">
        <f>IFERROR(IF(INDEX('[1]PNC 2020'!$A$3:$AA$434,MATCH($A611,'[1]PNC 2020'!$A$7:$A$434,0)+4,MATCH(AA$60,'[1]PNC 2020'!$A$3:$AA$3,0))=0,"",INDEX('[1]PNC 2020'!$A$3:$AA$434,MATCH($A611,'[1]PNC 2020'!$A$7:$A$434,0)+4,MATCH(AA$60,'[1]PNC 2020'!$A$3:$AA$3,0))),"")</f>
        <v/>
      </c>
      <c r="AB611" s="87">
        <f t="shared" si="218"/>
        <v>0</v>
      </c>
      <c r="AC611" s="87" t="str">
        <f>IFERROR(IF(INDEX('[1]PNC 2020'!$A$3:$AA$434,MATCH($A611,'[1]PNC 2020'!$A$7:$A$434,0)+4,MATCH(AC$60,'[1]PNC 2020'!$A$3:$AA$3,0))=0,"",INDEX('[1]PNC 2020'!$A$3:$AA$434,MATCH($A611,'[1]PNC 2020'!$A$7:$A$434,0)+4,MATCH(AC$60,'[1]PNC 2020'!$A$3:$AA$3,0))),"")</f>
        <v/>
      </c>
      <c r="AD611" s="87" t="str">
        <f>IFERROR(IF(INDEX('[1]PNC 2020'!$A$3:$AA$434,MATCH($A611,'[1]PNC 2020'!$A$7:$A$434,0)+4,MATCH(AD$60,'[1]PNC 2020'!$A$3:$AA$3,0))=0,"",INDEX('[1]PNC 2020'!$A$3:$AA$434,MATCH($A611,'[1]PNC 2020'!$A$7:$A$434,0)+4,MATCH(AD$60,'[1]PNC 2020'!$A$3:$AA$3,0))),"")</f>
        <v/>
      </c>
      <c r="AE611" s="87">
        <f t="shared" si="219"/>
        <v>0</v>
      </c>
      <c r="AF611" s="87" t="str">
        <f>IFERROR(IF(INDEX('[1]PNC 2020'!$A$3:$AA$434,MATCH($A611,'[1]PNC 2020'!$A$7:$A$434,0)+4,MATCH(AF$60,'[1]PNC 2020'!$A$3:$AA$3,0))=0,"",INDEX('[1]PNC 2020'!$A$3:$AA$434,MATCH($A611,'[1]PNC 2020'!$A$7:$A$434,0)+4,MATCH(AF$60,'[1]PNC 2020'!$A$3:$AA$3,0))),"")</f>
        <v/>
      </c>
      <c r="AG611" s="87" t="str">
        <f>IFERROR(IF(INDEX('[1]PNC 2020'!$A$3:$AA$434,MATCH($A611,'[1]PNC 2020'!$A$7:$A$434,0)+4,MATCH(AG$60,'[1]PNC 2020'!$A$3:$AA$3,0))=0,"",INDEX('[1]PNC 2020'!$A$3:$AA$434,MATCH($A611,'[1]PNC 2020'!$A$7:$A$434,0)+4,MATCH(AG$60,'[1]PNC 2020'!$A$3:$AA$3,0))),"")</f>
        <v/>
      </c>
      <c r="AH611" s="87">
        <f t="shared" si="220"/>
        <v>0</v>
      </c>
      <c r="AI611" s="87" t="str">
        <f>IFERROR(IF(INDEX('[1]PNC 2020'!$A$3:$AA$434,MATCH($A611,'[1]PNC 2020'!$A$7:$A$434,0)+4,MATCH(AI$60,'[1]PNC 2020'!$A$3:$AA$3,0))=0,"",INDEX('[1]PNC 2020'!$A$3:$AA$434,MATCH($A611,'[1]PNC 2020'!$A$7:$A$434,0)+4,MATCH(AI$60,'[1]PNC 2020'!$A$3:$AA$3,0))),"")</f>
        <v/>
      </c>
      <c r="AJ611" s="87" t="str">
        <f>IFERROR(IF(INDEX('[1]PNC 2020'!$A$3:$AA$434,MATCH($A611,'[1]PNC 2020'!$A$7:$A$434,0)+4,MATCH(AJ$60,'[1]PNC 2020'!$A$3:$AA$3,0))=0,"",INDEX('[1]PNC 2020'!$A$3:$AA$434,MATCH($A611,'[1]PNC 2020'!$A$7:$A$434,0)+4,MATCH(AJ$60,'[1]PNC 2020'!$A$3:$AA$3,0))),"")</f>
        <v/>
      </c>
      <c r="AK611" s="87">
        <f t="shared" si="221"/>
        <v>0</v>
      </c>
      <c r="AM611" s="132" t="s">
        <v>10</v>
      </c>
    </row>
    <row r="612" spans="1:39" ht="15.95" customHeight="1" x14ac:dyDescent="0.2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tr">
        <f>IFERROR(IF(INDEX('[1]PNC 2020'!$A$3:$AA$434,MATCH($A612,'[1]PNC 2020'!$A$7:$A$434,0)+4,MATCH(E$60,'[1]PNC 2020'!$A$3:$AA$3,0))=0,"",INDEX('[1]PNC 2020'!$A$3:$AA$434,MATCH($A612,'[1]PNC 2020'!$A$7:$A$434,0)+4,MATCH(E$60,'[1]PNC 2020'!$A$3:$AA$3,0))),"")</f>
        <v/>
      </c>
      <c r="F612" s="87" t="str">
        <f>IFERROR(IF(INDEX('[1]PNC 2020'!$A$3:$AA$434,MATCH($A612,'[1]PNC 2020'!$A$7:$A$434,0)+4,MATCH(F$60,'[1]PNC 2020'!$A$3:$AA$3,0))=0,"",INDEX('[1]PNC 2020'!$A$3:$AA$434,MATCH($A612,'[1]PNC 2020'!$A$7:$A$434,0)+4,MATCH(F$60,'[1]PNC 2020'!$A$3:$AA$3,0))),"")</f>
        <v/>
      </c>
      <c r="G612" s="87">
        <f t="shared" si="211"/>
        <v>0</v>
      </c>
      <c r="H612" s="87" t="str">
        <f>IFERROR(IF(INDEX('[1]PNC 2020'!$A$3:$AA$434,MATCH($A612,'[1]PNC 2020'!$A$7:$A$434,0)+4,MATCH(H$60,'[1]PNC 2020'!$A$3:$AA$3,0))=0,"",INDEX('[1]PNC 2020'!$A$3:$AA$434,MATCH($A612,'[1]PNC 2020'!$A$7:$A$434,0)+4,MATCH(H$60,'[1]PNC 2020'!$A$3:$AA$3,0))),"")</f>
        <v/>
      </c>
      <c r="I612" s="87" t="str">
        <f>IFERROR(IF(INDEX('[1]PNC 2020'!$A$3:$AA$434,MATCH($A612,'[1]PNC 2020'!$A$7:$A$434,0)+4,MATCH(I$60,'[1]PNC 2020'!$A$3:$AA$3,0))=0,"",INDEX('[1]PNC 2020'!$A$3:$AA$434,MATCH($A612,'[1]PNC 2020'!$A$7:$A$434,0)+4,MATCH(I$60,'[1]PNC 2020'!$A$3:$AA$3,0))),"")</f>
        <v/>
      </c>
      <c r="J612" s="87">
        <f t="shared" si="212"/>
        <v>0</v>
      </c>
      <c r="K612" s="87" t="str">
        <f>IFERROR(IF(INDEX('[1]PNC 2020'!$A$3:$AA$434,MATCH($A612,'[1]PNC 2020'!$A$7:$A$434,0)+4,MATCH(K$60,'[1]PNC 2020'!$A$3:$AA$3,0))=0,"",INDEX('[1]PNC 2020'!$A$3:$AA$434,MATCH($A612,'[1]PNC 2020'!$A$7:$A$434,0)+4,MATCH(K$60,'[1]PNC 2020'!$A$3:$AA$3,0))),"")</f>
        <v/>
      </c>
      <c r="L612" s="87" t="str">
        <f>IFERROR(IF(INDEX('[1]PNC 2020'!$A$3:$AA$434,MATCH($A612,'[1]PNC 2020'!$A$7:$A$434,0)+4,MATCH(L$60,'[1]PNC 2020'!$A$3:$AA$3,0))=0,"",INDEX('[1]PNC 2020'!$A$3:$AA$434,MATCH($A612,'[1]PNC 2020'!$A$7:$A$434,0)+4,MATCH(L$60,'[1]PNC 2020'!$A$3:$AA$3,0))),"")</f>
        <v/>
      </c>
      <c r="M612" s="87">
        <f t="shared" si="213"/>
        <v>0</v>
      </c>
      <c r="N612" s="87" t="str">
        <f>IFERROR(IF(INDEX('[1]PNC 2020'!$A$3:$AA$434,MATCH($A612,'[1]PNC 2020'!$A$7:$A$434,0)+4,MATCH(N$60,'[1]PNC 2020'!$A$3:$AA$3,0))=0,"",INDEX('[1]PNC 2020'!$A$3:$AA$434,MATCH($A612,'[1]PNC 2020'!$A$7:$A$434,0)+4,MATCH(N$60,'[1]PNC 2020'!$A$3:$AA$3,0))),"")</f>
        <v/>
      </c>
      <c r="O612" s="87" t="str">
        <f>IFERROR(IF(INDEX('[1]PNC 2020'!$A$3:$AA$434,MATCH($A612,'[1]PNC 2020'!$A$7:$A$434,0)+4,MATCH(O$60,'[1]PNC 2020'!$A$3:$AA$3,0))=0,"",INDEX('[1]PNC 2020'!$A$3:$AA$434,MATCH($A612,'[1]PNC 2020'!$A$7:$A$434,0)+4,MATCH(O$60,'[1]PNC 2020'!$A$3:$AA$3,0))),"")</f>
        <v/>
      </c>
      <c r="P612" s="87">
        <f t="shared" si="214"/>
        <v>0</v>
      </c>
      <c r="Q612" s="87" t="str">
        <f>IFERROR(IF(INDEX('[1]PNC 2020'!$A$3:$AA$434,MATCH($A612,'[1]PNC 2020'!$A$7:$A$434,0)+4,MATCH(Q$60,'[1]PNC 2020'!$A$3:$AA$3,0))=0,"",INDEX('[1]PNC 2020'!$A$3:$AA$434,MATCH($A612,'[1]PNC 2020'!$A$7:$A$434,0)+4,MATCH(Q$60,'[1]PNC 2020'!$A$3:$AA$3,0))),"")</f>
        <v/>
      </c>
      <c r="R612" s="87" t="str">
        <f>IFERROR(IF(INDEX('[1]PNC 2020'!$A$3:$AA$434,MATCH($A612,'[1]PNC 2020'!$A$7:$A$434,0)+4,MATCH(R$60,'[1]PNC 2020'!$A$3:$AA$3,0))=0,"",INDEX('[1]PNC 2020'!$A$3:$AA$434,MATCH($A612,'[1]PNC 2020'!$A$7:$A$434,0)+4,MATCH(R$60,'[1]PNC 2020'!$A$3:$AA$3,0))),"")</f>
        <v/>
      </c>
      <c r="S612" s="87">
        <f t="shared" si="215"/>
        <v>0</v>
      </c>
      <c r="T612" s="87" t="str">
        <f>IFERROR(IF(INDEX('[1]PNC 2020'!$A$3:$AA$434,MATCH($A612,'[1]PNC 2020'!$A$7:$A$434,0)+4,MATCH(T$60,'[1]PNC 2020'!$A$3:$AA$3,0))=0,"",INDEX('[1]PNC 2020'!$A$3:$AA$434,MATCH($A612,'[1]PNC 2020'!$A$7:$A$434,0)+4,MATCH(T$60,'[1]PNC 2020'!$A$3:$AA$3,0))),"")</f>
        <v/>
      </c>
      <c r="U612" s="87" t="str">
        <f>IFERROR(IF(INDEX('[1]PNC 2020'!$A$3:$AA$434,MATCH($A612,'[1]PNC 2020'!$A$7:$A$434,0)+4,MATCH(U$60,'[1]PNC 2020'!$A$3:$AA$3,0))=0,"",INDEX('[1]PNC 2020'!$A$3:$AA$434,MATCH($A612,'[1]PNC 2020'!$A$7:$A$434,0)+4,MATCH(U$60,'[1]PNC 2020'!$A$3:$AA$3,0))),"")</f>
        <v/>
      </c>
      <c r="V612" s="87">
        <f t="shared" si="216"/>
        <v>0</v>
      </c>
      <c r="W612" s="87" t="str">
        <f>IFERROR(IF(INDEX('[1]PNC 2020'!$A$3:$AA$434,MATCH($A612,'[1]PNC 2020'!$A$7:$A$434,0)+4,MATCH(W$60,'[1]PNC 2020'!$A$3:$AA$3,0))=0,"",INDEX('[1]PNC 2020'!$A$3:$AA$434,MATCH($A612,'[1]PNC 2020'!$A$7:$A$434,0)+4,MATCH(W$60,'[1]PNC 2020'!$A$3:$AA$3,0))),"")</f>
        <v/>
      </c>
      <c r="X612" s="87" t="str">
        <f>IFERROR(IF(INDEX('[1]PNC 2020'!$A$3:$AA$434,MATCH($A612,'[1]PNC 2020'!$A$7:$A$434,0)+4,MATCH(X$60,'[1]PNC 2020'!$A$3:$AA$3,0))=0,"",INDEX('[1]PNC 2020'!$A$3:$AA$434,MATCH($A612,'[1]PNC 2020'!$A$7:$A$434,0)+4,MATCH(X$60,'[1]PNC 2020'!$A$3:$AA$3,0))),"")</f>
        <v/>
      </c>
      <c r="Y612" s="87">
        <f t="shared" si="217"/>
        <v>0</v>
      </c>
      <c r="Z612" s="87" t="str">
        <f>IFERROR(IF(INDEX('[1]PNC 2020'!$A$3:$AA$434,MATCH($A612,'[1]PNC 2020'!$A$7:$A$434,0)+4,MATCH(Z$60,'[1]PNC 2020'!$A$3:$AA$3,0))=0,"",INDEX('[1]PNC 2020'!$A$3:$AA$434,MATCH($A612,'[1]PNC 2020'!$A$7:$A$434,0)+4,MATCH(Z$60,'[1]PNC 2020'!$A$3:$AA$3,0))),"")</f>
        <v/>
      </c>
      <c r="AA612" s="87" t="str">
        <f>IFERROR(IF(INDEX('[1]PNC 2020'!$A$3:$AA$434,MATCH($A612,'[1]PNC 2020'!$A$7:$A$434,0)+4,MATCH(AA$60,'[1]PNC 2020'!$A$3:$AA$3,0))=0,"",INDEX('[1]PNC 2020'!$A$3:$AA$434,MATCH($A612,'[1]PNC 2020'!$A$7:$A$434,0)+4,MATCH(AA$60,'[1]PNC 2020'!$A$3:$AA$3,0))),"")</f>
        <v/>
      </c>
      <c r="AB612" s="87">
        <f t="shared" si="218"/>
        <v>0</v>
      </c>
      <c r="AC612" s="87" t="str">
        <f>IFERROR(IF(INDEX('[1]PNC 2020'!$A$3:$AA$434,MATCH($A612,'[1]PNC 2020'!$A$7:$A$434,0)+4,MATCH(AC$60,'[1]PNC 2020'!$A$3:$AA$3,0))=0,"",INDEX('[1]PNC 2020'!$A$3:$AA$434,MATCH($A612,'[1]PNC 2020'!$A$7:$A$434,0)+4,MATCH(AC$60,'[1]PNC 2020'!$A$3:$AA$3,0))),"")</f>
        <v/>
      </c>
      <c r="AD612" s="87" t="str">
        <f>IFERROR(IF(INDEX('[1]PNC 2020'!$A$3:$AA$434,MATCH($A612,'[1]PNC 2020'!$A$7:$A$434,0)+4,MATCH(AD$60,'[1]PNC 2020'!$A$3:$AA$3,0))=0,"",INDEX('[1]PNC 2020'!$A$3:$AA$434,MATCH($A612,'[1]PNC 2020'!$A$7:$A$434,0)+4,MATCH(AD$60,'[1]PNC 2020'!$A$3:$AA$3,0))),"")</f>
        <v/>
      </c>
      <c r="AE612" s="87">
        <f t="shared" si="219"/>
        <v>0</v>
      </c>
      <c r="AF612" s="87" t="str">
        <f>IFERROR(IF(INDEX('[1]PNC 2020'!$A$3:$AA$434,MATCH($A612,'[1]PNC 2020'!$A$7:$A$434,0)+4,MATCH(AF$60,'[1]PNC 2020'!$A$3:$AA$3,0))=0,"",INDEX('[1]PNC 2020'!$A$3:$AA$434,MATCH($A612,'[1]PNC 2020'!$A$7:$A$434,0)+4,MATCH(AF$60,'[1]PNC 2020'!$A$3:$AA$3,0))),"")</f>
        <v/>
      </c>
      <c r="AG612" s="87" t="str">
        <f>IFERROR(IF(INDEX('[1]PNC 2020'!$A$3:$AA$434,MATCH($A612,'[1]PNC 2020'!$A$7:$A$434,0)+4,MATCH(AG$60,'[1]PNC 2020'!$A$3:$AA$3,0))=0,"",INDEX('[1]PNC 2020'!$A$3:$AA$434,MATCH($A612,'[1]PNC 2020'!$A$7:$A$434,0)+4,MATCH(AG$60,'[1]PNC 2020'!$A$3:$AA$3,0))),"")</f>
        <v/>
      </c>
      <c r="AH612" s="87">
        <f t="shared" si="220"/>
        <v>0</v>
      </c>
      <c r="AI612" s="87" t="str">
        <f>IFERROR(IF(INDEX('[1]PNC 2020'!$A$3:$AA$434,MATCH($A612,'[1]PNC 2020'!$A$7:$A$434,0)+4,MATCH(AI$60,'[1]PNC 2020'!$A$3:$AA$3,0))=0,"",INDEX('[1]PNC 2020'!$A$3:$AA$434,MATCH($A612,'[1]PNC 2020'!$A$7:$A$434,0)+4,MATCH(AI$60,'[1]PNC 2020'!$A$3:$AA$3,0))),"")</f>
        <v/>
      </c>
      <c r="AJ612" s="87" t="str">
        <f>IFERROR(IF(INDEX('[1]PNC 2020'!$A$3:$AA$434,MATCH($A612,'[1]PNC 2020'!$A$7:$A$434,0)+4,MATCH(AJ$60,'[1]PNC 2020'!$A$3:$AA$3,0))=0,"",INDEX('[1]PNC 2020'!$A$3:$AA$434,MATCH($A612,'[1]PNC 2020'!$A$7:$A$434,0)+4,MATCH(AJ$60,'[1]PNC 2020'!$A$3:$AA$3,0))),"")</f>
        <v/>
      </c>
      <c r="AK612" s="87">
        <f t="shared" si="221"/>
        <v>0</v>
      </c>
      <c r="AM612" s="132" t="s">
        <v>10</v>
      </c>
    </row>
    <row r="613" spans="1:39" ht="15.95" customHeight="1" x14ac:dyDescent="0.2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tr">
        <f>IFERROR(IF(INDEX('[1]PNC 2020'!$A$3:$AA$434,MATCH($A613,'[1]PNC 2020'!$A$7:$A$434,0)+4,MATCH(E$60,'[1]PNC 2020'!$A$3:$AA$3,0))=0,"",INDEX('[1]PNC 2020'!$A$3:$AA$434,MATCH($A613,'[1]PNC 2020'!$A$7:$A$434,0)+4,MATCH(E$60,'[1]PNC 2020'!$A$3:$AA$3,0))),"")</f>
        <v/>
      </c>
      <c r="F613" s="87" t="str">
        <f>IFERROR(IF(INDEX('[1]PNC 2020'!$A$3:$AA$434,MATCH($A613,'[1]PNC 2020'!$A$7:$A$434,0)+4,MATCH(F$60,'[1]PNC 2020'!$A$3:$AA$3,0))=0,"",INDEX('[1]PNC 2020'!$A$3:$AA$434,MATCH($A613,'[1]PNC 2020'!$A$7:$A$434,0)+4,MATCH(F$60,'[1]PNC 2020'!$A$3:$AA$3,0))),"")</f>
        <v/>
      </c>
      <c r="G613" s="87">
        <f t="shared" si="211"/>
        <v>0</v>
      </c>
      <c r="H613" s="87" t="str">
        <f>IFERROR(IF(INDEX('[1]PNC 2020'!$A$3:$AA$434,MATCH($A613,'[1]PNC 2020'!$A$7:$A$434,0)+4,MATCH(H$60,'[1]PNC 2020'!$A$3:$AA$3,0))=0,"",INDEX('[1]PNC 2020'!$A$3:$AA$434,MATCH($A613,'[1]PNC 2020'!$A$7:$A$434,0)+4,MATCH(H$60,'[1]PNC 2020'!$A$3:$AA$3,0))),"")</f>
        <v/>
      </c>
      <c r="I613" s="87" t="str">
        <f>IFERROR(IF(INDEX('[1]PNC 2020'!$A$3:$AA$434,MATCH($A613,'[1]PNC 2020'!$A$7:$A$434,0)+4,MATCH(I$60,'[1]PNC 2020'!$A$3:$AA$3,0))=0,"",INDEX('[1]PNC 2020'!$A$3:$AA$434,MATCH($A613,'[1]PNC 2020'!$A$7:$A$434,0)+4,MATCH(I$60,'[1]PNC 2020'!$A$3:$AA$3,0))),"")</f>
        <v/>
      </c>
      <c r="J613" s="87">
        <f t="shared" si="212"/>
        <v>0</v>
      </c>
      <c r="K613" s="87" t="str">
        <f>IFERROR(IF(INDEX('[1]PNC 2020'!$A$3:$AA$434,MATCH($A613,'[1]PNC 2020'!$A$7:$A$434,0)+4,MATCH(K$60,'[1]PNC 2020'!$A$3:$AA$3,0))=0,"",INDEX('[1]PNC 2020'!$A$3:$AA$434,MATCH($A613,'[1]PNC 2020'!$A$7:$A$434,0)+4,MATCH(K$60,'[1]PNC 2020'!$A$3:$AA$3,0))),"")</f>
        <v/>
      </c>
      <c r="L613" s="87" t="str">
        <f>IFERROR(IF(INDEX('[1]PNC 2020'!$A$3:$AA$434,MATCH($A613,'[1]PNC 2020'!$A$7:$A$434,0)+4,MATCH(L$60,'[1]PNC 2020'!$A$3:$AA$3,0))=0,"",INDEX('[1]PNC 2020'!$A$3:$AA$434,MATCH($A613,'[1]PNC 2020'!$A$7:$A$434,0)+4,MATCH(L$60,'[1]PNC 2020'!$A$3:$AA$3,0))),"")</f>
        <v/>
      </c>
      <c r="M613" s="87">
        <f t="shared" si="213"/>
        <v>0</v>
      </c>
      <c r="N613" s="87" t="str">
        <f>IFERROR(IF(INDEX('[1]PNC 2020'!$A$3:$AA$434,MATCH($A613,'[1]PNC 2020'!$A$7:$A$434,0)+4,MATCH(N$60,'[1]PNC 2020'!$A$3:$AA$3,0))=0,"",INDEX('[1]PNC 2020'!$A$3:$AA$434,MATCH($A613,'[1]PNC 2020'!$A$7:$A$434,0)+4,MATCH(N$60,'[1]PNC 2020'!$A$3:$AA$3,0))),"")</f>
        <v/>
      </c>
      <c r="O613" s="87" t="str">
        <f>IFERROR(IF(INDEX('[1]PNC 2020'!$A$3:$AA$434,MATCH($A613,'[1]PNC 2020'!$A$7:$A$434,0)+4,MATCH(O$60,'[1]PNC 2020'!$A$3:$AA$3,0))=0,"",INDEX('[1]PNC 2020'!$A$3:$AA$434,MATCH($A613,'[1]PNC 2020'!$A$7:$A$434,0)+4,MATCH(O$60,'[1]PNC 2020'!$A$3:$AA$3,0))),"")</f>
        <v/>
      </c>
      <c r="P613" s="87">
        <f t="shared" si="214"/>
        <v>0</v>
      </c>
      <c r="Q613" s="87" t="str">
        <f>IFERROR(IF(INDEX('[1]PNC 2020'!$A$3:$AA$434,MATCH($A613,'[1]PNC 2020'!$A$7:$A$434,0)+4,MATCH(Q$60,'[1]PNC 2020'!$A$3:$AA$3,0))=0,"",INDEX('[1]PNC 2020'!$A$3:$AA$434,MATCH($A613,'[1]PNC 2020'!$A$7:$A$434,0)+4,MATCH(Q$60,'[1]PNC 2020'!$A$3:$AA$3,0))),"")</f>
        <v/>
      </c>
      <c r="R613" s="87" t="str">
        <f>IFERROR(IF(INDEX('[1]PNC 2020'!$A$3:$AA$434,MATCH($A613,'[1]PNC 2020'!$A$7:$A$434,0)+4,MATCH(R$60,'[1]PNC 2020'!$A$3:$AA$3,0))=0,"",INDEX('[1]PNC 2020'!$A$3:$AA$434,MATCH($A613,'[1]PNC 2020'!$A$7:$A$434,0)+4,MATCH(R$60,'[1]PNC 2020'!$A$3:$AA$3,0))),"")</f>
        <v/>
      </c>
      <c r="S613" s="87">
        <f t="shared" si="215"/>
        <v>0</v>
      </c>
      <c r="T613" s="87" t="str">
        <f>IFERROR(IF(INDEX('[1]PNC 2020'!$A$3:$AA$434,MATCH($A613,'[1]PNC 2020'!$A$7:$A$434,0)+4,MATCH(T$60,'[1]PNC 2020'!$A$3:$AA$3,0))=0,"",INDEX('[1]PNC 2020'!$A$3:$AA$434,MATCH($A613,'[1]PNC 2020'!$A$7:$A$434,0)+4,MATCH(T$60,'[1]PNC 2020'!$A$3:$AA$3,0))),"")</f>
        <v/>
      </c>
      <c r="U613" s="87" t="str">
        <f>IFERROR(IF(INDEX('[1]PNC 2020'!$A$3:$AA$434,MATCH($A613,'[1]PNC 2020'!$A$7:$A$434,0)+4,MATCH(U$60,'[1]PNC 2020'!$A$3:$AA$3,0))=0,"",INDEX('[1]PNC 2020'!$A$3:$AA$434,MATCH($A613,'[1]PNC 2020'!$A$7:$A$434,0)+4,MATCH(U$60,'[1]PNC 2020'!$A$3:$AA$3,0))),"")</f>
        <v/>
      </c>
      <c r="V613" s="87">
        <f t="shared" si="216"/>
        <v>0</v>
      </c>
      <c r="W613" s="87" t="str">
        <f>IFERROR(IF(INDEX('[1]PNC 2020'!$A$3:$AA$434,MATCH($A613,'[1]PNC 2020'!$A$7:$A$434,0)+4,MATCH(W$60,'[1]PNC 2020'!$A$3:$AA$3,0))=0,"",INDEX('[1]PNC 2020'!$A$3:$AA$434,MATCH($A613,'[1]PNC 2020'!$A$7:$A$434,0)+4,MATCH(W$60,'[1]PNC 2020'!$A$3:$AA$3,0))),"")</f>
        <v/>
      </c>
      <c r="X613" s="87" t="str">
        <f>IFERROR(IF(INDEX('[1]PNC 2020'!$A$3:$AA$434,MATCH($A613,'[1]PNC 2020'!$A$7:$A$434,0)+4,MATCH(X$60,'[1]PNC 2020'!$A$3:$AA$3,0))=0,"",INDEX('[1]PNC 2020'!$A$3:$AA$434,MATCH($A613,'[1]PNC 2020'!$A$7:$A$434,0)+4,MATCH(X$60,'[1]PNC 2020'!$A$3:$AA$3,0))),"")</f>
        <v/>
      </c>
      <c r="Y613" s="87">
        <f t="shared" si="217"/>
        <v>0</v>
      </c>
      <c r="Z613" s="87" t="str">
        <f>IFERROR(IF(INDEX('[1]PNC 2020'!$A$3:$AA$434,MATCH($A613,'[1]PNC 2020'!$A$7:$A$434,0)+4,MATCH(Z$60,'[1]PNC 2020'!$A$3:$AA$3,0))=0,"",INDEX('[1]PNC 2020'!$A$3:$AA$434,MATCH($A613,'[1]PNC 2020'!$A$7:$A$434,0)+4,MATCH(Z$60,'[1]PNC 2020'!$A$3:$AA$3,0))),"")</f>
        <v/>
      </c>
      <c r="AA613" s="87" t="str">
        <f>IFERROR(IF(INDEX('[1]PNC 2020'!$A$3:$AA$434,MATCH($A613,'[1]PNC 2020'!$A$7:$A$434,0)+4,MATCH(AA$60,'[1]PNC 2020'!$A$3:$AA$3,0))=0,"",INDEX('[1]PNC 2020'!$A$3:$AA$434,MATCH($A613,'[1]PNC 2020'!$A$7:$A$434,0)+4,MATCH(AA$60,'[1]PNC 2020'!$A$3:$AA$3,0))),"")</f>
        <v/>
      </c>
      <c r="AB613" s="87">
        <f t="shared" si="218"/>
        <v>0</v>
      </c>
      <c r="AC613" s="87" t="str">
        <f>IFERROR(IF(INDEX('[1]PNC 2020'!$A$3:$AA$434,MATCH($A613,'[1]PNC 2020'!$A$7:$A$434,0)+4,MATCH(AC$60,'[1]PNC 2020'!$A$3:$AA$3,0))=0,"",INDEX('[1]PNC 2020'!$A$3:$AA$434,MATCH($A613,'[1]PNC 2020'!$A$7:$A$434,0)+4,MATCH(AC$60,'[1]PNC 2020'!$A$3:$AA$3,0))),"")</f>
        <v/>
      </c>
      <c r="AD613" s="87" t="str">
        <f>IFERROR(IF(INDEX('[1]PNC 2020'!$A$3:$AA$434,MATCH($A613,'[1]PNC 2020'!$A$7:$A$434,0)+4,MATCH(AD$60,'[1]PNC 2020'!$A$3:$AA$3,0))=0,"",INDEX('[1]PNC 2020'!$A$3:$AA$434,MATCH($A613,'[1]PNC 2020'!$A$7:$A$434,0)+4,MATCH(AD$60,'[1]PNC 2020'!$A$3:$AA$3,0))),"")</f>
        <v/>
      </c>
      <c r="AE613" s="87">
        <f t="shared" si="219"/>
        <v>0</v>
      </c>
      <c r="AF613" s="87" t="str">
        <f>IFERROR(IF(INDEX('[1]PNC 2020'!$A$3:$AA$434,MATCH($A613,'[1]PNC 2020'!$A$7:$A$434,0)+4,MATCH(AF$60,'[1]PNC 2020'!$A$3:$AA$3,0))=0,"",INDEX('[1]PNC 2020'!$A$3:$AA$434,MATCH($A613,'[1]PNC 2020'!$A$7:$A$434,0)+4,MATCH(AF$60,'[1]PNC 2020'!$A$3:$AA$3,0))),"")</f>
        <v/>
      </c>
      <c r="AG613" s="87" t="str">
        <f>IFERROR(IF(INDEX('[1]PNC 2020'!$A$3:$AA$434,MATCH($A613,'[1]PNC 2020'!$A$7:$A$434,0)+4,MATCH(AG$60,'[1]PNC 2020'!$A$3:$AA$3,0))=0,"",INDEX('[1]PNC 2020'!$A$3:$AA$434,MATCH($A613,'[1]PNC 2020'!$A$7:$A$434,0)+4,MATCH(AG$60,'[1]PNC 2020'!$A$3:$AA$3,0))),"")</f>
        <v/>
      </c>
      <c r="AH613" s="87">
        <f t="shared" si="220"/>
        <v>0</v>
      </c>
      <c r="AI613" s="87" t="str">
        <f>IFERROR(IF(INDEX('[1]PNC 2020'!$A$3:$AA$434,MATCH($A613,'[1]PNC 2020'!$A$7:$A$434,0)+4,MATCH(AI$60,'[1]PNC 2020'!$A$3:$AA$3,0))=0,"",INDEX('[1]PNC 2020'!$A$3:$AA$434,MATCH($A613,'[1]PNC 2020'!$A$7:$A$434,0)+4,MATCH(AI$60,'[1]PNC 2020'!$A$3:$AA$3,0))),"")</f>
        <v/>
      </c>
      <c r="AJ613" s="87" t="str">
        <f>IFERROR(IF(INDEX('[1]PNC 2020'!$A$3:$AA$434,MATCH($A613,'[1]PNC 2020'!$A$7:$A$434,0)+4,MATCH(AJ$60,'[1]PNC 2020'!$A$3:$AA$3,0))=0,"",INDEX('[1]PNC 2020'!$A$3:$AA$434,MATCH($A613,'[1]PNC 2020'!$A$7:$A$434,0)+4,MATCH(AJ$60,'[1]PNC 2020'!$A$3:$AA$3,0))),"")</f>
        <v/>
      </c>
      <c r="AK613" s="87">
        <f t="shared" si="221"/>
        <v>0</v>
      </c>
      <c r="AM613" s="132" t="s">
        <v>10</v>
      </c>
    </row>
    <row r="614" spans="1:39" ht="15.95" customHeight="1" x14ac:dyDescent="0.2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tr">
        <f>IFERROR(IF(INDEX('[1]PNC 2020'!$A$3:$AA$434,MATCH($A614,'[1]PNC 2020'!$A$7:$A$434,0)+4,MATCH(E$60,'[1]PNC 2020'!$A$3:$AA$3,0))=0,"",INDEX('[1]PNC 2020'!$A$3:$AA$434,MATCH($A614,'[1]PNC 2020'!$A$7:$A$434,0)+4,MATCH(E$60,'[1]PNC 2020'!$A$3:$AA$3,0))),"")</f>
        <v/>
      </c>
      <c r="F614" s="87" t="str">
        <f>IFERROR(IF(INDEX('[1]PNC 2020'!$A$3:$AA$434,MATCH($A614,'[1]PNC 2020'!$A$7:$A$434,0)+4,MATCH(F$60,'[1]PNC 2020'!$A$3:$AA$3,0))=0,"",INDEX('[1]PNC 2020'!$A$3:$AA$434,MATCH($A614,'[1]PNC 2020'!$A$7:$A$434,0)+4,MATCH(F$60,'[1]PNC 2020'!$A$3:$AA$3,0))),"")</f>
        <v/>
      </c>
      <c r="G614" s="87">
        <f t="shared" si="211"/>
        <v>0</v>
      </c>
      <c r="H614" s="87" t="str">
        <f>IFERROR(IF(INDEX('[1]PNC 2020'!$A$3:$AA$434,MATCH($A614,'[1]PNC 2020'!$A$7:$A$434,0)+4,MATCH(H$60,'[1]PNC 2020'!$A$3:$AA$3,0))=0,"",INDEX('[1]PNC 2020'!$A$3:$AA$434,MATCH($A614,'[1]PNC 2020'!$A$7:$A$434,0)+4,MATCH(H$60,'[1]PNC 2020'!$A$3:$AA$3,0))),"")</f>
        <v/>
      </c>
      <c r="I614" s="87" t="str">
        <f>IFERROR(IF(INDEX('[1]PNC 2020'!$A$3:$AA$434,MATCH($A614,'[1]PNC 2020'!$A$7:$A$434,0)+4,MATCH(I$60,'[1]PNC 2020'!$A$3:$AA$3,0))=0,"",INDEX('[1]PNC 2020'!$A$3:$AA$434,MATCH($A614,'[1]PNC 2020'!$A$7:$A$434,0)+4,MATCH(I$60,'[1]PNC 2020'!$A$3:$AA$3,0))),"")</f>
        <v/>
      </c>
      <c r="J614" s="87">
        <f t="shared" si="212"/>
        <v>0</v>
      </c>
      <c r="K614" s="87" t="str">
        <f>IFERROR(IF(INDEX('[1]PNC 2020'!$A$3:$AA$434,MATCH($A614,'[1]PNC 2020'!$A$7:$A$434,0)+4,MATCH(K$60,'[1]PNC 2020'!$A$3:$AA$3,0))=0,"",INDEX('[1]PNC 2020'!$A$3:$AA$434,MATCH($A614,'[1]PNC 2020'!$A$7:$A$434,0)+4,MATCH(K$60,'[1]PNC 2020'!$A$3:$AA$3,0))),"")</f>
        <v/>
      </c>
      <c r="L614" s="87" t="str">
        <f>IFERROR(IF(INDEX('[1]PNC 2020'!$A$3:$AA$434,MATCH($A614,'[1]PNC 2020'!$A$7:$A$434,0)+4,MATCH(L$60,'[1]PNC 2020'!$A$3:$AA$3,0))=0,"",INDEX('[1]PNC 2020'!$A$3:$AA$434,MATCH($A614,'[1]PNC 2020'!$A$7:$A$434,0)+4,MATCH(L$60,'[1]PNC 2020'!$A$3:$AA$3,0))),"")</f>
        <v/>
      </c>
      <c r="M614" s="87">
        <f t="shared" si="213"/>
        <v>0</v>
      </c>
      <c r="N614" s="87" t="str">
        <f>IFERROR(IF(INDEX('[1]PNC 2020'!$A$3:$AA$434,MATCH($A614,'[1]PNC 2020'!$A$7:$A$434,0)+4,MATCH(N$60,'[1]PNC 2020'!$A$3:$AA$3,0))=0,"",INDEX('[1]PNC 2020'!$A$3:$AA$434,MATCH($A614,'[1]PNC 2020'!$A$7:$A$434,0)+4,MATCH(N$60,'[1]PNC 2020'!$A$3:$AA$3,0))),"")</f>
        <v/>
      </c>
      <c r="O614" s="87" t="str">
        <f>IFERROR(IF(INDEX('[1]PNC 2020'!$A$3:$AA$434,MATCH($A614,'[1]PNC 2020'!$A$7:$A$434,0)+4,MATCH(O$60,'[1]PNC 2020'!$A$3:$AA$3,0))=0,"",INDEX('[1]PNC 2020'!$A$3:$AA$434,MATCH($A614,'[1]PNC 2020'!$A$7:$A$434,0)+4,MATCH(O$60,'[1]PNC 2020'!$A$3:$AA$3,0))),"")</f>
        <v/>
      </c>
      <c r="P614" s="87">
        <f t="shared" si="214"/>
        <v>0</v>
      </c>
      <c r="Q614" s="87" t="str">
        <f>IFERROR(IF(INDEX('[1]PNC 2020'!$A$3:$AA$434,MATCH($A614,'[1]PNC 2020'!$A$7:$A$434,0)+4,MATCH(Q$60,'[1]PNC 2020'!$A$3:$AA$3,0))=0,"",INDEX('[1]PNC 2020'!$A$3:$AA$434,MATCH($A614,'[1]PNC 2020'!$A$7:$A$434,0)+4,MATCH(Q$60,'[1]PNC 2020'!$A$3:$AA$3,0))),"")</f>
        <v/>
      </c>
      <c r="R614" s="87" t="str">
        <f>IFERROR(IF(INDEX('[1]PNC 2020'!$A$3:$AA$434,MATCH($A614,'[1]PNC 2020'!$A$7:$A$434,0)+4,MATCH(R$60,'[1]PNC 2020'!$A$3:$AA$3,0))=0,"",INDEX('[1]PNC 2020'!$A$3:$AA$434,MATCH($A614,'[1]PNC 2020'!$A$7:$A$434,0)+4,MATCH(R$60,'[1]PNC 2020'!$A$3:$AA$3,0))),"")</f>
        <v/>
      </c>
      <c r="S614" s="87">
        <f t="shared" si="215"/>
        <v>0</v>
      </c>
      <c r="T614" s="87" t="str">
        <f>IFERROR(IF(INDEX('[1]PNC 2020'!$A$3:$AA$434,MATCH($A614,'[1]PNC 2020'!$A$7:$A$434,0)+4,MATCH(T$60,'[1]PNC 2020'!$A$3:$AA$3,0))=0,"",INDEX('[1]PNC 2020'!$A$3:$AA$434,MATCH($A614,'[1]PNC 2020'!$A$7:$A$434,0)+4,MATCH(T$60,'[1]PNC 2020'!$A$3:$AA$3,0))),"")</f>
        <v/>
      </c>
      <c r="U614" s="87" t="str">
        <f>IFERROR(IF(INDEX('[1]PNC 2020'!$A$3:$AA$434,MATCH($A614,'[1]PNC 2020'!$A$7:$A$434,0)+4,MATCH(U$60,'[1]PNC 2020'!$A$3:$AA$3,0))=0,"",INDEX('[1]PNC 2020'!$A$3:$AA$434,MATCH($A614,'[1]PNC 2020'!$A$7:$A$434,0)+4,MATCH(U$60,'[1]PNC 2020'!$A$3:$AA$3,0))),"")</f>
        <v/>
      </c>
      <c r="V614" s="87">
        <f t="shared" si="216"/>
        <v>0</v>
      </c>
      <c r="W614" s="87" t="str">
        <f>IFERROR(IF(INDEX('[1]PNC 2020'!$A$3:$AA$434,MATCH($A614,'[1]PNC 2020'!$A$7:$A$434,0)+4,MATCH(W$60,'[1]PNC 2020'!$A$3:$AA$3,0))=0,"",INDEX('[1]PNC 2020'!$A$3:$AA$434,MATCH($A614,'[1]PNC 2020'!$A$7:$A$434,0)+4,MATCH(W$60,'[1]PNC 2020'!$A$3:$AA$3,0))),"")</f>
        <v/>
      </c>
      <c r="X614" s="87" t="str">
        <f>IFERROR(IF(INDEX('[1]PNC 2020'!$A$3:$AA$434,MATCH($A614,'[1]PNC 2020'!$A$7:$A$434,0)+4,MATCH(X$60,'[1]PNC 2020'!$A$3:$AA$3,0))=0,"",INDEX('[1]PNC 2020'!$A$3:$AA$434,MATCH($A614,'[1]PNC 2020'!$A$7:$A$434,0)+4,MATCH(X$60,'[1]PNC 2020'!$A$3:$AA$3,0))),"")</f>
        <v/>
      </c>
      <c r="Y614" s="87">
        <f t="shared" si="217"/>
        <v>0</v>
      </c>
      <c r="Z614" s="87" t="str">
        <f>IFERROR(IF(INDEX('[1]PNC 2020'!$A$3:$AA$434,MATCH($A614,'[1]PNC 2020'!$A$7:$A$434,0)+4,MATCH(Z$60,'[1]PNC 2020'!$A$3:$AA$3,0))=0,"",INDEX('[1]PNC 2020'!$A$3:$AA$434,MATCH($A614,'[1]PNC 2020'!$A$7:$A$434,0)+4,MATCH(Z$60,'[1]PNC 2020'!$A$3:$AA$3,0))),"")</f>
        <v/>
      </c>
      <c r="AA614" s="87" t="str">
        <f>IFERROR(IF(INDEX('[1]PNC 2020'!$A$3:$AA$434,MATCH($A614,'[1]PNC 2020'!$A$7:$A$434,0)+4,MATCH(AA$60,'[1]PNC 2020'!$A$3:$AA$3,0))=0,"",INDEX('[1]PNC 2020'!$A$3:$AA$434,MATCH($A614,'[1]PNC 2020'!$A$7:$A$434,0)+4,MATCH(AA$60,'[1]PNC 2020'!$A$3:$AA$3,0))),"")</f>
        <v/>
      </c>
      <c r="AB614" s="87">
        <f t="shared" si="218"/>
        <v>0</v>
      </c>
      <c r="AC614" s="87" t="str">
        <f>IFERROR(IF(INDEX('[1]PNC 2020'!$A$3:$AA$434,MATCH($A614,'[1]PNC 2020'!$A$7:$A$434,0)+4,MATCH(AC$60,'[1]PNC 2020'!$A$3:$AA$3,0))=0,"",INDEX('[1]PNC 2020'!$A$3:$AA$434,MATCH($A614,'[1]PNC 2020'!$A$7:$A$434,0)+4,MATCH(AC$60,'[1]PNC 2020'!$A$3:$AA$3,0))),"")</f>
        <v/>
      </c>
      <c r="AD614" s="87" t="str">
        <f>IFERROR(IF(INDEX('[1]PNC 2020'!$A$3:$AA$434,MATCH($A614,'[1]PNC 2020'!$A$7:$A$434,0)+4,MATCH(AD$60,'[1]PNC 2020'!$A$3:$AA$3,0))=0,"",INDEX('[1]PNC 2020'!$A$3:$AA$434,MATCH($A614,'[1]PNC 2020'!$A$7:$A$434,0)+4,MATCH(AD$60,'[1]PNC 2020'!$A$3:$AA$3,0))),"")</f>
        <v/>
      </c>
      <c r="AE614" s="87">
        <f t="shared" si="219"/>
        <v>0</v>
      </c>
      <c r="AF614" s="87" t="str">
        <f>IFERROR(IF(INDEX('[1]PNC 2020'!$A$3:$AA$434,MATCH($A614,'[1]PNC 2020'!$A$7:$A$434,0)+4,MATCH(AF$60,'[1]PNC 2020'!$A$3:$AA$3,0))=0,"",INDEX('[1]PNC 2020'!$A$3:$AA$434,MATCH($A614,'[1]PNC 2020'!$A$7:$A$434,0)+4,MATCH(AF$60,'[1]PNC 2020'!$A$3:$AA$3,0))),"")</f>
        <v/>
      </c>
      <c r="AG614" s="87" t="str">
        <f>IFERROR(IF(INDEX('[1]PNC 2020'!$A$3:$AA$434,MATCH($A614,'[1]PNC 2020'!$A$7:$A$434,0)+4,MATCH(AG$60,'[1]PNC 2020'!$A$3:$AA$3,0))=0,"",INDEX('[1]PNC 2020'!$A$3:$AA$434,MATCH($A614,'[1]PNC 2020'!$A$7:$A$434,0)+4,MATCH(AG$60,'[1]PNC 2020'!$A$3:$AA$3,0))),"")</f>
        <v/>
      </c>
      <c r="AH614" s="87">
        <f t="shared" si="220"/>
        <v>0</v>
      </c>
      <c r="AI614" s="87" t="str">
        <f>IFERROR(IF(INDEX('[1]PNC 2020'!$A$3:$AA$434,MATCH($A614,'[1]PNC 2020'!$A$7:$A$434,0)+4,MATCH(AI$60,'[1]PNC 2020'!$A$3:$AA$3,0))=0,"",INDEX('[1]PNC 2020'!$A$3:$AA$434,MATCH($A614,'[1]PNC 2020'!$A$7:$A$434,0)+4,MATCH(AI$60,'[1]PNC 2020'!$A$3:$AA$3,0))),"")</f>
        <v/>
      </c>
      <c r="AJ614" s="87" t="str">
        <f>IFERROR(IF(INDEX('[1]PNC 2020'!$A$3:$AA$434,MATCH($A614,'[1]PNC 2020'!$A$7:$A$434,0)+4,MATCH(AJ$60,'[1]PNC 2020'!$A$3:$AA$3,0))=0,"",INDEX('[1]PNC 2020'!$A$3:$AA$434,MATCH($A614,'[1]PNC 2020'!$A$7:$A$434,0)+4,MATCH(AJ$60,'[1]PNC 2020'!$A$3:$AA$3,0))),"")</f>
        <v/>
      </c>
      <c r="AK614" s="87">
        <f t="shared" si="221"/>
        <v>0</v>
      </c>
      <c r="AM614" s="132" t="s">
        <v>10</v>
      </c>
    </row>
    <row r="615" spans="1:39" ht="15.95" customHeight="1" x14ac:dyDescent="0.2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tr">
        <f>IFERROR(IF(INDEX('[1]PNC 2020'!$A$3:$AA$434,MATCH($A615,'[1]PNC 2020'!$A$7:$A$434,0)+4,MATCH(E$60,'[1]PNC 2020'!$A$3:$AA$3,0))=0,"",INDEX('[1]PNC 2020'!$A$3:$AA$434,MATCH($A615,'[1]PNC 2020'!$A$7:$A$434,0)+4,MATCH(E$60,'[1]PNC 2020'!$A$3:$AA$3,0))),"")</f>
        <v/>
      </c>
      <c r="F615" s="87" t="str">
        <f>IFERROR(IF(INDEX('[1]PNC 2020'!$A$3:$AA$434,MATCH($A615,'[1]PNC 2020'!$A$7:$A$434,0)+4,MATCH(F$60,'[1]PNC 2020'!$A$3:$AA$3,0))=0,"",INDEX('[1]PNC 2020'!$A$3:$AA$434,MATCH($A615,'[1]PNC 2020'!$A$7:$A$434,0)+4,MATCH(F$60,'[1]PNC 2020'!$A$3:$AA$3,0))),"")</f>
        <v/>
      </c>
      <c r="G615" s="87">
        <f t="shared" si="211"/>
        <v>0</v>
      </c>
      <c r="H615" s="87" t="str">
        <f>IFERROR(IF(INDEX('[1]PNC 2020'!$A$3:$AA$434,MATCH($A615,'[1]PNC 2020'!$A$7:$A$434,0)+4,MATCH(H$60,'[1]PNC 2020'!$A$3:$AA$3,0))=0,"",INDEX('[1]PNC 2020'!$A$3:$AA$434,MATCH($A615,'[1]PNC 2020'!$A$7:$A$434,0)+4,MATCH(H$60,'[1]PNC 2020'!$A$3:$AA$3,0))),"")</f>
        <v/>
      </c>
      <c r="I615" s="87" t="str">
        <f>IFERROR(IF(INDEX('[1]PNC 2020'!$A$3:$AA$434,MATCH($A615,'[1]PNC 2020'!$A$7:$A$434,0)+4,MATCH(I$60,'[1]PNC 2020'!$A$3:$AA$3,0))=0,"",INDEX('[1]PNC 2020'!$A$3:$AA$434,MATCH($A615,'[1]PNC 2020'!$A$7:$A$434,0)+4,MATCH(I$60,'[1]PNC 2020'!$A$3:$AA$3,0))),"")</f>
        <v/>
      </c>
      <c r="J615" s="87">
        <f t="shared" si="212"/>
        <v>0</v>
      </c>
      <c r="K615" s="87" t="str">
        <f>IFERROR(IF(INDEX('[1]PNC 2020'!$A$3:$AA$434,MATCH($A615,'[1]PNC 2020'!$A$7:$A$434,0)+4,MATCH(K$60,'[1]PNC 2020'!$A$3:$AA$3,0))=0,"",INDEX('[1]PNC 2020'!$A$3:$AA$434,MATCH($A615,'[1]PNC 2020'!$A$7:$A$434,0)+4,MATCH(K$60,'[1]PNC 2020'!$A$3:$AA$3,0))),"")</f>
        <v/>
      </c>
      <c r="L615" s="87" t="str">
        <f>IFERROR(IF(INDEX('[1]PNC 2020'!$A$3:$AA$434,MATCH($A615,'[1]PNC 2020'!$A$7:$A$434,0)+4,MATCH(L$60,'[1]PNC 2020'!$A$3:$AA$3,0))=0,"",INDEX('[1]PNC 2020'!$A$3:$AA$434,MATCH($A615,'[1]PNC 2020'!$A$7:$A$434,0)+4,MATCH(L$60,'[1]PNC 2020'!$A$3:$AA$3,0))),"")</f>
        <v/>
      </c>
      <c r="M615" s="87">
        <f t="shared" si="213"/>
        <v>0</v>
      </c>
      <c r="N615" s="87" t="str">
        <f>IFERROR(IF(INDEX('[1]PNC 2020'!$A$3:$AA$434,MATCH($A615,'[1]PNC 2020'!$A$7:$A$434,0)+4,MATCH(N$60,'[1]PNC 2020'!$A$3:$AA$3,0))=0,"",INDEX('[1]PNC 2020'!$A$3:$AA$434,MATCH($A615,'[1]PNC 2020'!$A$7:$A$434,0)+4,MATCH(N$60,'[1]PNC 2020'!$A$3:$AA$3,0))),"")</f>
        <v/>
      </c>
      <c r="O615" s="87" t="str">
        <f>IFERROR(IF(INDEX('[1]PNC 2020'!$A$3:$AA$434,MATCH($A615,'[1]PNC 2020'!$A$7:$A$434,0)+4,MATCH(O$60,'[1]PNC 2020'!$A$3:$AA$3,0))=0,"",INDEX('[1]PNC 2020'!$A$3:$AA$434,MATCH($A615,'[1]PNC 2020'!$A$7:$A$434,0)+4,MATCH(O$60,'[1]PNC 2020'!$A$3:$AA$3,0))),"")</f>
        <v/>
      </c>
      <c r="P615" s="87">
        <f t="shared" si="214"/>
        <v>0</v>
      </c>
      <c r="Q615" s="87" t="str">
        <f>IFERROR(IF(INDEX('[1]PNC 2020'!$A$3:$AA$434,MATCH($A615,'[1]PNC 2020'!$A$7:$A$434,0)+4,MATCH(Q$60,'[1]PNC 2020'!$A$3:$AA$3,0))=0,"",INDEX('[1]PNC 2020'!$A$3:$AA$434,MATCH($A615,'[1]PNC 2020'!$A$7:$A$434,0)+4,MATCH(Q$60,'[1]PNC 2020'!$A$3:$AA$3,0))),"")</f>
        <v/>
      </c>
      <c r="R615" s="87" t="str">
        <f>IFERROR(IF(INDEX('[1]PNC 2020'!$A$3:$AA$434,MATCH($A615,'[1]PNC 2020'!$A$7:$A$434,0)+4,MATCH(R$60,'[1]PNC 2020'!$A$3:$AA$3,0))=0,"",INDEX('[1]PNC 2020'!$A$3:$AA$434,MATCH($A615,'[1]PNC 2020'!$A$7:$A$434,0)+4,MATCH(R$60,'[1]PNC 2020'!$A$3:$AA$3,0))),"")</f>
        <v/>
      </c>
      <c r="S615" s="87">
        <f t="shared" si="215"/>
        <v>0</v>
      </c>
      <c r="T615" s="87" t="str">
        <f>IFERROR(IF(INDEX('[1]PNC 2020'!$A$3:$AA$434,MATCH($A615,'[1]PNC 2020'!$A$7:$A$434,0)+4,MATCH(T$60,'[1]PNC 2020'!$A$3:$AA$3,0))=0,"",INDEX('[1]PNC 2020'!$A$3:$AA$434,MATCH($A615,'[1]PNC 2020'!$A$7:$A$434,0)+4,MATCH(T$60,'[1]PNC 2020'!$A$3:$AA$3,0))),"")</f>
        <v/>
      </c>
      <c r="U615" s="87" t="str">
        <f>IFERROR(IF(INDEX('[1]PNC 2020'!$A$3:$AA$434,MATCH($A615,'[1]PNC 2020'!$A$7:$A$434,0)+4,MATCH(U$60,'[1]PNC 2020'!$A$3:$AA$3,0))=0,"",INDEX('[1]PNC 2020'!$A$3:$AA$434,MATCH($A615,'[1]PNC 2020'!$A$7:$A$434,0)+4,MATCH(U$60,'[1]PNC 2020'!$A$3:$AA$3,0))),"")</f>
        <v/>
      </c>
      <c r="V615" s="87">
        <f t="shared" si="216"/>
        <v>0</v>
      </c>
      <c r="W615" s="87" t="str">
        <f>IFERROR(IF(INDEX('[1]PNC 2020'!$A$3:$AA$434,MATCH($A615,'[1]PNC 2020'!$A$7:$A$434,0)+4,MATCH(W$60,'[1]PNC 2020'!$A$3:$AA$3,0))=0,"",INDEX('[1]PNC 2020'!$A$3:$AA$434,MATCH($A615,'[1]PNC 2020'!$A$7:$A$434,0)+4,MATCH(W$60,'[1]PNC 2020'!$A$3:$AA$3,0))),"")</f>
        <v/>
      </c>
      <c r="X615" s="87" t="str">
        <f>IFERROR(IF(INDEX('[1]PNC 2020'!$A$3:$AA$434,MATCH($A615,'[1]PNC 2020'!$A$7:$A$434,0)+4,MATCH(X$60,'[1]PNC 2020'!$A$3:$AA$3,0))=0,"",INDEX('[1]PNC 2020'!$A$3:$AA$434,MATCH($A615,'[1]PNC 2020'!$A$7:$A$434,0)+4,MATCH(X$60,'[1]PNC 2020'!$A$3:$AA$3,0))),"")</f>
        <v/>
      </c>
      <c r="Y615" s="87">
        <f t="shared" si="217"/>
        <v>0</v>
      </c>
      <c r="Z615" s="87" t="str">
        <f>IFERROR(IF(INDEX('[1]PNC 2020'!$A$3:$AA$434,MATCH($A615,'[1]PNC 2020'!$A$7:$A$434,0)+4,MATCH(Z$60,'[1]PNC 2020'!$A$3:$AA$3,0))=0,"",INDEX('[1]PNC 2020'!$A$3:$AA$434,MATCH($A615,'[1]PNC 2020'!$A$7:$A$434,0)+4,MATCH(Z$60,'[1]PNC 2020'!$A$3:$AA$3,0))),"")</f>
        <v/>
      </c>
      <c r="AA615" s="87" t="str">
        <f>IFERROR(IF(INDEX('[1]PNC 2020'!$A$3:$AA$434,MATCH($A615,'[1]PNC 2020'!$A$7:$A$434,0)+4,MATCH(AA$60,'[1]PNC 2020'!$A$3:$AA$3,0))=0,"",INDEX('[1]PNC 2020'!$A$3:$AA$434,MATCH($A615,'[1]PNC 2020'!$A$7:$A$434,0)+4,MATCH(AA$60,'[1]PNC 2020'!$A$3:$AA$3,0))),"")</f>
        <v/>
      </c>
      <c r="AB615" s="87">
        <f t="shared" si="218"/>
        <v>0</v>
      </c>
      <c r="AC615" s="87" t="str">
        <f>IFERROR(IF(INDEX('[1]PNC 2020'!$A$3:$AA$434,MATCH($A615,'[1]PNC 2020'!$A$7:$A$434,0)+4,MATCH(AC$60,'[1]PNC 2020'!$A$3:$AA$3,0))=0,"",INDEX('[1]PNC 2020'!$A$3:$AA$434,MATCH($A615,'[1]PNC 2020'!$A$7:$A$434,0)+4,MATCH(AC$60,'[1]PNC 2020'!$A$3:$AA$3,0))),"")</f>
        <v/>
      </c>
      <c r="AD615" s="87" t="str">
        <f>IFERROR(IF(INDEX('[1]PNC 2020'!$A$3:$AA$434,MATCH($A615,'[1]PNC 2020'!$A$7:$A$434,0)+4,MATCH(AD$60,'[1]PNC 2020'!$A$3:$AA$3,0))=0,"",INDEX('[1]PNC 2020'!$A$3:$AA$434,MATCH($A615,'[1]PNC 2020'!$A$7:$A$434,0)+4,MATCH(AD$60,'[1]PNC 2020'!$A$3:$AA$3,0))),"")</f>
        <v/>
      </c>
      <c r="AE615" s="87">
        <f t="shared" si="219"/>
        <v>0</v>
      </c>
      <c r="AF615" s="87" t="str">
        <f>IFERROR(IF(INDEX('[1]PNC 2020'!$A$3:$AA$434,MATCH($A615,'[1]PNC 2020'!$A$7:$A$434,0)+4,MATCH(AF$60,'[1]PNC 2020'!$A$3:$AA$3,0))=0,"",INDEX('[1]PNC 2020'!$A$3:$AA$434,MATCH($A615,'[1]PNC 2020'!$A$7:$A$434,0)+4,MATCH(AF$60,'[1]PNC 2020'!$A$3:$AA$3,0))),"")</f>
        <v/>
      </c>
      <c r="AG615" s="87" t="str">
        <f>IFERROR(IF(INDEX('[1]PNC 2020'!$A$3:$AA$434,MATCH($A615,'[1]PNC 2020'!$A$7:$A$434,0)+4,MATCH(AG$60,'[1]PNC 2020'!$A$3:$AA$3,0))=0,"",INDEX('[1]PNC 2020'!$A$3:$AA$434,MATCH($A615,'[1]PNC 2020'!$A$7:$A$434,0)+4,MATCH(AG$60,'[1]PNC 2020'!$A$3:$AA$3,0))),"")</f>
        <v/>
      </c>
      <c r="AH615" s="87">
        <f t="shared" si="220"/>
        <v>0</v>
      </c>
      <c r="AI615" s="87" t="str">
        <f>IFERROR(IF(INDEX('[1]PNC 2020'!$A$3:$AA$434,MATCH($A615,'[1]PNC 2020'!$A$7:$A$434,0)+4,MATCH(AI$60,'[1]PNC 2020'!$A$3:$AA$3,0))=0,"",INDEX('[1]PNC 2020'!$A$3:$AA$434,MATCH($A615,'[1]PNC 2020'!$A$7:$A$434,0)+4,MATCH(AI$60,'[1]PNC 2020'!$A$3:$AA$3,0))),"")</f>
        <v/>
      </c>
      <c r="AJ615" s="87" t="str">
        <f>IFERROR(IF(INDEX('[1]PNC 2020'!$A$3:$AA$434,MATCH($A615,'[1]PNC 2020'!$A$7:$A$434,0)+4,MATCH(AJ$60,'[1]PNC 2020'!$A$3:$AA$3,0))=0,"",INDEX('[1]PNC 2020'!$A$3:$AA$434,MATCH($A615,'[1]PNC 2020'!$A$7:$A$434,0)+4,MATCH(AJ$60,'[1]PNC 2020'!$A$3:$AA$3,0))),"")</f>
        <v/>
      </c>
      <c r="AK615" s="87">
        <f t="shared" si="221"/>
        <v>0</v>
      </c>
      <c r="AM615" s="132" t="s">
        <v>10</v>
      </c>
    </row>
    <row r="616" spans="1:39" ht="15.95" customHeight="1" x14ac:dyDescent="0.2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tr">
        <f>IFERROR(IF(INDEX('[1]PNC 2020'!$A$3:$AA$434,MATCH($A616,'[1]PNC 2020'!$A$7:$A$434,0)+4,MATCH(E$60,'[1]PNC 2020'!$A$3:$AA$3,0))=0,"",INDEX('[1]PNC 2020'!$A$3:$AA$434,MATCH($A616,'[1]PNC 2020'!$A$7:$A$434,0)+4,MATCH(E$60,'[1]PNC 2020'!$A$3:$AA$3,0))),"")</f>
        <v/>
      </c>
      <c r="F616" s="87" t="str">
        <f>IFERROR(IF(INDEX('[1]PNC 2020'!$A$3:$AA$434,MATCH($A616,'[1]PNC 2020'!$A$7:$A$434,0)+4,MATCH(F$60,'[1]PNC 2020'!$A$3:$AA$3,0))=0,"",INDEX('[1]PNC 2020'!$A$3:$AA$434,MATCH($A616,'[1]PNC 2020'!$A$7:$A$434,0)+4,MATCH(F$60,'[1]PNC 2020'!$A$3:$AA$3,0))),"")</f>
        <v/>
      </c>
      <c r="G616" s="87">
        <f t="shared" si="211"/>
        <v>0</v>
      </c>
      <c r="H616" s="87" t="str">
        <f>IFERROR(IF(INDEX('[1]PNC 2020'!$A$3:$AA$434,MATCH($A616,'[1]PNC 2020'!$A$7:$A$434,0)+4,MATCH(H$60,'[1]PNC 2020'!$A$3:$AA$3,0))=0,"",INDEX('[1]PNC 2020'!$A$3:$AA$434,MATCH($A616,'[1]PNC 2020'!$A$7:$A$434,0)+4,MATCH(H$60,'[1]PNC 2020'!$A$3:$AA$3,0))),"")</f>
        <v/>
      </c>
      <c r="I616" s="87" t="str">
        <f>IFERROR(IF(INDEX('[1]PNC 2020'!$A$3:$AA$434,MATCH($A616,'[1]PNC 2020'!$A$7:$A$434,0)+4,MATCH(I$60,'[1]PNC 2020'!$A$3:$AA$3,0))=0,"",INDEX('[1]PNC 2020'!$A$3:$AA$434,MATCH($A616,'[1]PNC 2020'!$A$7:$A$434,0)+4,MATCH(I$60,'[1]PNC 2020'!$A$3:$AA$3,0))),"")</f>
        <v/>
      </c>
      <c r="J616" s="87">
        <f t="shared" si="212"/>
        <v>0</v>
      </c>
      <c r="K616" s="87" t="str">
        <f>IFERROR(IF(INDEX('[1]PNC 2020'!$A$3:$AA$434,MATCH($A616,'[1]PNC 2020'!$A$7:$A$434,0)+4,MATCH(K$60,'[1]PNC 2020'!$A$3:$AA$3,0))=0,"",INDEX('[1]PNC 2020'!$A$3:$AA$434,MATCH($A616,'[1]PNC 2020'!$A$7:$A$434,0)+4,MATCH(K$60,'[1]PNC 2020'!$A$3:$AA$3,0))),"")</f>
        <v/>
      </c>
      <c r="L616" s="87" t="str">
        <f>IFERROR(IF(INDEX('[1]PNC 2020'!$A$3:$AA$434,MATCH($A616,'[1]PNC 2020'!$A$7:$A$434,0)+4,MATCH(L$60,'[1]PNC 2020'!$A$3:$AA$3,0))=0,"",INDEX('[1]PNC 2020'!$A$3:$AA$434,MATCH($A616,'[1]PNC 2020'!$A$7:$A$434,0)+4,MATCH(L$60,'[1]PNC 2020'!$A$3:$AA$3,0))),"")</f>
        <v/>
      </c>
      <c r="M616" s="87">
        <f t="shared" si="213"/>
        <v>0</v>
      </c>
      <c r="N616" s="87" t="str">
        <f>IFERROR(IF(INDEX('[1]PNC 2020'!$A$3:$AA$434,MATCH($A616,'[1]PNC 2020'!$A$7:$A$434,0)+4,MATCH(N$60,'[1]PNC 2020'!$A$3:$AA$3,0))=0,"",INDEX('[1]PNC 2020'!$A$3:$AA$434,MATCH($A616,'[1]PNC 2020'!$A$7:$A$434,0)+4,MATCH(N$60,'[1]PNC 2020'!$A$3:$AA$3,0))),"")</f>
        <v/>
      </c>
      <c r="O616" s="87" t="str">
        <f>IFERROR(IF(INDEX('[1]PNC 2020'!$A$3:$AA$434,MATCH($A616,'[1]PNC 2020'!$A$7:$A$434,0)+4,MATCH(O$60,'[1]PNC 2020'!$A$3:$AA$3,0))=0,"",INDEX('[1]PNC 2020'!$A$3:$AA$434,MATCH($A616,'[1]PNC 2020'!$A$7:$A$434,0)+4,MATCH(O$60,'[1]PNC 2020'!$A$3:$AA$3,0))),"")</f>
        <v/>
      </c>
      <c r="P616" s="87">
        <f t="shared" si="214"/>
        <v>0</v>
      </c>
      <c r="Q616" s="87" t="str">
        <f>IFERROR(IF(INDEX('[1]PNC 2020'!$A$3:$AA$434,MATCH($A616,'[1]PNC 2020'!$A$7:$A$434,0)+4,MATCH(Q$60,'[1]PNC 2020'!$A$3:$AA$3,0))=0,"",INDEX('[1]PNC 2020'!$A$3:$AA$434,MATCH($A616,'[1]PNC 2020'!$A$7:$A$434,0)+4,MATCH(Q$60,'[1]PNC 2020'!$A$3:$AA$3,0))),"")</f>
        <v/>
      </c>
      <c r="R616" s="87" t="str">
        <f>IFERROR(IF(INDEX('[1]PNC 2020'!$A$3:$AA$434,MATCH($A616,'[1]PNC 2020'!$A$7:$A$434,0)+4,MATCH(R$60,'[1]PNC 2020'!$A$3:$AA$3,0))=0,"",INDEX('[1]PNC 2020'!$A$3:$AA$434,MATCH($A616,'[1]PNC 2020'!$A$7:$A$434,0)+4,MATCH(R$60,'[1]PNC 2020'!$A$3:$AA$3,0))),"")</f>
        <v/>
      </c>
      <c r="S616" s="87">
        <f t="shared" si="215"/>
        <v>0</v>
      </c>
      <c r="T616" s="87" t="str">
        <f>IFERROR(IF(INDEX('[1]PNC 2020'!$A$3:$AA$434,MATCH($A616,'[1]PNC 2020'!$A$7:$A$434,0)+4,MATCH(T$60,'[1]PNC 2020'!$A$3:$AA$3,0))=0,"",INDEX('[1]PNC 2020'!$A$3:$AA$434,MATCH($A616,'[1]PNC 2020'!$A$7:$A$434,0)+4,MATCH(T$60,'[1]PNC 2020'!$A$3:$AA$3,0))),"")</f>
        <v/>
      </c>
      <c r="U616" s="87" t="str">
        <f>IFERROR(IF(INDEX('[1]PNC 2020'!$A$3:$AA$434,MATCH($A616,'[1]PNC 2020'!$A$7:$A$434,0)+4,MATCH(U$60,'[1]PNC 2020'!$A$3:$AA$3,0))=0,"",INDEX('[1]PNC 2020'!$A$3:$AA$434,MATCH($A616,'[1]PNC 2020'!$A$7:$A$434,0)+4,MATCH(U$60,'[1]PNC 2020'!$A$3:$AA$3,0))),"")</f>
        <v/>
      </c>
      <c r="V616" s="87">
        <f t="shared" si="216"/>
        <v>0</v>
      </c>
      <c r="W616" s="87" t="str">
        <f>IFERROR(IF(INDEX('[1]PNC 2020'!$A$3:$AA$434,MATCH($A616,'[1]PNC 2020'!$A$7:$A$434,0)+4,MATCH(W$60,'[1]PNC 2020'!$A$3:$AA$3,0))=0,"",INDEX('[1]PNC 2020'!$A$3:$AA$434,MATCH($A616,'[1]PNC 2020'!$A$7:$A$434,0)+4,MATCH(W$60,'[1]PNC 2020'!$A$3:$AA$3,0))),"")</f>
        <v/>
      </c>
      <c r="X616" s="87" t="str">
        <f>IFERROR(IF(INDEX('[1]PNC 2020'!$A$3:$AA$434,MATCH($A616,'[1]PNC 2020'!$A$7:$A$434,0)+4,MATCH(X$60,'[1]PNC 2020'!$A$3:$AA$3,0))=0,"",INDEX('[1]PNC 2020'!$A$3:$AA$434,MATCH($A616,'[1]PNC 2020'!$A$7:$A$434,0)+4,MATCH(X$60,'[1]PNC 2020'!$A$3:$AA$3,0))),"")</f>
        <v/>
      </c>
      <c r="Y616" s="87">
        <f t="shared" si="217"/>
        <v>0</v>
      </c>
      <c r="Z616" s="87" t="str">
        <f>IFERROR(IF(INDEX('[1]PNC 2020'!$A$3:$AA$434,MATCH($A616,'[1]PNC 2020'!$A$7:$A$434,0)+4,MATCH(Z$60,'[1]PNC 2020'!$A$3:$AA$3,0))=0,"",INDEX('[1]PNC 2020'!$A$3:$AA$434,MATCH($A616,'[1]PNC 2020'!$A$7:$A$434,0)+4,MATCH(Z$60,'[1]PNC 2020'!$A$3:$AA$3,0))),"")</f>
        <v/>
      </c>
      <c r="AA616" s="87" t="str">
        <f>IFERROR(IF(INDEX('[1]PNC 2020'!$A$3:$AA$434,MATCH($A616,'[1]PNC 2020'!$A$7:$A$434,0)+4,MATCH(AA$60,'[1]PNC 2020'!$A$3:$AA$3,0))=0,"",INDEX('[1]PNC 2020'!$A$3:$AA$434,MATCH($A616,'[1]PNC 2020'!$A$7:$A$434,0)+4,MATCH(AA$60,'[1]PNC 2020'!$A$3:$AA$3,0))),"")</f>
        <v/>
      </c>
      <c r="AB616" s="87">
        <f t="shared" si="218"/>
        <v>0</v>
      </c>
      <c r="AC616" s="87" t="str">
        <f>IFERROR(IF(INDEX('[1]PNC 2020'!$A$3:$AA$434,MATCH($A616,'[1]PNC 2020'!$A$7:$A$434,0)+4,MATCH(AC$60,'[1]PNC 2020'!$A$3:$AA$3,0))=0,"",INDEX('[1]PNC 2020'!$A$3:$AA$434,MATCH($A616,'[1]PNC 2020'!$A$7:$A$434,0)+4,MATCH(AC$60,'[1]PNC 2020'!$A$3:$AA$3,0))),"")</f>
        <v/>
      </c>
      <c r="AD616" s="87" t="str">
        <f>IFERROR(IF(INDEX('[1]PNC 2020'!$A$3:$AA$434,MATCH($A616,'[1]PNC 2020'!$A$7:$A$434,0)+4,MATCH(AD$60,'[1]PNC 2020'!$A$3:$AA$3,0))=0,"",INDEX('[1]PNC 2020'!$A$3:$AA$434,MATCH($A616,'[1]PNC 2020'!$A$7:$A$434,0)+4,MATCH(AD$60,'[1]PNC 2020'!$A$3:$AA$3,0))),"")</f>
        <v/>
      </c>
      <c r="AE616" s="87">
        <f t="shared" si="219"/>
        <v>0</v>
      </c>
      <c r="AF616" s="87" t="str">
        <f>IFERROR(IF(INDEX('[1]PNC 2020'!$A$3:$AA$434,MATCH($A616,'[1]PNC 2020'!$A$7:$A$434,0)+4,MATCH(AF$60,'[1]PNC 2020'!$A$3:$AA$3,0))=0,"",INDEX('[1]PNC 2020'!$A$3:$AA$434,MATCH($A616,'[1]PNC 2020'!$A$7:$A$434,0)+4,MATCH(AF$60,'[1]PNC 2020'!$A$3:$AA$3,0))),"")</f>
        <v/>
      </c>
      <c r="AG616" s="87" t="str">
        <f>IFERROR(IF(INDEX('[1]PNC 2020'!$A$3:$AA$434,MATCH($A616,'[1]PNC 2020'!$A$7:$A$434,0)+4,MATCH(AG$60,'[1]PNC 2020'!$A$3:$AA$3,0))=0,"",INDEX('[1]PNC 2020'!$A$3:$AA$434,MATCH($A616,'[1]PNC 2020'!$A$7:$A$434,0)+4,MATCH(AG$60,'[1]PNC 2020'!$A$3:$AA$3,0))),"")</f>
        <v/>
      </c>
      <c r="AH616" s="87">
        <f t="shared" si="220"/>
        <v>0</v>
      </c>
      <c r="AI616" s="87" t="str">
        <f>IFERROR(IF(INDEX('[1]PNC 2020'!$A$3:$AA$434,MATCH($A616,'[1]PNC 2020'!$A$7:$A$434,0)+4,MATCH(AI$60,'[1]PNC 2020'!$A$3:$AA$3,0))=0,"",INDEX('[1]PNC 2020'!$A$3:$AA$434,MATCH($A616,'[1]PNC 2020'!$A$7:$A$434,0)+4,MATCH(AI$60,'[1]PNC 2020'!$A$3:$AA$3,0))),"")</f>
        <v/>
      </c>
      <c r="AJ616" s="87" t="str">
        <f>IFERROR(IF(INDEX('[1]PNC 2020'!$A$3:$AA$434,MATCH($A616,'[1]PNC 2020'!$A$7:$A$434,0)+4,MATCH(AJ$60,'[1]PNC 2020'!$A$3:$AA$3,0))=0,"",INDEX('[1]PNC 2020'!$A$3:$AA$434,MATCH($A616,'[1]PNC 2020'!$A$7:$A$434,0)+4,MATCH(AJ$60,'[1]PNC 2020'!$A$3:$AA$3,0))),"")</f>
        <v/>
      </c>
      <c r="AK616" s="87">
        <f t="shared" si="221"/>
        <v>0</v>
      </c>
      <c r="AM616" s="132" t="s">
        <v>10</v>
      </c>
    </row>
    <row r="617" spans="1:39" ht="15.95" customHeight="1" x14ac:dyDescent="0.2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tr">
        <f>IFERROR(IF(INDEX('[1]PNC 2020'!$A$3:$AA$434,MATCH($A617,'[1]PNC 2020'!$A$7:$A$434,0)+4,MATCH(E$60,'[1]PNC 2020'!$A$3:$AA$3,0))=0,"",INDEX('[1]PNC 2020'!$A$3:$AA$434,MATCH($A617,'[1]PNC 2020'!$A$7:$A$434,0)+4,MATCH(E$60,'[1]PNC 2020'!$A$3:$AA$3,0))),"")</f>
        <v/>
      </c>
      <c r="F617" s="87" t="str">
        <f>IFERROR(IF(INDEX('[1]PNC 2020'!$A$3:$AA$434,MATCH($A617,'[1]PNC 2020'!$A$7:$A$434,0)+4,MATCH(F$60,'[1]PNC 2020'!$A$3:$AA$3,0))=0,"",INDEX('[1]PNC 2020'!$A$3:$AA$434,MATCH($A617,'[1]PNC 2020'!$A$7:$A$434,0)+4,MATCH(F$60,'[1]PNC 2020'!$A$3:$AA$3,0))),"")</f>
        <v/>
      </c>
      <c r="G617" s="87">
        <f t="shared" si="211"/>
        <v>0</v>
      </c>
      <c r="H617" s="87" t="str">
        <f>IFERROR(IF(INDEX('[1]PNC 2020'!$A$3:$AA$434,MATCH($A617,'[1]PNC 2020'!$A$7:$A$434,0)+4,MATCH(H$60,'[1]PNC 2020'!$A$3:$AA$3,0))=0,"",INDEX('[1]PNC 2020'!$A$3:$AA$434,MATCH($A617,'[1]PNC 2020'!$A$7:$A$434,0)+4,MATCH(H$60,'[1]PNC 2020'!$A$3:$AA$3,0))),"")</f>
        <v/>
      </c>
      <c r="I617" s="87" t="str">
        <f>IFERROR(IF(INDEX('[1]PNC 2020'!$A$3:$AA$434,MATCH($A617,'[1]PNC 2020'!$A$7:$A$434,0)+4,MATCH(I$60,'[1]PNC 2020'!$A$3:$AA$3,0))=0,"",INDEX('[1]PNC 2020'!$A$3:$AA$434,MATCH($A617,'[1]PNC 2020'!$A$7:$A$434,0)+4,MATCH(I$60,'[1]PNC 2020'!$A$3:$AA$3,0))),"")</f>
        <v/>
      </c>
      <c r="J617" s="87">
        <f t="shared" si="212"/>
        <v>0</v>
      </c>
      <c r="K617" s="87" t="str">
        <f>IFERROR(IF(INDEX('[1]PNC 2020'!$A$3:$AA$434,MATCH($A617,'[1]PNC 2020'!$A$7:$A$434,0)+4,MATCH(K$60,'[1]PNC 2020'!$A$3:$AA$3,0))=0,"",INDEX('[1]PNC 2020'!$A$3:$AA$434,MATCH($A617,'[1]PNC 2020'!$A$7:$A$434,0)+4,MATCH(K$60,'[1]PNC 2020'!$A$3:$AA$3,0))),"")</f>
        <v/>
      </c>
      <c r="L617" s="87" t="str">
        <f>IFERROR(IF(INDEX('[1]PNC 2020'!$A$3:$AA$434,MATCH($A617,'[1]PNC 2020'!$A$7:$A$434,0)+4,MATCH(L$60,'[1]PNC 2020'!$A$3:$AA$3,0))=0,"",INDEX('[1]PNC 2020'!$A$3:$AA$434,MATCH($A617,'[1]PNC 2020'!$A$7:$A$434,0)+4,MATCH(L$60,'[1]PNC 2020'!$A$3:$AA$3,0))),"")</f>
        <v/>
      </c>
      <c r="M617" s="87">
        <f t="shared" si="213"/>
        <v>0</v>
      </c>
      <c r="N617" s="87" t="str">
        <f>IFERROR(IF(INDEX('[1]PNC 2020'!$A$3:$AA$434,MATCH($A617,'[1]PNC 2020'!$A$7:$A$434,0)+4,MATCH(N$60,'[1]PNC 2020'!$A$3:$AA$3,0))=0,"",INDEX('[1]PNC 2020'!$A$3:$AA$434,MATCH($A617,'[1]PNC 2020'!$A$7:$A$434,0)+4,MATCH(N$60,'[1]PNC 2020'!$A$3:$AA$3,0))),"")</f>
        <v/>
      </c>
      <c r="O617" s="87" t="str">
        <f>IFERROR(IF(INDEX('[1]PNC 2020'!$A$3:$AA$434,MATCH($A617,'[1]PNC 2020'!$A$7:$A$434,0)+4,MATCH(O$60,'[1]PNC 2020'!$A$3:$AA$3,0))=0,"",INDEX('[1]PNC 2020'!$A$3:$AA$434,MATCH($A617,'[1]PNC 2020'!$A$7:$A$434,0)+4,MATCH(O$60,'[1]PNC 2020'!$A$3:$AA$3,0))),"")</f>
        <v/>
      </c>
      <c r="P617" s="87">
        <f t="shared" si="214"/>
        <v>0</v>
      </c>
      <c r="Q617" s="87" t="str">
        <f>IFERROR(IF(INDEX('[1]PNC 2020'!$A$3:$AA$434,MATCH($A617,'[1]PNC 2020'!$A$7:$A$434,0)+4,MATCH(Q$60,'[1]PNC 2020'!$A$3:$AA$3,0))=0,"",INDEX('[1]PNC 2020'!$A$3:$AA$434,MATCH($A617,'[1]PNC 2020'!$A$7:$A$434,0)+4,MATCH(Q$60,'[1]PNC 2020'!$A$3:$AA$3,0))),"")</f>
        <v/>
      </c>
      <c r="R617" s="87" t="str">
        <f>IFERROR(IF(INDEX('[1]PNC 2020'!$A$3:$AA$434,MATCH($A617,'[1]PNC 2020'!$A$7:$A$434,0)+4,MATCH(R$60,'[1]PNC 2020'!$A$3:$AA$3,0))=0,"",INDEX('[1]PNC 2020'!$A$3:$AA$434,MATCH($A617,'[1]PNC 2020'!$A$7:$A$434,0)+4,MATCH(R$60,'[1]PNC 2020'!$A$3:$AA$3,0))),"")</f>
        <v/>
      </c>
      <c r="S617" s="87">
        <f t="shared" si="215"/>
        <v>0</v>
      </c>
      <c r="T617" s="87" t="str">
        <f>IFERROR(IF(INDEX('[1]PNC 2020'!$A$3:$AA$434,MATCH($A617,'[1]PNC 2020'!$A$7:$A$434,0)+4,MATCH(T$60,'[1]PNC 2020'!$A$3:$AA$3,0))=0,"",INDEX('[1]PNC 2020'!$A$3:$AA$434,MATCH($A617,'[1]PNC 2020'!$A$7:$A$434,0)+4,MATCH(T$60,'[1]PNC 2020'!$A$3:$AA$3,0))),"")</f>
        <v/>
      </c>
      <c r="U617" s="87" t="str">
        <f>IFERROR(IF(INDEX('[1]PNC 2020'!$A$3:$AA$434,MATCH($A617,'[1]PNC 2020'!$A$7:$A$434,0)+4,MATCH(U$60,'[1]PNC 2020'!$A$3:$AA$3,0))=0,"",INDEX('[1]PNC 2020'!$A$3:$AA$434,MATCH($A617,'[1]PNC 2020'!$A$7:$A$434,0)+4,MATCH(U$60,'[1]PNC 2020'!$A$3:$AA$3,0))),"")</f>
        <v/>
      </c>
      <c r="V617" s="87">
        <f t="shared" si="216"/>
        <v>0</v>
      </c>
      <c r="W617" s="87" t="str">
        <f>IFERROR(IF(INDEX('[1]PNC 2020'!$A$3:$AA$434,MATCH($A617,'[1]PNC 2020'!$A$7:$A$434,0)+4,MATCH(W$60,'[1]PNC 2020'!$A$3:$AA$3,0))=0,"",INDEX('[1]PNC 2020'!$A$3:$AA$434,MATCH($A617,'[1]PNC 2020'!$A$7:$A$434,0)+4,MATCH(W$60,'[1]PNC 2020'!$A$3:$AA$3,0))),"")</f>
        <v/>
      </c>
      <c r="X617" s="87" t="str">
        <f>IFERROR(IF(INDEX('[1]PNC 2020'!$A$3:$AA$434,MATCH($A617,'[1]PNC 2020'!$A$7:$A$434,0)+4,MATCH(X$60,'[1]PNC 2020'!$A$3:$AA$3,0))=0,"",INDEX('[1]PNC 2020'!$A$3:$AA$434,MATCH($A617,'[1]PNC 2020'!$A$7:$A$434,0)+4,MATCH(X$60,'[1]PNC 2020'!$A$3:$AA$3,0))),"")</f>
        <v/>
      </c>
      <c r="Y617" s="87">
        <f t="shared" si="217"/>
        <v>0</v>
      </c>
      <c r="Z617" s="87" t="str">
        <f>IFERROR(IF(INDEX('[1]PNC 2020'!$A$3:$AA$434,MATCH($A617,'[1]PNC 2020'!$A$7:$A$434,0)+4,MATCH(Z$60,'[1]PNC 2020'!$A$3:$AA$3,0))=0,"",INDEX('[1]PNC 2020'!$A$3:$AA$434,MATCH($A617,'[1]PNC 2020'!$A$7:$A$434,0)+4,MATCH(Z$60,'[1]PNC 2020'!$A$3:$AA$3,0))),"")</f>
        <v/>
      </c>
      <c r="AA617" s="87" t="str">
        <f>IFERROR(IF(INDEX('[1]PNC 2020'!$A$3:$AA$434,MATCH($A617,'[1]PNC 2020'!$A$7:$A$434,0)+4,MATCH(AA$60,'[1]PNC 2020'!$A$3:$AA$3,0))=0,"",INDEX('[1]PNC 2020'!$A$3:$AA$434,MATCH($A617,'[1]PNC 2020'!$A$7:$A$434,0)+4,MATCH(AA$60,'[1]PNC 2020'!$A$3:$AA$3,0))),"")</f>
        <v/>
      </c>
      <c r="AB617" s="87">
        <f t="shared" si="218"/>
        <v>0</v>
      </c>
      <c r="AC617" s="87" t="str">
        <f>IFERROR(IF(INDEX('[1]PNC 2020'!$A$3:$AA$434,MATCH($A617,'[1]PNC 2020'!$A$7:$A$434,0)+4,MATCH(AC$60,'[1]PNC 2020'!$A$3:$AA$3,0))=0,"",INDEX('[1]PNC 2020'!$A$3:$AA$434,MATCH($A617,'[1]PNC 2020'!$A$7:$A$434,0)+4,MATCH(AC$60,'[1]PNC 2020'!$A$3:$AA$3,0))),"")</f>
        <v/>
      </c>
      <c r="AD617" s="87" t="str">
        <f>IFERROR(IF(INDEX('[1]PNC 2020'!$A$3:$AA$434,MATCH($A617,'[1]PNC 2020'!$A$7:$A$434,0)+4,MATCH(AD$60,'[1]PNC 2020'!$A$3:$AA$3,0))=0,"",INDEX('[1]PNC 2020'!$A$3:$AA$434,MATCH($A617,'[1]PNC 2020'!$A$7:$A$434,0)+4,MATCH(AD$60,'[1]PNC 2020'!$A$3:$AA$3,0))),"")</f>
        <v/>
      </c>
      <c r="AE617" s="87">
        <f t="shared" si="219"/>
        <v>0</v>
      </c>
      <c r="AF617" s="87" t="str">
        <f>IFERROR(IF(INDEX('[1]PNC 2020'!$A$3:$AA$434,MATCH($A617,'[1]PNC 2020'!$A$7:$A$434,0)+4,MATCH(AF$60,'[1]PNC 2020'!$A$3:$AA$3,0))=0,"",INDEX('[1]PNC 2020'!$A$3:$AA$434,MATCH($A617,'[1]PNC 2020'!$A$7:$A$434,0)+4,MATCH(AF$60,'[1]PNC 2020'!$A$3:$AA$3,0))),"")</f>
        <v/>
      </c>
      <c r="AG617" s="87" t="str">
        <f>IFERROR(IF(INDEX('[1]PNC 2020'!$A$3:$AA$434,MATCH($A617,'[1]PNC 2020'!$A$7:$A$434,0)+4,MATCH(AG$60,'[1]PNC 2020'!$A$3:$AA$3,0))=0,"",INDEX('[1]PNC 2020'!$A$3:$AA$434,MATCH($A617,'[1]PNC 2020'!$A$7:$A$434,0)+4,MATCH(AG$60,'[1]PNC 2020'!$A$3:$AA$3,0))),"")</f>
        <v/>
      </c>
      <c r="AH617" s="87">
        <f t="shared" si="220"/>
        <v>0</v>
      </c>
      <c r="AI617" s="87" t="str">
        <f>IFERROR(IF(INDEX('[1]PNC 2020'!$A$3:$AA$434,MATCH($A617,'[1]PNC 2020'!$A$7:$A$434,0)+4,MATCH(AI$60,'[1]PNC 2020'!$A$3:$AA$3,0))=0,"",INDEX('[1]PNC 2020'!$A$3:$AA$434,MATCH($A617,'[1]PNC 2020'!$A$7:$A$434,0)+4,MATCH(AI$60,'[1]PNC 2020'!$A$3:$AA$3,0))),"")</f>
        <v/>
      </c>
      <c r="AJ617" s="87" t="str">
        <f>IFERROR(IF(INDEX('[1]PNC 2020'!$A$3:$AA$434,MATCH($A617,'[1]PNC 2020'!$A$7:$A$434,0)+4,MATCH(AJ$60,'[1]PNC 2020'!$A$3:$AA$3,0))=0,"",INDEX('[1]PNC 2020'!$A$3:$AA$434,MATCH($A617,'[1]PNC 2020'!$A$7:$A$434,0)+4,MATCH(AJ$60,'[1]PNC 2020'!$A$3:$AA$3,0))),"")</f>
        <v/>
      </c>
      <c r="AK617" s="87">
        <f t="shared" si="221"/>
        <v>0</v>
      </c>
      <c r="AM617" s="132" t="s">
        <v>10</v>
      </c>
    </row>
    <row r="618" spans="1:39" ht="15.95" customHeight="1" x14ac:dyDescent="0.2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tr">
        <f>IFERROR(IF(INDEX('[1]PNC 2020'!$A$3:$AA$434,MATCH($A618,'[1]PNC 2020'!$A$7:$A$434,0)+4,MATCH(E$60,'[1]PNC 2020'!$A$3:$AA$3,0))=0,"",INDEX('[1]PNC 2020'!$A$3:$AA$434,MATCH($A618,'[1]PNC 2020'!$A$7:$A$434,0)+4,MATCH(E$60,'[1]PNC 2020'!$A$3:$AA$3,0))),"")</f>
        <v/>
      </c>
      <c r="F618" s="87" t="str">
        <f>IFERROR(IF(INDEX('[1]PNC 2020'!$A$3:$AA$434,MATCH($A618,'[1]PNC 2020'!$A$7:$A$434,0)+4,MATCH(F$60,'[1]PNC 2020'!$A$3:$AA$3,0))=0,"",INDEX('[1]PNC 2020'!$A$3:$AA$434,MATCH($A618,'[1]PNC 2020'!$A$7:$A$434,0)+4,MATCH(F$60,'[1]PNC 2020'!$A$3:$AA$3,0))),"")</f>
        <v/>
      </c>
      <c r="G618" s="87">
        <f t="shared" si="211"/>
        <v>0</v>
      </c>
      <c r="H618" s="87" t="str">
        <f>IFERROR(IF(INDEX('[1]PNC 2020'!$A$3:$AA$434,MATCH($A618,'[1]PNC 2020'!$A$7:$A$434,0)+4,MATCH(H$60,'[1]PNC 2020'!$A$3:$AA$3,0))=0,"",INDEX('[1]PNC 2020'!$A$3:$AA$434,MATCH($A618,'[1]PNC 2020'!$A$7:$A$434,0)+4,MATCH(H$60,'[1]PNC 2020'!$A$3:$AA$3,0))),"")</f>
        <v/>
      </c>
      <c r="I618" s="87" t="str">
        <f>IFERROR(IF(INDEX('[1]PNC 2020'!$A$3:$AA$434,MATCH($A618,'[1]PNC 2020'!$A$7:$A$434,0)+4,MATCH(I$60,'[1]PNC 2020'!$A$3:$AA$3,0))=0,"",INDEX('[1]PNC 2020'!$A$3:$AA$434,MATCH($A618,'[1]PNC 2020'!$A$7:$A$434,0)+4,MATCH(I$60,'[1]PNC 2020'!$A$3:$AA$3,0))),"")</f>
        <v/>
      </c>
      <c r="J618" s="87">
        <f t="shared" si="212"/>
        <v>0</v>
      </c>
      <c r="K618" s="87" t="str">
        <f>IFERROR(IF(INDEX('[1]PNC 2020'!$A$3:$AA$434,MATCH($A618,'[1]PNC 2020'!$A$7:$A$434,0)+4,MATCH(K$60,'[1]PNC 2020'!$A$3:$AA$3,0))=0,"",INDEX('[1]PNC 2020'!$A$3:$AA$434,MATCH($A618,'[1]PNC 2020'!$A$7:$A$434,0)+4,MATCH(K$60,'[1]PNC 2020'!$A$3:$AA$3,0))),"")</f>
        <v/>
      </c>
      <c r="L618" s="87" t="str">
        <f>IFERROR(IF(INDEX('[1]PNC 2020'!$A$3:$AA$434,MATCH($A618,'[1]PNC 2020'!$A$7:$A$434,0)+4,MATCH(L$60,'[1]PNC 2020'!$A$3:$AA$3,0))=0,"",INDEX('[1]PNC 2020'!$A$3:$AA$434,MATCH($A618,'[1]PNC 2020'!$A$7:$A$434,0)+4,MATCH(L$60,'[1]PNC 2020'!$A$3:$AA$3,0))),"")</f>
        <v/>
      </c>
      <c r="M618" s="87">
        <f t="shared" si="213"/>
        <v>0</v>
      </c>
      <c r="N618" s="87" t="str">
        <f>IFERROR(IF(INDEX('[1]PNC 2020'!$A$3:$AA$434,MATCH($A618,'[1]PNC 2020'!$A$7:$A$434,0)+4,MATCH(N$60,'[1]PNC 2020'!$A$3:$AA$3,0))=0,"",INDEX('[1]PNC 2020'!$A$3:$AA$434,MATCH($A618,'[1]PNC 2020'!$A$7:$A$434,0)+4,MATCH(N$60,'[1]PNC 2020'!$A$3:$AA$3,0))),"")</f>
        <v/>
      </c>
      <c r="O618" s="87" t="str">
        <f>IFERROR(IF(INDEX('[1]PNC 2020'!$A$3:$AA$434,MATCH($A618,'[1]PNC 2020'!$A$7:$A$434,0)+4,MATCH(O$60,'[1]PNC 2020'!$A$3:$AA$3,0))=0,"",INDEX('[1]PNC 2020'!$A$3:$AA$434,MATCH($A618,'[1]PNC 2020'!$A$7:$A$434,0)+4,MATCH(O$60,'[1]PNC 2020'!$A$3:$AA$3,0))),"")</f>
        <v/>
      </c>
      <c r="P618" s="87">
        <f t="shared" si="214"/>
        <v>0</v>
      </c>
      <c r="Q618" s="87" t="str">
        <f>IFERROR(IF(INDEX('[1]PNC 2020'!$A$3:$AA$434,MATCH($A618,'[1]PNC 2020'!$A$7:$A$434,0)+4,MATCH(Q$60,'[1]PNC 2020'!$A$3:$AA$3,0))=0,"",INDEX('[1]PNC 2020'!$A$3:$AA$434,MATCH($A618,'[1]PNC 2020'!$A$7:$A$434,0)+4,MATCH(Q$60,'[1]PNC 2020'!$A$3:$AA$3,0))),"")</f>
        <v/>
      </c>
      <c r="R618" s="87" t="str">
        <f>IFERROR(IF(INDEX('[1]PNC 2020'!$A$3:$AA$434,MATCH($A618,'[1]PNC 2020'!$A$7:$A$434,0)+4,MATCH(R$60,'[1]PNC 2020'!$A$3:$AA$3,0))=0,"",INDEX('[1]PNC 2020'!$A$3:$AA$434,MATCH($A618,'[1]PNC 2020'!$A$7:$A$434,0)+4,MATCH(R$60,'[1]PNC 2020'!$A$3:$AA$3,0))),"")</f>
        <v/>
      </c>
      <c r="S618" s="87">
        <f t="shared" si="215"/>
        <v>0</v>
      </c>
      <c r="T618" s="87" t="str">
        <f>IFERROR(IF(INDEX('[1]PNC 2020'!$A$3:$AA$434,MATCH($A618,'[1]PNC 2020'!$A$7:$A$434,0)+4,MATCH(T$60,'[1]PNC 2020'!$A$3:$AA$3,0))=0,"",INDEX('[1]PNC 2020'!$A$3:$AA$434,MATCH($A618,'[1]PNC 2020'!$A$7:$A$434,0)+4,MATCH(T$60,'[1]PNC 2020'!$A$3:$AA$3,0))),"")</f>
        <v/>
      </c>
      <c r="U618" s="87" t="str">
        <f>IFERROR(IF(INDEX('[1]PNC 2020'!$A$3:$AA$434,MATCH($A618,'[1]PNC 2020'!$A$7:$A$434,0)+4,MATCH(U$60,'[1]PNC 2020'!$A$3:$AA$3,0))=0,"",INDEX('[1]PNC 2020'!$A$3:$AA$434,MATCH($A618,'[1]PNC 2020'!$A$7:$A$434,0)+4,MATCH(U$60,'[1]PNC 2020'!$A$3:$AA$3,0))),"")</f>
        <v/>
      </c>
      <c r="V618" s="87">
        <f t="shared" si="216"/>
        <v>0</v>
      </c>
      <c r="W618" s="87" t="str">
        <f>IFERROR(IF(INDEX('[1]PNC 2020'!$A$3:$AA$434,MATCH($A618,'[1]PNC 2020'!$A$7:$A$434,0)+4,MATCH(W$60,'[1]PNC 2020'!$A$3:$AA$3,0))=0,"",INDEX('[1]PNC 2020'!$A$3:$AA$434,MATCH($A618,'[1]PNC 2020'!$A$7:$A$434,0)+4,MATCH(W$60,'[1]PNC 2020'!$A$3:$AA$3,0))),"")</f>
        <v/>
      </c>
      <c r="X618" s="87" t="str">
        <f>IFERROR(IF(INDEX('[1]PNC 2020'!$A$3:$AA$434,MATCH($A618,'[1]PNC 2020'!$A$7:$A$434,0)+4,MATCH(X$60,'[1]PNC 2020'!$A$3:$AA$3,0))=0,"",INDEX('[1]PNC 2020'!$A$3:$AA$434,MATCH($A618,'[1]PNC 2020'!$A$7:$A$434,0)+4,MATCH(X$60,'[1]PNC 2020'!$A$3:$AA$3,0))),"")</f>
        <v/>
      </c>
      <c r="Y618" s="87">
        <f t="shared" si="217"/>
        <v>0</v>
      </c>
      <c r="Z618" s="87" t="str">
        <f>IFERROR(IF(INDEX('[1]PNC 2020'!$A$3:$AA$434,MATCH($A618,'[1]PNC 2020'!$A$7:$A$434,0)+4,MATCH(Z$60,'[1]PNC 2020'!$A$3:$AA$3,0))=0,"",INDEX('[1]PNC 2020'!$A$3:$AA$434,MATCH($A618,'[1]PNC 2020'!$A$7:$A$434,0)+4,MATCH(Z$60,'[1]PNC 2020'!$A$3:$AA$3,0))),"")</f>
        <v/>
      </c>
      <c r="AA618" s="87" t="str">
        <f>IFERROR(IF(INDEX('[1]PNC 2020'!$A$3:$AA$434,MATCH($A618,'[1]PNC 2020'!$A$7:$A$434,0)+4,MATCH(AA$60,'[1]PNC 2020'!$A$3:$AA$3,0))=0,"",INDEX('[1]PNC 2020'!$A$3:$AA$434,MATCH($A618,'[1]PNC 2020'!$A$7:$A$434,0)+4,MATCH(AA$60,'[1]PNC 2020'!$A$3:$AA$3,0))),"")</f>
        <v/>
      </c>
      <c r="AB618" s="87">
        <f t="shared" si="218"/>
        <v>0</v>
      </c>
      <c r="AC618" s="87" t="str">
        <f>IFERROR(IF(INDEX('[1]PNC 2020'!$A$3:$AA$434,MATCH($A618,'[1]PNC 2020'!$A$7:$A$434,0)+4,MATCH(AC$60,'[1]PNC 2020'!$A$3:$AA$3,0))=0,"",INDEX('[1]PNC 2020'!$A$3:$AA$434,MATCH($A618,'[1]PNC 2020'!$A$7:$A$434,0)+4,MATCH(AC$60,'[1]PNC 2020'!$A$3:$AA$3,0))),"")</f>
        <v/>
      </c>
      <c r="AD618" s="87" t="str">
        <f>IFERROR(IF(INDEX('[1]PNC 2020'!$A$3:$AA$434,MATCH($A618,'[1]PNC 2020'!$A$7:$A$434,0)+4,MATCH(AD$60,'[1]PNC 2020'!$A$3:$AA$3,0))=0,"",INDEX('[1]PNC 2020'!$A$3:$AA$434,MATCH($A618,'[1]PNC 2020'!$A$7:$A$434,0)+4,MATCH(AD$60,'[1]PNC 2020'!$A$3:$AA$3,0))),"")</f>
        <v/>
      </c>
      <c r="AE618" s="87">
        <f t="shared" si="219"/>
        <v>0</v>
      </c>
      <c r="AF618" s="87" t="str">
        <f>IFERROR(IF(INDEX('[1]PNC 2020'!$A$3:$AA$434,MATCH($A618,'[1]PNC 2020'!$A$7:$A$434,0)+4,MATCH(AF$60,'[1]PNC 2020'!$A$3:$AA$3,0))=0,"",INDEX('[1]PNC 2020'!$A$3:$AA$434,MATCH($A618,'[1]PNC 2020'!$A$7:$A$434,0)+4,MATCH(AF$60,'[1]PNC 2020'!$A$3:$AA$3,0))),"")</f>
        <v/>
      </c>
      <c r="AG618" s="87" t="str">
        <f>IFERROR(IF(INDEX('[1]PNC 2020'!$A$3:$AA$434,MATCH($A618,'[1]PNC 2020'!$A$7:$A$434,0)+4,MATCH(AG$60,'[1]PNC 2020'!$A$3:$AA$3,0))=0,"",INDEX('[1]PNC 2020'!$A$3:$AA$434,MATCH($A618,'[1]PNC 2020'!$A$7:$A$434,0)+4,MATCH(AG$60,'[1]PNC 2020'!$A$3:$AA$3,0))),"")</f>
        <v/>
      </c>
      <c r="AH618" s="87">
        <f t="shared" si="220"/>
        <v>0</v>
      </c>
      <c r="AI618" s="87" t="str">
        <f>IFERROR(IF(INDEX('[1]PNC 2020'!$A$3:$AA$434,MATCH($A618,'[1]PNC 2020'!$A$7:$A$434,0)+4,MATCH(AI$60,'[1]PNC 2020'!$A$3:$AA$3,0))=0,"",INDEX('[1]PNC 2020'!$A$3:$AA$434,MATCH($A618,'[1]PNC 2020'!$A$7:$A$434,0)+4,MATCH(AI$60,'[1]PNC 2020'!$A$3:$AA$3,0))),"")</f>
        <v/>
      </c>
      <c r="AJ618" s="87" t="str">
        <f>IFERROR(IF(INDEX('[1]PNC 2020'!$A$3:$AA$434,MATCH($A618,'[1]PNC 2020'!$A$7:$A$434,0)+4,MATCH(AJ$60,'[1]PNC 2020'!$A$3:$AA$3,0))=0,"",INDEX('[1]PNC 2020'!$A$3:$AA$434,MATCH($A618,'[1]PNC 2020'!$A$7:$A$434,0)+4,MATCH(AJ$60,'[1]PNC 2020'!$A$3:$AA$3,0))),"")</f>
        <v/>
      </c>
      <c r="AK618" s="87">
        <f t="shared" si="221"/>
        <v>0</v>
      </c>
      <c r="AM618" s="132" t="s">
        <v>10</v>
      </c>
    </row>
    <row r="619" spans="1:39" ht="15.95" customHeight="1" x14ac:dyDescent="0.2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tr">
        <f>IFERROR(IF(INDEX('[1]PNC 2020'!$A$3:$AA$434,MATCH($A619,'[1]PNC 2020'!$A$7:$A$434,0)+4,MATCH(E$60,'[1]PNC 2020'!$A$3:$AA$3,0))=0,"",INDEX('[1]PNC 2020'!$A$3:$AA$434,MATCH($A619,'[1]PNC 2020'!$A$7:$A$434,0)+4,MATCH(E$60,'[1]PNC 2020'!$A$3:$AA$3,0))),"")</f>
        <v/>
      </c>
      <c r="F619" s="87" t="str">
        <f>IFERROR(IF(INDEX('[1]PNC 2020'!$A$3:$AA$434,MATCH($A619,'[1]PNC 2020'!$A$7:$A$434,0)+4,MATCH(F$60,'[1]PNC 2020'!$A$3:$AA$3,0))=0,"",INDEX('[1]PNC 2020'!$A$3:$AA$434,MATCH($A619,'[1]PNC 2020'!$A$7:$A$434,0)+4,MATCH(F$60,'[1]PNC 2020'!$A$3:$AA$3,0))),"")</f>
        <v/>
      </c>
      <c r="G619" s="87">
        <f t="shared" si="211"/>
        <v>0</v>
      </c>
      <c r="H619" s="87" t="str">
        <f>IFERROR(IF(INDEX('[1]PNC 2020'!$A$3:$AA$434,MATCH($A619,'[1]PNC 2020'!$A$7:$A$434,0)+4,MATCH(H$60,'[1]PNC 2020'!$A$3:$AA$3,0))=0,"",INDEX('[1]PNC 2020'!$A$3:$AA$434,MATCH($A619,'[1]PNC 2020'!$A$7:$A$434,0)+4,MATCH(H$60,'[1]PNC 2020'!$A$3:$AA$3,0))),"")</f>
        <v/>
      </c>
      <c r="I619" s="87" t="str">
        <f>IFERROR(IF(INDEX('[1]PNC 2020'!$A$3:$AA$434,MATCH($A619,'[1]PNC 2020'!$A$7:$A$434,0)+4,MATCH(I$60,'[1]PNC 2020'!$A$3:$AA$3,0))=0,"",INDEX('[1]PNC 2020'!$A$3:$AA$434,MATCH($A619,'[1]PNC 2020'!$A$7:$A$434,0)+4,MATCH(I$60,'[1]PNC 2020'!$A$3:$AA$3,0))),"")</f>
        <v/>
      </c>
      <c r="J619" s="87">
        <f t="shared" si="212"/>
        <v>0</v>
      </c>
      <c r="K619" s="87" t="str">
        <f>IFERROR(IF(INDEX('[1]PNC 2020'!$A$3:$AA$434,MATCH($A619,'[1]PNC 2020'!$A$7:$A$434,0)+4,MATCH(K$60,'[1]PNC 2020'!$A$3:$AA$3,0))=0,"",INDEX('[1]PNC 2020'!$A$3:$AA$434,MATCH($A619,'[1]PNC 2020'!$A$7:$A$434,0)+4,MATCH(K$60,'[1]PNC 2020'!$A$3:$AA$3,0))),"")</f>
        <v/>
      </c>
      <c r="L619" s="87" t="str">
        <f>IFERROR(IF(INDEX('[1]PNC 2020'!$A$3:$AA$434,MATCH($A619,'[1]PNC 2020'!$A$7:$A$434,0)+4,MATCH(L$60,'[1]PNC 2020'!$A$3:$AA$3,0))=0,"",INDEX('[1]PNC 2020'!$A$3:$AA$434,MATCH($A619,'[1]PNC 2020'!$A$7:$A$434,0)+4,MATCH(L$60,'[1]PNC 2020'!$A$3:$AA$3,0))),"")</f>
        <v/>
      </c>
      <c r="M619" s="87">
        <f t="shared" si="213"/>
        <v>0</v>
      </c>
      <c r="N619" s="87" t="str">
        <f>IFERROR(IF(INDEX('[1]PNC 2020'!$A$3:$AA$434,MATCH($A619,'[1]PNC 2020'!$A$7:$A$434,0)+4,MATCH(N$60,'[1]PNC 2020'!$A$3:$AA$3,0))=0,"",INDEX('[1]PNC 2020'!$A$3:$AA$434,MATCH($A619,'[1]PNC 2020'!$A$7:$A$434,0)+4,MATCH(N$60,'[1]PNC 2020'!$A$3:$AA$3,0))),"")</f>
        <v/>
      </c>
      <c r="O619" s="87" t="str">
        <f>IFERROR(IF(INDEX('[1]PNC 2020'!$A$3:$AA$434,MATCH($A619,'[1]PNC 2020'!$A$7:$A$434,0)+4,MATCH(O$60,'[1]PNC 2020'!$A$3:$AA$3,0))=0,"",INDEX('[1]PNC 2020'!$A$3:$AA$434,MATCH($A619,'[1]PNC 2020'!$A$7:$A$434,0)+4,MATCH(O$60,'[1]PNC 2020'!$A$3:$AA$3,0))),"")</f>
        <v/>
      </c>
      <c r="P619" s="87">
        <f t="shared" si="214"/>
        <v>0</v>
      </c>
      <c r="Q619" s="87" t="str">
        <f>IFERROR(IF(INDEX('[1]PNC 2020'!$A$3:$AA$434,MATCH($A619,'[1]PNC 2020'!$A$7:$A$434,0)+4,MATCH(Q$60,'[1]PNC 2020'!$A$3:$AA$3,0))=0,"",INDEX('[1]PNC 2020'!$A$3:$AA$434,MATCH($A619,'[1]PNC 2020'!$A$7:$A$434,0)+4,MATCH(Q$60,'[1]PNC 2020'!$A$3:$AA$3,0))),"")</f>
        <v/>
      </c>
      <c r="R619" s="87" t="str">
        <f>IFERROR(IF(INDEX('[1]PNC 2020'!$A$3:$AA$434,MATCH($A619,'[1]PNC 2020'!$A$7:$A$434,0)+4,MATCH(R$60,'[1]PNC 2020'!$A$3:$AA$3,0))=0,"",INDEX('[1]PNC 2020'!$A$3:$AA$434,MATCH($A619,'[1]PNC 2020'!$A$7:$A$434,0)+4,MATCH(R$60,'[1]PNC 2020'!$A$3:$AA$3,0))),"")</f>
        <v/>
      </c>
      <c r="S619" s="87">
        <f t="shared" si="215"/>
        <v>0</v>
      </c>
      <c r="T619" s="87" t="str">
        <f>IFERROR(IF(INDEX('[1]PNC 2020'!$A$3:$AA$434,MATCH($A619,'[1]PNC 2020'!$A$7:$A$434,0)+4,MATCH(T$60,'[1]PNC 2020'!$A$3:$AA$3,0))=0,"",INDEX('[1]PNC 2020'!$A$3:$AA$434,MATCH($A619,'[1]PNC 2020'!$A$7:$A$434,0)+4,MATCH(T$60,'[1]PNC 2020'!$A$3:$AA$3,0))),"")</f>
        <v/>
      </c>
      <c r="U619" s="87" t="str">
        <f>IFERROR(IF(INDEX('[1]PNC 2020'!$A$3:$AA$434,MATCH($A619,'[1]PNC 2020'!$A$7:$A$434,0)+4,MATCH(U$60,'[1]PNC 2020'!$A$3:$AA$3,0))=0,"",INDEX('[1]PNC 2020'!$A$3:$AA$434,MATCH($A619,'[1]PNC 2020'!$A$7:$A$434,0)+4,MATCH(U$60,'[1]PNC 2020'!$A$3:$AA$3,0))),"")</f>
        <v/>
      </c>
      <c r="V619" s="87">
        <f t="shared" si="216"/>
        <v>0</v>
      </c>
      <c r="W619" s="87" t="str">
        <f>IFERROR(IF(INDEX('[1]PNC 2020'!$A$3:$AA$434,MATCH($A619,'[1]PNC 2020'!$A$7:$A$434,0)+4,MATCH(W$60,'[1]PNC 2020'!$A$3:$AA$3,0))=0,"",INDEX('[1]PNC 2020'!$A$3:$AA$434,MATCH($A619,'[1]PNC 2020'!$A$7:$A$434,0)+4,MATCH(W$60,'[1]PNC 2020'!$A$3:$AA$3,0))),"")</f>
        <v/>
      </c>
      <c r="X619" s="87" t="str">
        <f>IFERROR(IF(INDEX('[1]PNC 2020'!$A$3:$AA$434,MATCH($A619,'[1]PNC 2020'!$A$7:$A$434,0)+4,MATCH(X$60,'[1]PNC 2020'!$A$3:$AA$3,0))=0,"",INDEX('[1]PNC 2020'!$A$3:$AA$434,MATCH($A619,'[1]PNC 2020'!$A$7:$A$434,0)+4,MATCH(X$60,'[1]PNC 2020'!$A$3:$AA$3,0))),"")</f>
        <v/>
      </c>
      <c r="Y619" s="87">
        <f t="shared" si="217"/>
        <v>0</v>
      </c>
      <c r="Z619" s="87" t="str">
        <f>IFERROR(IF(INDEX('[1]PNC 2020'!$A$3:$AA$434,MATCH($A619,'[1]PNC 2020'!$A$7:$A$434,0)+4,MATCH(Z$60,'[1]PNC 2020'!$A$3:$AA$3,0))=0,"",INDEX('[1]PNC 2020'!$A$3:$AA$434,MATCH($A619,'[1]PNC 2020'!$A$7:$A$434,0)+4,MATCH(Z$60,'[1]PNC 2020'!$A$3:$AA$3,0))),"")</f>
        <v/>
      </c>
      <c r="AA619" s="87" t="str">
        <f>IFERROR(IF(INDEX('[1]PNC 2020'!$A$3:$AA$434,MATCH($A619,'[1]PNC 2020'!$A$7:$A$434,0)+4,MATCH(AA$60,'[1]PNC 2020'!$A$3:$AA$3,0))=0,"",INDEX('[1]PNC 2020'!$A$3:$AA$434,MATCH($A619,'[1]PNC 2020'!$A$7:$A$434,0)+4,MATCH(AA$60,'[1]PNC 2020'!$A$3:$AA$3,0))),"")</f>
        <v/>
      </c>
      <c r="AB619" s="87">
        <f t="shared" si="218"/>
        <v>0</v>
      </c>
      <c r="AC619" s="87" t="str">
        <f>IFERROR(IF(INDEX('[1]PNC 2020'!$A$3:$AA$434,MATCH($A619,'[1]PNC 2020'!$A$7:$A$434,0)+4,MATCH(AC$60,'[1]PNC 2020'!$A$3:$AA$3,0))=0,"",INDEX('[1]PNC 2020'!$A$3:$AA$434,MATCH($A619,'[1]PNC 2020'!$A$7:$A$434,0)+4,MATCH(AC$60,'[1]PNC 2020'!$A$3:$AA$3,0))),"")</f>
        <v/>
      </c>
      <c r="AD619" s="87" t="str">
        <f>IFERROR(IF(INDEX('[1]PNC 2020'!$A$3:$AA$434,MATCH($A619,'[1]PNC 2020'!$A$7:$A$434,0)+4,MATCH(AD$60,'[1]PNC 2020'!$A$3:$AA$3,0))=0,"",INDEX('[1]PNC 2020'!$A$3:$AA$434,MATCH($A619,'[1]PNC 2020'!$A$7:$A$434,0)+4,MATCH(AD$60,'[1]PNC 2020'!$A$3:$AA$3,0))),"")</f>
        <v/>
      </c>
      <c r="AE619" s="87">
        <f t="shared" si="219"/>
        <v>0</v>
      </c>
      <c r="AF619" s="87" t="str">
        <f>IFERROR(IF(INDEX('[1]PNC 2020'!$A$3:$AA$434,MATCH($A619,'[1]PNC 2020'!$A$7:$A$434,0)+4,MATCH(AF$60,'[1]PNC 2020'!$A$3:$AA$3,0))=0,"",INDEX('[1]PNC 2020'!$A$3:$AA$434,MATCH($A619,'[1]PNC 2020'!$A$7:$A$434,0)+4,MATCH(AF$60,'[1]PNC 2020'!$A$3:$AA$3,0))),"")</f>
        <v/>
      </c>
      <c r="AG619" s="87" t="str">
        <f>IFERROR(IF(INDEX('[1]PNC 2020'!$A$3:$AA$434,MATCH($A619,'[1]PNC 2020'!$A$7:$A$434,0)+4,MATCH(AG$60,'[1]PNC 2020'!$A$3:$AA$3,0))=0,"",INDEX('[1]PNC 2020'!$A$3:$AA$434,MATCH($A619,'[1]PNC 2020'!$A$7:$A$434,0)+4,MATCH(AG$60,'[1]PNC 2020'!$A$3:$AA$3,0))),"")</f>
        <v/>
      </c>
      <c r="AH619" s="87">
        <f t="shared" si="220"/>
        <v>0</v>
      </c>
      <c r="AI619" s="87" t="str">
        <f>IFERROR(IF(INDEX('[1]PNC 2020'!$A$3:$AA$434,MATCH($A619,'[1]PNC 2020'!$A$7:$A$434,0)+4,MATCH(AI$60,'[1]PNC 2020'!$A$3:$AA$3,0))=0,"",INDEX('[1]PNC 2020'!$A$3:$AA$434,MATCH($A619,'[1]PNC 2020'!$A$7:$A$434,0)+4,MATCH(AI$60,'[1]PNC 2020'!$A$3:$AA$3,0))),"")</f>
        <v/>
      </c>
      <c r="AJ619" s="87" t="str">
        <f>IFERROR(IF(INDEX('[1]PNC 2020'!$A$3:$AA$434,MATCH($A619,'[1]PNC 2020'!$A$7:$A$434,0)+4,MATCH(AJ$60,'[1]PNC 2020'!$A$3:$AA$3,0))=0,"",INDEX('[1]PNC 2020'!$A$3:$AA$434,MATCH($A619,'[1]PNC 2020'!$A$7:$A$434,0)+4,MATCH(AJ$60,'[1]PNC 2020'!$A$3:$AA$3,0))),"")</f>
        <v/>
      </c>
      <c r="AK619" s="87">
        <f t="shared" si="221"/>
        <v>0</v>
      </c>
      <c r="AM619" s="132" t="s">
        <v>10</v>
      </c>
    </row>
    <row r="620" spans="1:39" ht="15.95" customHeight="1" x14ac:dyDescent="0.2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tr">
        <f>IFERROR(IF(INDEX('[1]PNC 2020'!$A$3:$AA$434,MATCH($A620,'[1]PNC 2020'!$A$7:$A$434,0)+4,MATCH(E$60,'[1]PNC 2020'!$A$3:$AA$3,0))=0,"",INDEX('[1]PNC 2020'!$A$3:$AA$434,MATCH($A620,'[1]PNC 2020'!$A$7:$A$434,0)+4,MATCH(E$60,'[1]PNC 2020'!$A$3:$AA$3,0))),"")</f>
        <v/>
      </c>
      <c r="F620" s="87" t="str">
        <f>IFERROR(IF(INDEX('[1]PNC 2020'!$A$3:$AA$434,MATCH($A620,'[1]PNC 2020'!$A$7:$A$434,0)+4,MATCH(F$60,'[1]PNC 2020'!$A$3:$AA$3,0))=0,"",INDEX('[1]PNC 2020'!$A$3:$AA$434,MATCH($A620,'[1]PNC 2020'!$A$7:$A$434,0)+4,MATCH(F$60,'[1]PNC 2020'!$A$3:$AA$3,0))),"")</f>
        <v/>
      </c>
      <c r="G620" s="87">
        <f t="shared" si="211"/>
        <v>0</v>
      </c>
      <c r="H620" s="87" t="str">
        <f>IFERROR(IF(INDEX('[1]PNC 2020'!$A$3:$AA$434,MATCH($A620,'[1]PNC 2020'!$A$7:$A$434,0)+4,MATCH(H$60,'[1]PNC 2020'!$A$3:$AA$3,0))=0,"",INDEX('[1]PNC 2020'!$A$3:$AA$434,MATCH($A620,'[1]PNC 2020'!$A$7:$A$434,0)+4,MATCH(H$60,'[1]PNC 2020'!$A$3:$AA$3,0))),"")</f>
        <v/>
      </c>
      <c r="I620" s="87" t="str">
        <f>IFERROR(IF(INDEX('[1]PNC 2020'!$A$3:$AA$434,MATCH($A620,'[1]PNC 2020'!$A$7:$A$434,0)+4,MATCH(I$60,'[1]PNC 2020'!$A$3:$AA$3,0))=0,"",INDEX('[1]PNC 2020'!$A$3:$AA$434,MATCH($A620,'[1]PNC 2020'!$A$7:$A$434,0)+4,MATCH(I$60,'[1]PNC 2020'!$A$3:$AA$3,0))),"")</f>
        <v/>
      </c>
      <c r="J620" s="87">
        <f t="shared" si="212"/>
        <v>0</v>
      </c>
      <c r="K620" s="87" t="str">
        <f>IFERROR(IF(INDEX('[1]PNC 2020'!$A$3:$AA$434,MATCH($A620,'[1]PNC 2020'!$A$7:$A$434,0)+4,MATCH(K$60,'[1]PNC 2020'!$A$3:$AA$3,0))=0,"",INDEX('[1]PNC 2020'!$A$3:$AA$434,MATCH($A620,'[1]PNC 2020'!$A$7:$A$434,0)+4,MATCH(K$60,'[1]PNC 2020'!$A$3:$AA$3,0))),"")</f>
        <v/>
      </c>
      <c r="L620" s="87" t="str">
        <f>IFERROR(IF(INDEX('[1]PNC 2020'!$A$3:$AA$434,MATCH($A620,'[1]PNC 2020'!$A$7:$A$434,0)+4,MATCH(L$60,'[1]PNC 2020'!$A$3:$AA$3,0))=0,"",INDEX('[1]PNC 2020'!$A$3:$AA$434,MATCH($A620,'[1]PNC 2020'!$A$7:$A$434,0)+4,MATCH(L$60,'[1]PNC 2020'!$A$3:$AA$3,0))),"")</f>
        <v/>
      </c>
      <c r="M620" s="87">
        <f t="shared" si="213"/>
        <v>0</v>
      </c>
      <c r="N620" s="87" t="str">
        <f>IFERROR(IF(INDEX('[1]PNC 2020'!$A$3:$AA$434,MATCH($A620,'[1]PNC 2020'!$A$7:$A$434,0)+4,MATCH(N$60,'[1]PNC 2020'!$A$3:$AA$3,0))=0,"",INDEX('[1]PNC 2020'!$A$3:$AA$434,MATCH($A620,'[1]PNC 2020'!$A$7:$A$434,0)+4,MATCH(N$60,'[1]PNC 2020'!$A$3:$AA$3,0))),"")</f>
        <v/>
      </c>
      <c r="O620" s="87" t="str">
        <f>IFERROR(IF(INDEX('[1]PNC 2020'!$A$3:$AA$434,MATCH($A620,'[1]PNC 2020'!$A$7:$A$434,0)+4,MATCH(O$60,'[1]PNC 2020'!$A$3:$AA$3,0))=0,"",INDEX('[1]PNC 2020'!$A$3:$AA$434,MATCH($A620,'[1]PNC 2020'!$A$7:$A$434,0)+4,MATCH(O$60,'[1]PNC 2020'!$A$3:$AA$3,0))),"")</f>
        <v/>
      </c>
      <c r="P620" s="87">
        <f t="shared" si="214"/>
        <v>0</v>
      </c>
      <c r="Q620" s="87" t="str">
        <f>IFERROR(IF(INDEX('[1]PNC 2020'!$A$3:$AA$434,MATCH($A620,'[1]PNC 2020'!$A$7:$A$434,0)+4,MATCH(Q$60,'[1]PNC 2020'!$A$3:$AA$3,0))=0,"",INDEX('[1]PNC 2020'!$A$3:$AA$434,MATCH($A620,'[1]PNC 2020'!$A$7:$A$434,0)+4,MATCH(Q$60,'[1]PNC 2020'!$A$3:$AA$3,0))),"")</f>
        <v/>
      </c>
      <c r="R620" s="87" t="str">
        <f>IFERROR(IF(INDEX('[1]PNC 2020'!$A$3:$AA$434,MATCH($A620,'[1]PNC 2020'!$A$7:$A$434,0)+4,MATCH(R$60,'[1]PNC 2020'!$A$3:$AA$3,0))=0,"",INDEX('[1]PNC 2020'!$A$3:$AA$434,MATCH($A620,'[1]PNC 2020'!$A$7:$A$434,0)+4,MATCH(R$60,'[1]PNC 2020'!$A$3:$AA$3,0))),"")</f>
        <v/>
      </c>
      <c r="S620" s="87">
        <f t="shared" si="215"/>
        <v>0</v>
      </c>
      <c r="T620" s="87" t="str">
        <f>IFERROR(IF(INDEX('[1]PNC 2020'!$A$3:$AA$434,MATCH($A620,'[1]PNC 2020'!$A$7:$A$434,0)+4,MATCH(T$60,'[1]PNC 2020'!$A$3:$AA$3,0))=0,"",INDEX('[1]PNC 2020'!$A$3:$AA$434,MATCH($A620,'[1]PNC 2020'!$A$7:$A$434,0)+4,MATCH(T$60,'[1]PNC 2020'!$A$3:$AA$3,0))),"")</f>
        <v/>
      </c>
      <c r="U620" s="87" t="str">
        <f>IFERROR(IF(INDEX('[1]PNC 2020'!$A$3:$AA$434,MATCH($A620,'[1]PNC 2020'!$A$7:$A$434,0)+4,MATCH(U$60,'[1]PNC 2020'!$A$3:$AA$3,0))=0,"",INDEX('[1]PNC 2020'!$A$3:$AA$434,MATCH($A620,'[1]PNC 2020'!$A$7:$A$434,0)+4,MATCH(U$60,'[1]PNC 2020'!$A$3:$AA$3,0))),"")</f>
        <v/>
      </c>
      <c r="V620" s="87">
        <f t="shared" si="216"/>
        <v>0</v>
      </c>
      <c r="W620" s="87" t="str">
        <f>IFERROR(IF(INDEX('[1]PNC 2020'!$A$3:$AA$434,MATCH($A620,'[1]PNC 2020'!$A$7:$A$434,0)+4,MATCH(W$60,'[1]PNC 2020'!$A$3:$AA$3,0))=0,"",INDEX('[1]PNC 2020'!$A$3:$AA$434,MATCH($A620,'[1]PNC 2020'!$A$7:$A$434,0)+4,MATCH(W$60,'[1]PNC 2020'!$A$3:$AA$3,0))),"")</f>
        <v/>
      </c>
      <c r="X620" s="87" t="str">
        <f>IFERROR(IF(INDEX('[1]PNC 2020'!$A$3:$AA$434,MATCH($A620,'[1]PNC 2020'!$A$7:$A$434,0)+4,MATCH(X$60,'[1]PNC 2020'!$A$3:$AA$3,0))=0,"",INDEX('[1]PNC 2020'!$A$3:$AA$434,MATCH($A620,'[1]PNC 2020'!$A$7:$A$434,0)+4,MATCH(X$60,'[1]PNC 2020'!$A$3:$AA$3,0))),"")</f>
        <v/>
      </c>
      <c r="Y620" s="87">
        <f t="shared" si="217"/>
        <v>0</v>
      </c>
      <c r="Z620" s="87" t="str">
        <f>IFERROR(IF(INDEX('[1]PNC 2020'!$A$3:$AA$434,MATCH($A620,'[1]PNC 2020'!$A$7:$A$434,0)+4,MATCH(Z$60,'[1]PNC 2020'!$A$3:$AA$3,0))=0,"",INDEX('[1]PNC 2020'!$A$3:$AA$434,MATCH($A620,'[1]PNC 2020'!$A$7:$A$434,0)+4,MATCH(Z$60,'[1]PNC 2020'!$A$3:$AA$3,0))),"")</f>
        <v/>
      </c>
      <c r="AA620" s="87" t="str">
        <f>IFERROR(IF(INDEX('[1]PNC 2020'!$A$3:$AA$434,MATCH($A620,'[1]PNC 2020'!$A$7:$A$434,0)+4,MATCH(AA$60,'[1]PNC 2020'!$A$3:$AA$3,0))=0,"",INDEX('[1]PNC 2020'!$A$3:$AA$434,MATCH($A620,'[1]PNC 2020'!$A$7:$A$434,0)+4,MATCH(AA$60,'[1]PNC 2020'!$A$3:$AA$3,0))),"")</f>
        <v/>
      </c>
      <c r="AB620" s="87">
        <f t="shared" si="218"/>
        <v>0</v>
      </c>
      <c r="AC620" s="87" t="str">
        <f>IFERROR(IF(INDEX('[1]PNC 2020'!$A$3:$AA$434,MATCH($A620,'[1]PNC 2020'!$A$7:$A$434,0)+4,MATCH(AC$60,'[1]PNC 2020'!$A$3:$AA$3,0))=0,"",INDEX('[1]PNC 2020'!$A$3:$AA$434,MATCH($A620,'[1]PNC 2020'!$A$7:$A$434,0)+4,MATCH(AC$60,'[1]PNC 2020'!$A$3:$AA$3,0))),"")</f>
        <v/>
      </c>
      <c r="AD620" s="87" t="str">
        <f>IFERROR(IF(INDEX('[1]PNC 2020'!$A$3:$AA$434,MATCH($A620,'[1]PNC 2020'!$A$7:$A$434,0)+4,MATCH(AD$60,'[1]PNC 2020'!$A$3:$AA$3,0))=0,"",INDEX('[1]PNC 2020'!$A$3:$AA$434,MATCH($A620,'[1]PNC 2020'!$A$7:$A$434,0)+4,MATCH(AD$60,'[1]PNC 2020'!$A$3:$AA$3,0))),"")</f>
        <v/>
      </c>
      <c r="AE620" s="87">
        <f t="shared" si="219"/>
        <v>0</v>
      </c>
      <c r="AF620" s="87" t="str">
        <f>IFERROR(IF(INDEX('[1]PNC 2020'!$A$3:$AA$434,MATCH($A620,'[1]PNC 2020'!$A$7:$A$434,0)+4,MATCH(AF$60,'[1]PNC 2020'!$A$3:$AA$3,0))=0,"",INDEX('[1]PNC 2020'!$A$3:$AA$434,MATCH($A620,'[1]PNC 2020'!$A$7:$A$434,0)+4,MATCH(AF$60,'[1]PNC 2020'!$A$3:$AA$3,0))),"")</f>
        <v/>
      </c>
      <c r="AG620" s="87" t="str">
        <f>IFERROR(IF(INDEX('[1]PNC 2020'!$A$3:$AA$434,MATCH($A620,'[1]PNC 2020'!$A$7:$A$434,0)+4,MATCH(AG$60,'[1]PNC 2020'!$A$3:$AA$3,0))=0,"",INDEX('[1]PNC 2020'!$A$3:$AA$434,MATCH($A620,'[1]PNC 2020'!$A$7:$A$434,0)+4,MATCH(AG$60,'[1]PNC 2020'!$A$3:$AA$3,0))),"")</f>
        <v/>
      </c>
      <c r="AH620" s="87">
        <f t="shared" si="220"/>
        <v>0</v>
      </c>
      <c r="AI620" s="87" t="str">
        <f>IFERROR(IF(INDEX('[1]PNC 2020'!$A$3:$AA$434,MATCH($A620,'[1]PNC 2020'!$A$7:$A$434,0)+4,MATCH(AI$60,'[1]PNC 2020'!$A$3:$AA$3,0))=0,"",INDEX('[1]PNC 2020'!$A$3:$AA$434,MATCH($A620,'[1]PNC 2020'!$A$7:$A$434,0)+4,MATCH(AI$60,'[1]PNC 2020'!$A$3:$AA$3,0))),"")</f>
        <v/>
      </c>
      <c r="AJ620" s="87" t="str">
        <f>IFERROR(IF(INDEX('[1]PNC 2020'!$A$3:$AA$434,MATCH($A620,'[1]PNC 2020'!$A$7:$A$434,0)+4,MATCH(AJ$60,'[1]PNC 2020'!$A$3:$AA$3,0))=0,"",INDEX('[1]PNC 2020'!$A$3:$AA$434,MATCH($A620,'[1]PNC 2020'!$A$7:$A$434,0)+4,MATCH(AJ$60,'[1]PNC 2020'!$A$3:$AA$3,0))),"")</f>
        <v/>
      </c>
      <c r="AK620" s="87">
        <f t="shared" si="221"/>
        <v>0</v>
      </c>
      <c r="AM620" s="132" t="s">
        <v>10</v>
      </c>
    </row>
    <row r="621" spans="1:39" ht="15.95" customHeight="1" x14ac:dyDescent="0.2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tr">
        <f>IFERROR(IF(INDEX('[1]PNC 2020'!$A$3:$AA$434,MATCH($A621,'[1]PNC 2020'!$A$7:$A$434,0)+4,MATCH(E$60,'[1]PNC 2020'!$A$3:$AA$3,0))=0,"",INDEX('[1]PNC 2020'!$A$3:$AA$434,MATCH($A621,'[1]PNC 2020'!$A$7:$A$434,0)+4,MATCH(E$60,'[1]PNC 2020'!$A$3:$AA$3,0))),"")</f>
        <v/>
      </c>
      <c r="F621" s="87" t="str">
        <f>IFERROR(IF(INDEX('[1]PNC 2020'!$A$3:$AA$434,MATCH($A621,'[1]PNC 2020'!$A$7:$A$434,0)+4,MATCH(F$60,'[1]PNC 2020'!$A$3:$AA$3,0))=0,"",INDEX('[1]PNC 2020'!$A$3:$AA$434,MATCH($A621,'[1]PNC 2020'!$A$7:$A$434,0)+4,MATCH(F$60,'[1]PNC 2020'!$A$3:$AA$3,0))),"")</f>
        <v/>
      </c>
      <c r="G621" s="87">
        <f t="shared" si="211"/>
        <v>0</v>
      </c>
      <c r="H621" s="87" t="str">
        <f>IFERROR(IF(INDEX('[1]PNC 2020'!$A$3:$AA$434,MATCH($A621,'[1]PNC 2020'!$A$7:$A$434,0)+4,MATCH(H$60,'[1]PNC 2020'!$A$3:$AA$3,0))=0,"",INDEX('[1]PNC 2020'!$A$3:$AA$434,MATCH($A621,'[1]PNC 2020'!$A$7:$A$434,0)+4,MATCH(H$60,'[1]PNC 2020'!$A$3:$AA$3,0))),"")</f>
        <v/>
      </c>
      <c r="I621" s="87" t="str">
        <f>IFERROR(IF(INDEX('[1]PNC 2020'!$A$3:$AA$434,MATCH($A621,'[1]PNC 2020'!$A$7:$A$434,0)+4,MATCH(I$60,'[1]PNC 2020'!$A$3:$AA$3,0))=0,"",INDEX('[1]PNC 2020'!$A$3:$AA$434,MATCH($A621,'[1]PNC 2020'!$A$7:$A$434,0)+4,MATCH(I$60,'[1]PNC 2020'!$A$3:$AA$3,0))),"")</f>
        <v/>
      </c>
      <c r="J621" s="87">
        <f t="shared" si="212"/>
        <v>0</v>
      </c>
      <c r="K621" s="87" t="str">
        <f>IFERROR(IF(INDEX('[1]PNC 2020'!$A$3:$AA$434,MATCH($A621,'[1]PNC 2020'!$A$7:$A$434,0)+4,MATCH(K$60,'[1]PNC 2020'!$A$3:$AA$3,0))=0,"",INDEX('[1]PNC 2020'!$A$3:$AA$434,MATCH($A621,'[1]PNC 2020'!$A$7:$A$434,0)+4,MATCH(K$60,'[1]PNC 2020'!$A$3:$AA$3,0))),"")</f>
        <v/>
      </c>
      <c r="L621" s="87" t="str">
        <f>IFERROR(IF(INDEX('[1]PNC 2020'!$A$3:$AA$434,MATCH($A621,'[1]PNC 2020'!$A$7:$A$434,0)+4,MATCH(L$60,'[1]PNC 2020'!$A$3:$AA$3,0))=0,"",INDEX('[1]PNC 2020'!$A$3:$AA$434,MATCH($A621,'[1]PNC 2020'!$A$7:$A$434,0)+4,MATCH(L$60,'[1]PNC 2020'!$A$3:$AA$3,0))),"")</f>
        <v/>
      </c>
      <c r="M621" s="87">
        <f t="shared" si="213"/>
        <v>0</v>
      </c>
      <c r="N621" s="87" t="str">
        <f>IFERROR(IF(INDEX('[1]PNC 2020'!$A$3:$AA$434,MATCH($A621,'[1]PNC 2020'!$A$7:$A$434,0)+4,MATCH(N$60,'[1]PNC 2020'!$A$3:$AA$3,0))=0,"",INDEX('[1]PNC 2020'!$A$3:$AA$434,MATCH($A621,'[1]PNC 2020'!$A$7:$A$434,0)+4,MATCH(N$60,'[1]PNC 2020'!$A$3:$AA$3,0))),"")</f>
        <v/>
      </c>
      <c r="O621" s="87" t="str">
        <f>IFERROR(IF(INDEX('[1]PNC 2020'!$A$3:$AA$434,MATCH($A621,'[1]PNC 2020'!$A$7:$A$434,0)+4,MATCH(O$60,'[1]PNC 2020'!$A$3:$AA$3,0))=0,"",INDEX('[1]PNC 2020'!$A$3:$AA$434,MATCH($A621,'[1]PNC 2020'!$A$7:$A$434,0)+4,MATCH(O$60,'[1]PNC 2020'!$A$3:$AA$3,0))),"")</f>
        <v/>
      </c>
      <c r="P621" s="87">
        <f t="shared" si="214"/>
        <v>0</v>
      </c>
      <c r="Q621" s="87" t="str">
        <f>IFERROR(IF(INDEX('[1]PNC 2020'!$A$3:$AA$434,MATCH($A621,'[1]PNC 2020'!$A$7:$A$434,0)+4,MATCH(Q$60,'[1]PNC 2020'!$A$3:$AA$3,0))=0,"",INDEX('[1]PNC 2020'!$A$3:$AA$434,MATCH($A621,'[1]PNC 2020'!$A$7:$A$434,0)+4,MATCH(Q$60,'[1]PNC 2020'!$A$3:$AA$3,0))),"")</f>
        <v/>
      </c>
      <c r="R621" s="87" t="str">
        <f>IFERROR(IF(INDEX('[1]PNC 2020'!$A$3:$AA$434,MATCH($A621,'[1]PNC 2020'!$A$7:$A$434,0)+4,MATCH(R$60,'[1]PNC 2020'!$A$3:$AA$3,0))=0,"",INDEX('[1]PNC 2020'!$A$3:$AA$434,MATCH($A621,'[1]PNC 2020'!$A$7:$A$434,0)+4,MATCH(R$60,'[1]PNC 2020'!$A$3:$AA$3,0))),"")</f>
        <v/>
      </c>
      <c r="S621" s="87">
        <f t="shared" si="215"/>
        <v>0</v>
      </c>
      <c r="T621" s="87" t="str">
        <f>IFERROR(IF(INDEX('[1]PNC 2020'!$A$3:$AA$434,MATCH($A621,'[1]PNC 2020'!$A$7:$A$434,0)+4,MATCH(T$60,'[1]PNC 2020'!$A$3:$AA$3,0))=0,"",INDEX('[1]PNC 2020'!$A$3:$AA$434,MATCH($A621,'[1]PNC 2020'!$A$7:$A$434,0)+4,MATCH(T$60,'[1]PNC 2020'!$A$3:$AA$3,0))),"")</f>
        <v/>
      </c>
      <c r="U621" s="87" t="str">
        <f>IFERROR(IF(INDEX('[1]PNC 2020'!$A$3:$AA$434,MATCH($A621,'[1]PNC 2020'!$A$7:$A$434,0)+4,MATCH(U$60,'[1]PNC 2020'!$A$3:$AA$3,0))=0,"",INDEX('[1]PNC 2020'!$A$3:$AA$434,MATCH($A621,'[1]PNC 2020'!$A$7:$A$434,0)+4,MATCH(U$60,'[1]PNC 2020'!$A$3:$AA$3,0))),"")</f>
        <v/>
      </c>
      <c r="V621" s="87">
        <f t="shared" si="216"/>
        <v>0</v>
      </c>
      <c r="W621" s="87" t="str">
        <f>IFERROR(IF(INDEX('[1]PNC 2020'!$A$3:$AA$434,MATCH($A621,'[1]PNC 2020'!$A$7:$A$434,0)+4,MATCH(W$60,'[1]PNC 2020'!$A$3:$AA$3,0))=0,"",INDEX('[1]PNC 2020'!$A$3:$AA$434,MATCH($A621,'[1]PNC 2020'!$A$7:$A$434,0)+4,MATCH(W$60,'[1]PNC 2020'!$A$3:$AA$3,0))),"")</f>
        <v/>
      </c>
      <c r="X621" s="87" t="str">
        <f>IFERROR(IF(INDEX('[1]PNC 2020'!$A$3:$AA$434,MATCH($A621,'[1]PNC 2020'!$A$7:$A$434,0)+4,MATCH(X$60,'[1]PNC 2020'!$A$3:$AA$3,0))=0,"",INDEX('[1]PNC 2020'!$A$3:$AA$434,MATCH($A621,'[1]PNC 2020'!$A$7:$A$434,0)+4,MATCH(X$60,'[1]PNC 2020'!$A$3:$AA$3,0))),"")</f>
        <v/>
      </c>
      <c r="Y621" s="87">
        <f t="shared" si="217"/>
        <v>0</v>
      </c>
      <c r="Z621" s="87" t="str">
        <f>IFERROR(IF(INDEX('[1]PNC 2020'!$A$3:$AA$434,MATCH($A621,'[1]PNC 2020'!$A$7:$A$434,0)+4,MATCH(Z$60,'[1]PNC 2020'!$A$3:$AA$3,0))=0,"",INDEX('[1]PNC 2020'!$A$3:$AA$434,MATCH($A621,'[1]PNC 2020'!$A$7:$A$434,0)+4,MATCH(Z$60,'[1]PNC 2020'!$A$3:$AA$3,0))),"")</f>
        <v/>
      </c>
      <c r="AA621" s="87" t="str">
        <f>IFERROR(IF(INDEX('[1]PNC 2020'!$A$3:$AA$434,MATCH($A621,'[1]PNC 2020'!$A$7:$A$434,0)+4,MATCH(AA$60,'[1]PNC 2020'!$A$3:$AA$3,0))=0,"",INDEX('[1]PNC 2020'!$A$3:$AA$434,MATCH($A621,'[1]PNC 2020'!$A$7:$A$434,0)+4,MATCH(AA$60,'[1]PNC 2020'!$A$3:$AA$3,0))),"")</f>
        <v/>
      </c>
      <c r="AB621" s="87">
        <f t="shared" si="218"/>
        <v>0</v>
      </c>
      <c r="AC621" s="87" t="str">
        <f>IFERROR(IF(INDEX('[1]PNC 2020'!$A$3:$AA$434,MATCH($A621,'[1]PNC 2020'!$A$7:$A$434,0)+4,MATCH(AC$60,'[1]PNC 2020'!$A$3:$AA$3,0))=0,"",INDEX('[1]PNC 2020'!$A$3:$AA$434,MATCH($A621,'[1]PNC 2020'!$A$7:$A$434,0)+4,MATCH(AC$60,'[1]PNC 2020'!$A$3:$AA$3,0))),"")</f>
        <v/>
      </c>
      <c r="AD621" s="87" t="str">
        <f>IFERROR(IF(INDEX('[1]PNC 2020'!$A$3:$AA$434,MATCH($A621,'[1]PNC 2020'!$A$7:$A$434,0)+4,MATCH(AD$60,'[1]PNC 2020'!$A$3:$AA$3,0))=0,"",INDEX('[1]PNC 2020'!$A$3:$AA$434,MATCH($A621,'[1]PNC 2020'!$A$7:$A$434,0)+4,MATCH(AD$60,'[1]PNC 2020'!$A$3:$AA$3,0))),"")</f>
        <v/>
      </c>
      <c r="AE621" s="87">
        <f t="shared" si="219"/>
        <v>0</v>
      </c>
      <c r="AF621" s="87" t="str">
        <f>IFERROR(IF(INDEX('[1]PNC 2020'!$A$3:$AA$434,MATCH($A621,'[1]PNC 2020'!$A$7:$A$434,0)+4,MATCH(AF$60,'[1]PNC 2020'!$A$3:$AA$3,0))=0,"",INDEX('[1]PNC 2020'!$A$3:$AA$434,MATCH($A621,'[1]PNC 2020'!$A$7:$A$434,0)+4,MATCH(AF$60,'[1]PNC 2020'!$A$3:$AA$3,0))),"")</f>
        <v/>
      </c>
      <c r="AG621" s="87" t="str">
        <f>IFERROR(IF(INDEX('[1]PNC 2020'!$A$3:$AA$434,MATCH($A621,'[1]PNC 2020'!$A$7:$A$434,0)+4,MATCH(AG$60,'[1]PNC 2020'!$A$3:$AA$3,0))=0,"",INDEX('[1]PNC 2020'!$A$3:$AA$434,MATCH($A621,'[1]PNC 2020'!$A$7:$A$434,0)+4,MATCH(AG$60,'[1]PNC 2020'!$A$3:$AA$3,0))),"")</f>
        <v/>
      </c>
      <c r="AH621" s="87">
        <f t="shared" si="220"/>
        <v>0</v>
      </c>
      <c r="AI621" s="87" t="str">
        <f>IFERROR(IF(INDEX('[1]PNC 2020'!$A$3:$AA$434,MATCH($A621,'[1]PNC 2020'!$A$7:$A$434,0)+4,MATCH(AI$60,'[1]PNC 2020'!$A$3:$AA$3,0))=0,"",INDEX('[1]PNC 2020'!$A$3:$AA$434,MATCH($A621,'[1]PNC 2020'!$A$7:$A$434,0)+4,MATCH(AI$60,'[1]PNC 2020'!$A$3:$AA$3,0))),"")</f>
        <v/>
      </c>
      <c r="AJ621" s="87" t="str">
        <f>IFERROR(IF(INDEX('[1]PNC 2020'!$A$3:$AA$434,MATCH($A621,'[1]PNC 2020'!$A$7:$A$434,0)+4,MATCH(AJ$60,'[1]PNC 2020'!$A$3:$AA$3,0))=0,"",INDEX('[1]PNC 2020'!$A$3:$AA$434,MATCH($A621,'[1]PNC 2020'!$A$7:$A$434,0)+4,MATCH(AJ$60,'[1]PNC 2020'!$A$3:$AA$3,0))),"")</f>
        <v/>
      </c>
      <c r="AK621" s="87">
        <f t="shared" si="221"/>
        <v>0</v>
      </c>
      <c r="AM621" s="132" t="s">
        <v>10</v>
      </c>
    </row>
    <row r="622" spans="1:39" ht="15.95" customHeight="1" x14ac:dyDescent="0.2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tr">
        <f>IFERROR(IF(INDEX('[1]PNC 2020'!$A$3:$AA$434,MATCH($A622,'[1]PNC 2020'!$A$7:$A$434,0)+4,MATCH(E$60,'[1]PNC 2020'!$A$3:$AA$3,0))=0,"",INDEX('[1]PNC 2020'!$A$3:$AA$434,MATCH($A622,'[1]PNC 2020'!$A$7:$A$434,0)+4,MATCH(E$60,'[1]PNC 2020'!$A$3:$AA$3,0))),"")</f>
        <v/>
      </c>
      <c r="F622" s="87" t="str">
        <f>IFERROR(IF(INDEX('[1]PNC 2020'!$A$3:$AA$434,MATCH($A622,'[1]PNC 2020'!$A$7:$A$434,0)+4,MATCH(F$60,'[1]PNC 2020'!$A$3:$AA$3,0))=0,"",INDEX('[1]PNC 2020'!$A$3:$AA$434,MATCH($A622,'[1]PNC 2020'!$A$7:$A$434,0)+4,MATCH(F$60,'[1]PNC 2020'!$A$3:$AA$3,0))),"")</f>
        <v/>
      </c>
      <c r="G622" s="87">
        <f t="shared" si="211"/>
        <v>0</v>
      </c>
      <c r="H622" s="87" t="str">
        <f>IFERROR(IF(INDEX('[1]PNC 2020'!$A$3:$AA$434,MATCH($A622,'[1]PNC 2020'!$A$7:$A$434,0)+4,MATCH(H$60,'[1]PNC 2020'!$A$3:$AA$3,0))=0,"",INDEX('[1]PNC 2020'!$A$3:$AA$434,MATCH($A622,'[1]PNC 2020'!$A$7:$A$434,0)+4,MATCH(H$60,'[1]PNC 2020'!$A$3:$AA$3,0))),"")</f>
        <v/>
      </c>
      <c r="I622" s="87" t="str">
        <f>IFERROR(IF(INDEX('[1]PNC 2020'!$A$3:$AA$434,MATCH($A622,'[1]PNC 2020'!$A$7:$A$434,0)+4,MATCH(I$60,'[1]PNC 2020'!$A$3:$AA$3,0))=0,"",INDEX('[1]PNC 2020'!$A$3:$AA$434,MATCH($A622,'[1]PNC 2020'!$A$7:$A$434,0)+4,MATCH(I$60,'[1]PNC 2020'!$A$3:$AA$3,0))),"")</f>
        <v/>
      </c>
      <c r="J622" s="87">
        <f t="shared" si="212"/>
        <v>0</v>
      </c>
      <c r="K622" s="87" t="str">
        <f>IFERROR(IF(INDEX('[1]PNC 2020'!$A$3:$AA$434,MATCH($A622,'[1]PNC 2020'!$A$7:$A$434,0)+4,MATCH(K$60,'[1]PNC 2020'!$A$3:$AA$3,0))=0,"",INDEX('[1]PNC 2020'!$A$3:$AA$434,MATCH($A622,'[1]PNC 2020'!$A$7:$A$434,0)+4,MATCH(K$60,'[1]PNC 2020'!$A$3:$AA$3,0))),"")</f>
        <v/>
      </c>
      <c r="L622" s="87" t="str">
        <f>IFERROR(IF(INDEX('[1]PNC 2020'!$A$3:$AA$434,MATCH($A622,'[1]PNC 2020'!$A$7:$A$434,0)+4,MATCH(L$60,'[1]PNC 2020'!$A$3:$AA$3,0))=0,"",INDEX('[1]PNC 2020'!$A$3:$AA$434,MATCH($A622,'[1]PNC 2020'!$A$7:$A$434,0)+4,MATCH(L$60,'[1]PNC 2020'!$A$3:$AA$3,0))),"")</f>
        <v/>
      </c>
      <c r="M622" s="87">
        <f t="shared" si="213"/>
        <v>0</v>
      </c>
      <c r="N622" s="87" t="str">
        <f>IFERROR(IF(INDEX('[1]PNC 2020'!$A$3:$AA$434,MATCH($A622,'[1]PNC 2020'!$A$7:$A$434,0)+4,MATCH(N$60,'[1]PNC 2020'!$A$3:$AA$3,0))=0,"",INDEX('[1]PNC 2020'!$A$3:$AA$434,MATCH($A622,'[1]PNC 2020'!$A$7:$A$434,0)+4,MATCH(N$60,'[1]PNC 2020'!$A$3:$AA$3,0))),"")</f>
        <v/>
      </c>
      <c r="O622" s="87" t="str">
        <f>IFERROR(IF(INDEX('[1]PNC 2020'!$A$3:$AA$434,MATCH($A622,'[1]PNC 2020'!$A$7:$A$434,0)+4,MATCH(O$60,'[1]PNC 2020'!$A$3:$AA$3,0))=0,"",INDEX('[1]PNC 2020'!$A$3:$AA$434,MATCH($A622,'[1]PNC 2020'!$A$7:$A$434,0)+4,MATCH(O$60,'[1]PNC 2020'!$A$3:$AA$3,0))),"")</f>
        <v/>
      </c>
      <c r="P622" s="87">
        <f t="shared" si="214"/>
        <v>0</v>
      </c>
      <c r="Q622" s="87" t="str">
        <f>IFERROR(IF(INDEX('[1]PNC 2020'!$A$3:$AA$434,MATCH($A622,'[1]PNC 2020'!$A$7:$A$434,0)+4,MATCH(Q$60,'[1]PNC 2020'!$A$3:$AA$3,0))=0,"",INDEX('[1]PNC 2020'!$A$3:$AA$434,MATCH($A622,'[1]PNC 2020'!$A$7:$A$434,0)+4,MATCH(Q$60,'[1]PNC 2020'!$A$3:$AA$3,0))),"")</f>
        <v/>
      </c>
      <c r="R622" s="87" t="str">
        <f>IFERROR(IF(INDEX('[1]PNC 2020'!$A$3:$AA$434,MATCH($A622,'[1]PNC 2020'!$A$7:$A$434,0)+4,MATCH(R$60,'[1]PNC 2020'!$A$3:$AA$3,0))=0,"",INDEX('[1]PNC 2020'!$A$3:$AA$434,MATCH($A622,'[1]PNC 2020'!$A$7:$A$434,0)+4,MATCH(R$60,'[1]PNC 2020'!$A$3:$AA$3,0))),"")</f>
        <v/>
      </c>
      <c r="S622" s="87">
        <f t="shared" si="215"/>
        <v>0</v>
      </c>
      <c r="T622" s="87" t="str">
        <f>IFERROR(IF(INDEX('[1]PNC 2020'!$A$3:$AA$434,MATCH($A622,'[1]PNC 2020'!$A$7:$A$434,0)+4,MATCH(T$60,'[1]PNC 2020'!$A$3:$AA$3,0))=0,"",INDEX('[1]PNC 2020'!$A$3:$AA$434,MATCH($A622,'[1]PNC 2020'!$A$7:$A$434,0)+4,MATCH(T$60,'[1]PNC 2020'!$A$3:$AA$3,0))),"")</f>
        <v/>
      </c>
      <c r="U622" s="87" t="str">
        <f>IFERROR(IF(INDEX('[1]PNC 2020'!$A$3:$AA$434,MATCH($A622,'[1]PNC 2020'!$A$7:$A$434,0)+4,MATCH(U$60,'[1]PNC 2020'!$A$3:$AA$3,0))=0,"",INDEX('[1]PNC 2020'!$A$3:$AA$434,MATCH($A622,'[1]PNC 2020'!$A$7:$A$434,0)+4,MATCH(U$60,'[1]PNC 2020'!$A$3:$AA$3,0))),"")</f>
        <v/>
      </c>
      <c r="V622" s="87">
        <f t="shared" si="216"/>
        <v>0</v>
      </c>
      <c r="W622" s="87" t="str">
        <f>IFERROR(IF(INDEX('[1]PNC 2020'!$A$3:$AA$434,MATCH($A622,'[1]PNC 2020'!$A$7:$A$434,0)+4,MATCH(W$60,'[1]PNC 2020'!$A$3:$AA$3,0))=0,"",INDEX('[1]PNC 2020'!$A$3:$AA$434,MATCH($A622,'[1]PNC 2020'!$A$7:$A$434,0)+4,MATCH(W$60,'[1]PNC 2020'!$A$3:$AA$3,0))),"")</f>
        <v/>
      </c>
      <c r="X622" s="87" t="str">
        <f>IFERROR(IF(INDEX('[1]PNC 2020'!$A$3:$AA$434,MATCH($A622,'[1]PNC 2020'!$A$7:$A$434,0)+4,MATCH(X$60,'[1]PNC 2020'!$A$3:$AA$3,0))=0,"",INDEX('[1]PNC 2020'!$A$3:$AA$434,MATCH($A622,'[1]PNC 2020'!$A$7:$A$434,0)+4,MATCH(X$60,'[1]PNC 2020'!$A$3:$AA$3,0))),"")</f>
        <v/>
      </c>
      <c r="Y622" s="87">
        <f t="shared" si="217"/>
        <v>0</v>
      </c>
      <c r="Z622" s="87" t="str">
        <f>IFERROR(IF(INDEX('[1]PNC 2020'!$A$3:$AA$434,MATCH($A622,'[1]PNC 2020'!$A$7:$A$434,0)+4,MATCH(Z$60,'[1]PNC 2020'!$A$3:$AA$3,0))=0,"",INDEX('[1]PNC 2020'!$A$3:$AA$434,MATCH($A622,'[1]PNC 2020'!$A$7:$A$434,0)+4,MATCH(Z$60,'[1]PNC 2020'!$A$3:$AA$3,0))),"")</f>
        <v/>
      </c>
      <c r="AA622" s="87" t="str">
        <f>IFERROR(IF(INDEX('[1]PNC 2020'!$A$3:$AA$434,MATCH($A622,'[1]PNC 2020'!$A$7:$A$434,0)+4,MATCH(AA$60,'[1]PNC 2020'!$A$3:$AA$3,0))=0,"",INDEX('[1]PNC 2020'!$A$3:$AA$434,MATCH($A622,'[1]PNC 2020'!$A$7:$A$434,0)+4,MATCH(AA$60,'[1]PNC 2020'!$A$3:$AA$3,0))),"")</f>
        <v/>
      </c>
      <c r="AB622" s="87">
        <f t="shared" si="218"/>
        <v>0</v>
      </c>
      <c r="AC622" s="87" t="str">
        <f>IFERROR(IF(INDEX('[1]PNC 2020'!$A$3:$AA$434,MATCH($A622,'[1]PNC 2020'!$A$7:$A$434,0)+4,MATCH(AC$60,'[1]PNC 2020'!$A$3:$AA$3,0))=0,"",INDEX('[1]PNC 2020'!$A$3:$AA$434,MATCH($A622,'[1]PNC 2020'!$A$7:$A$434,0)+4,MATCH(AC$60,'[1]PNC 2020'!$A$3:$AA$3,0))),"")</f>
        <v/>
      </c>
      <c r="AD622" s="87" t="str">
        <f>IFERROR(IF(INDEX('[1]PNC 2020'!$A$3:$AA$434,MATCH($A622,'[1]PNC 2020'!$A$7:$A$434,0)+4,MATCH(AD$60,'[1]PNC 2020'!$A$3:$AA$3,0))=0,"",INDEX('[1]PNC 2020'!$A$3:$AA$434,MATCH($A622,'[1]PNC 2020'!$A$7:$A$434,0)+4,MATCH(AD$60,'[1]PNC 2020'!$A$3:$AA$3,0))),"")</f>
        <v/>
      </c>
      <c r="AE622" s="87">
        <f t="shared" si="219"/>
        <v>0</v>
      </c>
      <c r="AF622" s="87" t="str">
        <f>IFERROR(IF(INDEX('[1]PNC 2020'!$A$3:$AA$434,MATCH($A622,'[1]PNC 2020'!$A$7:$A$434,0)+4,MATCH(AF$60,'[1]PNC 2020'!$A$3:$AA$3,0))=0,"",INDEX('[1]PNC 2020'!$A$3:$AA$434,MATCH($A622,'[1]PNC 2020'!$A$7:$A$434,0)+4,MATCH(AF$60,'[1]PNC 2020'!$A$3:$AA$3,0))),"")</f>
        <v/>
      </c>
      <c r="AG622" s="87" t="str">
        <f>IFERROR(IF(INDEX('[1]PNC 2020'!$A$3:$AA$434,MATCH($A622,'[1]PNC 2020'!$A$7:$A$434,0)+4,MATCH(AG$60,'[1]PNC 2020'!$A$3:$AA$3,0))=0,"",INDEX('[1]PNC 2020'!$A$3:$AA$434,MATCH($A622,'[1]PNC 2020'!$A$7:$A$434,0)+4,MATCH(AG$60,'[1]PNC 2020'!$A$3:$AA$3,0))),"")</f>
        <v/>
      </c>
      <c r="AH622" s="87">
        <f t="shared" si="220"/>
        <v>0</v>
      </c>
      <c r="AI622" s="87" t="str">
        <f>IFERROR(IF(INDEX('[1]PNC 2020'!$A$3:$AA$434,MATCH($A622,'[1]PNC 2020'!$A$7:$A$434,0)+4,MATCH(AI$60,'[1]PNC 2020'!$A$3:$AA$3,0))=0,"",INDEX('[1]PNC 2020'!$A$3:$AA$434,MATCH($A622,'[1]PNC 2020'!$A$7:$A$434,0)+4,MATCH(AI$60,'[1]PNC 2020'!$A$3:$AA$3,0))),"")</f>
        <v/>
      </c>
      <c r="AJ622" s="87" t="str">
        <f>IFERROR(IF(INDEX('[1]PNC 2020'!$A$3:$AA$434,MATCH($A622,'[1]PNC 2020'!$A$7:$A$434,0)+4,MATCH(AJ$60,'[1]PNC 2020'!$A$3:$AA$3,0))=0,"",INDEX('[1]PNC 2020'!$A$3:$AA$434,MATCH($A622,'[1]PNC 2020'!$A$7:$A$434,0)+4,MATCH(AJ$60,'[1]PNC 2020'!$A$3:$AA$3,0))),"")</f>
        <v/>
      </c>
      <c r="AK622" s="87">
        <f t="shared" si="221"/>
        <v>0</v>
      </c>
      <c r="AM622" s="132" t="s">
        <v>10</v>
      </c>
    </row>
    <row r="623" spans="1:39" ht="15.95" customHeight="1" x14ac:dyDescent="0.2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tr">
        <f>IFERROR(IF(INDEX('[1]PNC 2020'!$A$3:$AA$434,MATCH($A623,'[1]PNC 2020'!$A$7:$A$434,0)+4,MATCH(E$60,'[1]PNC 2020'!$A$3:$AA$3,0))=0,"",INDEX('[1]PNC 2020'!$A$3:$AA$434,MATCH($A623,'[1]PNC 2020'!$A$7:$A$434,0)+4,MATCH(E$60,'[1]PNC 2020'!$A$3:$AA$3,0))),"")</f>
        <v/>
      </c>
      <c r="F623" s="87" t="str">
        <f>IFERROR(IF(INDEX('[1]PNC 2020'!$A$3:$AA$434,MATCH($A623,'[1]PNC 2020'!$A$7:$A$434,0)+4,MATCH(F$60,'[1]PNC 2020'!$A$3:$AA$3,0))=0,"",INDEX('[1]PNC 2020'!$A$3:$AA$434,MATCH($A623,'[1]PNC 2020'!$A$7:$A$434,0)+4,MATCH(F$60,'[1]PNC 2020'!$A$3:$AA$3,0))),"")</f>
        <v/>
      </c>
      <c r="G623" s="87">
        <f t="shared" si="211"/>
        <v>0</v>
      </c>
      <c r="H623" s="87" t="str">
        <f>IFERROR(IF(INDEX('[1]PNC 2020'!$A$3:$AA$434,MATCH($A623,'[1]PNC 2020'!$A$7:$A$434,0)+4,MATCH(H$60,'[1]PNC 2020'!$A$3:$AA$3,0))=0,"",INDEX('[1]PNC 2020'!$A$3:$AA$434,MATCH($A623,'[1]PNC 2020'!$A$7:$A$434,0)+4,MATCH(H$60,'[1]PNC 2020'!$A$3:$AA$3,0))),"")</f>
        <v/>
      </c>
      <c r="I623" s="87" t="str">
        <f>IFERROR(IF(INDEX('[1]PNC 2020'!$A$3:$AA$434,MATCH($A623,'[1]PNC 2020'!$A$7:$A$434,0)+4,MATCH(I$60,'[1]PNC 2020'!$A$3:$AA$3,0))=0,"",INDEX('[1]PNC 2020'!$A$3:$AA$434,MATCH($A623,'[1]PNC 2020'!$A$7:$A$434,0)+4,MATCH(I$60,'[1]PNC 2020'!$A$3:$AA$3,0))),"")</f>
        <v/>
      </c>
      <c r="J623" s="87">
        <f t="shared" si="212"/>
        <v>0</v>
      </c>
      <c r="K623" s="87" t="str">
        <f>IFERROR(IF(INDEX('[1]PNC 2020'!$A$3:$AA$434,MATCH($A623,'[1]PNC 2020'!$A$7:$A$434,0)+4,MATCH(K$60,'[1]PNC 2020'!$A$3:$AA$3,0))=0,"",INDEX('[1]PNC 2020'!$A$3:$AA$434,MATCH($A623,'[1]PNC 2020'!$A$7:$A$434,0)+4,MATCH(K$60,'[1]PNC 2020'!$A$3:$AA$3,0))),"")</f>
        <v/>
      </c>
      <c r="L623" s="87" t="str">
        <f>IFERROR(IF(INDEX('[1]PNC 2020'!$A$3:$AA$434,MATCH($A623,'[1]PNC 2020'!$A$7:$A$434,0)+4,MATCH(L$60,'[1]PNC 2020'!$A$3:$AA$3,0))=0,"",INDEX('[1]PNC 2020'!$A$3:$AA$434,MATCH($A623,'[1]PNC 2020'!$A$7:$A$434,0)+4,MATCH(L$60,'[1]PNC 2020'!$A$3:$AA$3,0))),"")</f>
        <v/>
      </c>
      <c r="M623" s="87">
        <f t="shared" si="213"/>
        <v>0</v>
      </c>
      <c r="N623" s="87" t="str">
        <f>IFERROR(IF(INDEX('[1]PNC 2020'!$A$3:$AA$434,MATCH($A623,'[1]PNC 2020'!$A$7:$A$434,0)+4,MATCH(N$60,'[1]PNC 2020'!$A$3:$AA$3,0))=0,"",INDEX('[1]PNC 2020'!$A$3:$AA$434,MATCH($A623,'[1]PNC 2020'!$A$7:$A$434,0)+4,MATCH(N$60,'[1]PNC 2020'!$A$3:$AA$3,0))),"")</f>
        <v/>
      </c>
      <c r="O623" s="87" t="str">
        <f>IFERROR(IF(INDEX('[1]PNC 2020'!$A$3:$AA$434,MATCH($A623,'[1]PNC 2020'!$A$7:$A$434,0)+4,MATCH(O$60,'[1]PNC 2020'!$A$3:$AA$3,0))=0,"",INDEX('[1]PNC 2020'!$A$3:$AA$434,MATCH($A623,'[1]PNC 2020'!$A$7:$A$434,0)+4,MATCH(O$60,'[1]PNC 2020'!$A$3:$AA$3,0))),"")</f>
        <v/>
      </c>
      <c r="P623" s="87">
        <f t="shared" si="214"/>
        <v>0</v>
      </c>
      <c r="Q623" s="87" t="str">
        <f>IFERROR(IF(INDEX('[1]PNC 2020'!$A$3:$AA$434,MATCH($A623,'[1]PNC 2020'!$A$7:$A$434,0)+4,MATCH(Q$60,'[1]PNC 2020'!$A$3:$AA$3,0))=0,"",INDEX('[1]PNC 2020'!$A$3:$AA$434,MATCH($A623,'[1]PNC 2020'!$A$7:$A$434,0)+4,MATCH(Q$60,'[1]PNC 2020'!$A$3:$AA$3,0))),"")</f>
        <v/>
      </c>
      <c r="R623" s="87" t="str">
        <f>IFERROR(IF(INDEX('[1]PNC 2020'!$A$3:$AA$434,MATCH($A623,'[1]PNC 2020'!$A$7:$A$434,0)+4,MATCH(R$60,'[1]PNC 2020'!$A$3:$AA$3,0))=0,"",INDEX('[1]PNC 2020'!$A$3:$AA$434,MATCH($A623,'[1]PNC 2020'!$A$7:$A$434,0)+4,MATCH(R$60,'[1]PNC 2020'!$A$3:$AA$3,0))),"")</f>
        <v/>
      </c>
      <c r="S623" s="87">
        <f t="shared" si="215"/>
        <v>0</v>
      </c>
      <c r="T623" s="87" t="str">
        <f>IFERROR(IF(INDEX('[1]PNC 2020'!$A$3:$AA$434,MATCH($A623,'[1]PNC 2020'!$A$7:$A$434,0)+4,MATCH(T$60,'[1]PNC 2020'!$A$3:$AA$3,0))=0,"",INDEX('[1]PNC 2020'!$A$3:$AA$434,MATCH($A623,'[1]PNC 2020'!$A$7:$A$434,0)+4,MATCH(T$60,'[1]PNC 2020'!$A$3:$AA$3,0))),"")</f>
        <v/>
      </c>
      <c r="U623" s="87" t="str">
        <f>IFERROR(IF(INDEX('[1]PNC 2020'!$A$3:$AA$434,MATCH($A623,'[1]PNC 2020'!$A$7:$A$434,0)+4,MATCH(U$60,'[1]PNC 2020'!$A$3:$AA$3,0))=0,"",INDEX('[1]PNC 2020'!$A$3:$AA$434,MATCH($A623,'[1]PNC 2020'!$A$7:$A$434,0)+4,MATCH(U$60,'[1]PNC 2020'!$A$3:$AA$3,0))),"")</f>
        <v/>
      </c>
      <c r="V623" s="87">
        <f t="shared" si="216"/>
        <v>0</v>
      </c>
      <c r="W623" s="87" t="str">
        <f>IFERROR(IF(INDEX('[1]PNC 2020'!$A$3:$AA$434,MATCH($A623,'[1]PNC 2020'!$A$7:$A$434,0)+4,MATCH(W$60,'[1]PNC 2020'!$A$3:$AA$3,0))=0,"",INDEX('[1]PNC 2020'!$A$3:$AA$434,MATCH($A623,'[1]PNC 2020'!$A$7:$A$434,0)+4,MATCH(W$60,'[1]PNC 2020'!$A$3:$AA$3,0))),"")</f>
        <v/>
      </c>
      <c r="X623" s="87" t="str">
        <f>IFERROR(IF(INDEX('[1]PNC 2020'!$A$3:$AA$434,MATCH($A623,'[1]PNC 2020'!$A$7:$A$434,0)+4,MATCH(X$60,'[1]PNC 2020'!$A$3:$AA$3,0))=0,"",INDEX('[1]PNC 2020'!$A$3:$AA$434,MATCH($A623,'[1]PNC 2020'!$A$7:$A$434,0)+4,MATCH(X$60,'[1]PNC 2020'!$A$3:$AA$3,0))),"")</f>
        <v/>
      </c>
      <c r="Y623" s="87">
        <f t="shared" si="217"/>
        <v>0</v>
      </c>
      <c r="Z623" s="87" t="str">
        <f>IFERROR(IF(INDEX('[1]PNC 2020'!$A$3:$AA$434,MATCH($A623,'[1]PNC 2020'!$A$7:$A$434,0)+4,MATCH(Z$60,'[1]PNC 2020'!$A$3:$AA$3,0))=0,"",INDEX('[1]PNC 2020'!$A$3:$AA$434,MATCH($A623,'[1]PNC 2020'!$A$7:$A$434,0)+4,MATCH(Z$60,'[1]PNC 2020'!$A$3:$AA$3,0))),"")</f>
        <v/>
      </c>
      <c r="AA623" s="87" t="str">
        <f>IFERROR(IF(INDEX('[1]PNC 2020'!$A$3:$AA$434,MATCH($A623,'[1]PNC 2020'!$A$7:$A$434,0)+4,MATCH(AA$60,'[1]PNC 2020'!$A$3:$AA$3,0))=0,"",INDEX('[1]PNC 2020'!$A$3:$AA$434,MATCH($A623,'[1]PNC 2020'!$A$7:$A$434,0)+4,MATCH(AA$60,'[1]PNC 2020'!$A$3:$AA$3,0))),"")</f>
        <v/>
      </c>
      <c r="AB623" s="87">
        <f t="shared" si="218"/>
        <v>0</v>
      </c>
      <c r="AC623" s="87" t="str">
        <f>IFERROR(IF(INDEX('[1]PNC 2020'!$A$3:$AA$434,MATCH($A623,'[1]PNC 2020'!$A$7:$A$434,0)+4,MATCH(AC$60,'[1]PNC 2020'!$A$3:$AA$3,0))=0,"",INDEX('[1]PNC 2020'!$A$3:$AA$434,MATCH($A623,'[1]PNC 2020'!$A$7:$A$434,0)+4,MATCH(AC$60,'[1]PNC 2020'!$A$3:$AA$3,0))),"")</f>
        <v/>
      </c>
      <c r="AD623" s="87" t="str">
        <f>IFERROR(IF(INDEX('[1]PNC 2020'!$A$3:$AA$434,MATCH($A623,'[1]PNC 2020'!$A$7:$A$434,0)+4,MATCH(AD$60,'[1]PNC 2020'!$A$3:$AA$3,0))=0,"",INDEX('[1]PNC 2020'!$A$3:$AA$434,MATCH($A623,'[1]PNC 2020'!$A$7:$A$434,0)+4,MATCH(AD$60,'[1]PNC 2020'!$A$3:$AA$3,0))),"")</f>
        <v/>
      </c>
      <c r="AE623" s="87">
        <f t="shared" si="219"/>
        <v>0</v>
      </c>
      <c r="AF623" s="87" t="str">
        <f>IFERROR(IF(INDEX('[1]PNC 2020'!$A$3:$AA$434,MATCH($A623,'[1]PNC 2020'!$A$7:$A$434,0)+4,MATCH(AF$60,'[1]PNC 2020'!$A$3:$AA$3,0))=0,"",INDEX('[1]PNC 2020'!$A$3:$AA$434,MATCH($A623,'[1]PNC 2020'!$A$7:$A$434,0)+4,MATCH(AF$60,'[1]PNC 2020'!$A$3:$AA$3,0))),"")</f>
        <v/>
      </c>
      <c r="AG623" s="87" t="str">
        <f>IFERROR(IF(INDEX('[1]PNC 2020'!$A$3:$AA$434,MATCH($A623,'[1]PNC 2020'!$A$7:$A$434,0)+4,MATCH(AG$60,'[1]PNC 2020'!$A$3:$AA$3,0))=0,"",INDEX('[1]PNC 2020'!$A$3:$AA$434,MATCH($A623,'[1]PNC 2020'!$A$7:$A$434,0)+4,MATCH(AG$60,'[1]PNC 2020'!$A$3:$AA$3,0))),"")</f>
        <v/>
      </c>
      <c r="AH623" s="87">
        <f t="shared" si="220"/>
        <v>0</v>
      </c>
      <c r="AI623" s="87" t="str">
        <f>IFERROR(IF(INDEX('[1]PNC 2020'!$A$3:$AA$434,MATCH($A623,'[1]PNC 2020'!$A$7:$A$434,0)+4,MATCH(AI$60,'[1]PNC 2020'!$A$3:$AA$3,0))=0,"",INDEX('[1]PNC 2020'!$A$3:$AA$434,MATCH($A623,'[1]PNC 2020'!$A$7:$A$434,0)+4,MATCH(AI$60,'[1]PNC 2020'!$A$3:$AA$3,0))),"")</f>
        <v/>
      </c>
      <c r="AJ623" s="87" t="str">
        <f>IFERROR(IF(INDEX('[1]PNC 2020'!$A$3:$AA$434,MATCH($A623,'[1]PNC 2020'!$A$7:$A$434,0)+4,MATCH(AJ$60,'[1]PNC 2020'!$A$3:$AA$3,0))=0,"",INDEX('[1]PNC 2020'!$A$3:$AA$434,MATCH($A623,'[1]PNC 2020'!$A$7:$A$434,0)+4,MATCH(AJ$60,'[1]PNC 2020'!$A$3:$AA$3,0))),"")</f>
        <v/>
      </c>
      <c r="AK623" s="87">
        <f t="shared" si="221"/>
        <v>0</v>
      </c>
      <c r="AM623" s="132" t="s">
        <v>10</v>
      </c>
    </row>
    <row r="624" spans="1:39" ht="15.95" customHeight="1" x14ac:dyDescent="0.2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tr">
        <f>IFERROR(IF(INDEX('[1]PNC 2020'!$A$3:$AA$434,MATCH($A624,'[1]PNC 2020'!$A$7:$A$434,0)+4,MATCH(E$60,'[1]PNC 2020'!$A$3:$AA$3,0))=0,"",INDEX('[1]PNC 2020'!$A$3:$AA$434,MATCH($A624,'[1]PNC 2020'!$A$7:$A$434,0)+4,MATCH(E$60,'[1]PNC 2020'!$A$3:$AA$3,0))),"")</f>
        <v/>
      </c>
      <c r="F624" s="87" t="str">
        <f>IFERROR(IF(INDEX('[1]PNC 2020'!$A$3:$AA$434,MATCH($A624,'[1]PNC 2020'!$A$7:$A$434,0)+4,MATCH(F$60,'[1]PNC 2020'!$A$3:$AA$3,0))=0,"",INDEX('[1]PNC 2020'!$A$3:$AA$434,MATCH($A624,'[1]PNC 2020'!$A$7:$A$434,0)+4,MATCH(F$60,'[1]PNC 2020'!$A$3:$AA$3,0))),"")</f>
        <v/>
      </c>
      <c r="G624" s="87">
        <f t="shared" si="211"/>
        <v>0</v>
      </c>
      <c r="H624" s="87" t="str">
        <f>IFERROR(IF(INDEX('[1]PNC 2020'!$A$3:$AA$434,MATCH($A624,'[1]PNC 2020'!$A$7:$A$434,0)+4,MATCH(H$60,'[1]PNC 2020'!$A$3:$AA$3,0))=0,"",INDEX('[1]PNC 2020'!$A$3:$AA$434,MATCH($A624,'[1]PNC 2020'!$A$7:$A$434,0)+4,MATCH(H$60,'[1]PNC 2020'!$A$3:$AA$3,0))),"")</f>
        <v/>
      </c>
      <c r="I624" s="87" t="str">
        <f>IFERROR(IF(INDEX('[1]PNC 2020'!$A$3:$AA$434,MATCH($A624,'[1]PNC 2020'!$A$7:$A$434,0)+4,MATCH(I$60,'[1]PNC 2020'!$A$3:$AA$3,0))=0,"",INDEX('[1]PNC 2020'!$A$3:$AA$434,MATCH($A624,'[1]PNC 2020'!$A$7:$A$434,0)+4,MATCH(I$60,'[1]PNC 2020'!$A$3:$AA$3,0))),"")</f>
        <v/>
      </c>
      <c r="J624" s="87">
        <f t="shared" si="212"/>
        <v>0</v>
      </c>
      <c r="K624" s="87" t="str">
        <f>IFERROR(IF(INDEX('[1]PNC 2020'!$A$3:$AA$434,MATCH($A624,'[1]PNC 2020'!$A$7:$A$434,0)+4,MATCH(K$60,'[1]PNC 2020'!$A$3:$AA$3,0))=0,"",INDEX('[1]PNC 2020'!$A$3:$AA$434,MATCH($A624,'[1]PNC 2020'!$A$7:$A$434,0)+4,MATCH(K$60,'[1]PNC 2020'!$A$3:$AA$3,0))),"")</f>
        <v/>
      </c>
      <c r="L624" s="87" t="str">
        <f>IFERROR(IF(INDEX('[1]PNC 2020'!$A$3:$AA$434,MATCH($A624,'[1]PNC 2020'!$A$7:$A$434,0)+4,MATCH(L$60,'[1]PNC 2020'!$A$3:$AA$3,0))=0,"",INDEX('[1]PNC 2020'!$A$3:$AA$434,MATCH($A624,'[1]PNC 2020'!$A$7:$A$434,0)+4,MATCH(L$60,'[1]PNC 2020'!$A$3:$AA$3,0))),"")</f>
        <v/>
      </c>
      <c r="M624" s="87">
        <f t="shared" si="213"/>
        <v>0</v>
      </c>
      <c r="N624" s="87" t="str">
        <f>IFERROR(IF(INDEX('[1]PNC 2020'!$A$3:$AA$434,MATCH($A624,'[1]PNC 2020'!$A$7:$A$434,0)+4,MATCH(N$60,'[1]PNC 2020'!$A$3:$AA$3,0))=0,"",INDEX('[1]PNC 2020'!$A$3:$AA$434,MATCH($A624,'[1]PNC 2020'!$A$7:$A$434,0)+4,MATCH(N$60,'[1]PNC 2020'!$A$3:$AA$3,0))),"")</f>
        <v/>
      </c>
      <c r="O624" s="87" t="str">
        <f>IFERROR(IF(INDEX('[1]PNC 2020'!$A$3:$AA$434,MATCH($A624,'[1]PNC 2020'!$A$7:$A$434,0)+4,MATCH(O$60,'[1]PNC 2020'!$A$3:$AA$3,0))=0,"",INDEX('[1]PNC 2020'!$A$3:$AA$434,MATCH($A624,'[1]PNC 2020'!$A$7:$A$434,0)+4,MATCH(O$60,'[1]PNC 2020'!$A$3:$AA$3,0))),"")</f>
        <v/>
      </c>
      <c r="P624" s="87">
        <f t="shared" si="214"/>
        <v>0</v>
      </c>
      <c r="Q624" s="87" t="str">
        <f>IFERROR(IF(INDEX('[1]PNC 2020'!$A$3:$AA$434,MATCH($A624,'[1]PNC 2020'!$A$7:$A$434,0)+4,MATCH(Q$60,'[1]PNC 2020'!$A$3:$AA$3,0))=0,"",INDEX('[1]PNC 2020'!$A$3:$AA$434,MATCH($A624,'[1]PNC 2020'!$A$7:$A$434,0)+4,MATCH(Q$60,'[1]PNC 2020'!$A$3:$AA$3,0))),"")</f>
        <v/>
      </c>
      <c r="R624" s="87" t="str">
        <f>IFERROR(IF(INDEX('[1]PNC 2020'!$A$3:$AA$434,MATCH($A624,'[1]PNC 2020'!$A$7:$A$434,0)+4,MATCH(R$60,'[1]PNC 2020'!$A$3:$AA$3,0))=0,"",INDEX('[1]PNC 2020'!$A$3:$AA$434,MATCH($A624,'[1]PNC 2020'!$A$7:$A$434,0)+4,MATCH(R$60,'[1]PNC 2020'!$A$3:$AA$3,0))),"")</f>
        <v/>
      </c>
      <c r="S624" s="87">
        <f t="shared" si="215"/>
        <v>0</v>
      </c>
      <c r="T624" s="87" t="str">
        <f>IFERROR(IF(INDEX('[1]PNC 2020'!$A$3:$AA$434,MATCH($A624,'[1]PNC 2020'!$A$7:$A$434,0)+4,MATCH(T$60,'[1]PNC 2020'!$A$3:$AA$3,0))=0,"",INDEX('[1]PNC 2020'!$A$3:$AA$434,MATCH($A624,'[1]PNC 2020'!$A$7:$A$434,0)+4,MATCH(T$60,'[1]PNC 2020'!$A$3:$AA$3,0))),"")</f>
        <v/>
      </c>
      <c r="U624" s="87" t="str">
        <f>IFERROR(IF(INDEX('[1]PNC 2020'!$A$3:$AA$434,MATCH($A624,'[1]PNC 2020'!$A$7:$A$434,0)+4,MATCH(U$60,'[1]PNC 2020'!$A$3:$AA$3,0))=0,"",INDEX('[1]PNC 2020'!$A$3:$AA$434,MATCH($A624,'[1]PNC 2020'!$A$7:$A$434,0)+4,MATCH(U$60,'[1]PNC 2020'!$A$3:$AA$3,0))),"")</f>
        <v/>
      </c>
      <c r="V624" s="87">
        <f t="shared" si="216"/>
        <v>0</v>
      </c>
      <c r="W624" s="87" t="str">
        <f>IFERROR(IF(INDEX('[1]PNC 2020'!$A$3:$AA$434,MATCH($A624,'[1]PNC 2020'!$A$7:$A$434,0)+4,MATCH(W$60,'[1]PNC 2020'!$A$3:$AA$3,0))=0,"",INDEX('[1]PNC 2020'!$A$3:$AA$434,MATCH($A624,'[1]PNC 2020'!$A$7:$A$434,0)+4,MATCH(W$60,'[1]PNC 2020'!$A$3:$AA$3,0))),"")</f>
        <v/>
      </c>
      <c r="X624" s="87" t="str">
        <f>IFERROR(IF(INDEX('[1]PNC 2020'!$A$3:$AA$434,MATCH($A624,'[1]PNC 2020'!$A$7:$A$434,0)+4,MATCH(X$60,'[1]PNC 2020'!$A$3:$AA$3,0))=0,"",INDEX('[1]PNC 2020'!$A$3:$AA$434,MATCH($A624,'[1]PNC 2020'!$A$7:$A$434,0)+4,MATCH(X$60,'[1]PNC 2020'!$A$3:$AA$3,0))),"")</f>
        <v/>
      </c>
      <c r="Y624" s="87">
        <f t="shared" si="217"/>
        <v>0</v>
      </c>
      <c r="Z624" s="87" t="str">
        <f>IFERROR(IF(INDEX('[1]PNC 2020'!$A$3:$AA$434,MATCH($A624,'[1]PNC 2020'!$A$7:$A$434,0)+4,MATCH(Z$60,'[1]PNC 2020'!$A$3:$AA$3,0))=0,"",INDEX('[1]PNC 2020'!$A$3:$AA$434,MATCH($A624,'[1]PNC 2020'!$A$7:$A$434,0)+4,MATCH(Z$60,'[1]PNC 2020'!$A$3:$AA$3,0))),"")</f>
        <v/>
      </c>
      <c r="AA624" s="87" t="str">
        <f>IFERROR(IF(INDEX('[1]PNC 2020'!$A$3:$AA$434,MATCH($A624,'[1]PNC 2020'!$A$7:$A$434,0)+4,MATCH(AA$60,'[1]PNC 2020'!$A$3:$AA$3,0))=0,"",INDEX('[1]PNC 2020'!$A$3:$AA$434,MATCH($A624,'[1]PNC 2020'!$A$7:$A$434,0)+4,MATCH(AA$60,'[1]PNC 2020'!$A$3:$AA$3,0))),"")</f>
        <v/>
      </c>
      <c r="AB624" s="87">
        <f t="shared" si="218"/>
        <v>0</v>
      </c>
      <c r="AC624" s="87" t="str">
        <f>IFERROR(IF(INDEX('[1]PNC 2020'!$A$3:$AA$434,MATCH($A624,'[1]PNC 2020'!$A$7:$A$434,0)+4,MATCH(AC$60,'[1]PNC 2020'!$A$3:$AA$3,0))=0,"",INDEX('[1]PNC 2020'!$A$3:$AA$434,MATCH($A624,'[1]PNC 2020'!$A$7:$A$434,0)+4,MATCH(AC$60,'[1]PNC 2020'!$A$3:$AA$3,0))),"")</f>
        <v/>
      </c>
      <c r="AD624" s="87" t="str">
        <f>IFERROR(IF(INDEX('[1]PNC 2020'!$A$3:$AA$434,MATCH($A624,'[1]PNC 2020'!$A$7:$A$434,0)+4,MATCH(AD$60,'[1]PNC 2020'!$A$3:$AA$3,0))=0,"",INDEX('[1]PNC 2020'!$A$3:$AA$434,MATCH($A624,'[1]PNC 2020'!$A$7:$A$434,0)+4,MATCH(AD$60,'[1]PNC 2020'!$A$3:$AA$3,0))),"")</f>
        <v/>
      </c>
      <c r="AE624" s="87">
        <f t="shared" si="219"/>
        <v>0</v>
      </c>
      <c r="AF624" s="87" t="str">
        <f>IFERROR(IF(INDEX('[1]PNC 2020'!$A$3:$AA$434,MATCH($A624,'[1]PNC 2020'!$A$7:$A$434,0)+4,MATCH(AF$60,'[1]PNC 2020'!$A$3:$AA$3,0))=0,"",INDEX('[1]PNC 2020'!$A$3:$AA$434,MATCH($A624,'[1]PNC 2020'!$A$7:$A$434,0)+4,MATCH(AF$60,'[1]PNC 2020'!$A$3:$AA$3,0))),"")</f>
        <v/>
      </c>
      <c r="AG624" s="87" t="str">
        <f>IFERROR(IF(INDEX('[1]PNC 2020'!$A$3:$AA$434,MATCH($A624,'[1]PNC 2020'!$A$7:$A$434,0)+4,MATCH(AG$60,'[1]PNC 2020'!$A$3:$AA$3,0))=0,"",INDEX('[1]PNC 2020'!$A$3:$AA$434,MATCH($A624,'[1]PNC 2020'!$A$7:$A$434,0)+4,MATCH(AG$60,'[1]PNC 2020'!$A$3:$AA$3,0))),"")</f>
        <v/>
      </c>
      <c r="AH624" s="87">
        <f t="shared" si="220"/>
        <v>0</v>
      </c>
      <c r="AI624" s="87" t="str">
        <f>IFERROR(IF(INDEX('[1]PNC 2020'!$A$3:$AA$434,MATCH($A624,'[1]PNC 2020'!$A$7:$A$434,0)+4,MATCH(AI$60,'[1]PNC 2020'!$A$3:$AA$3,0))=0,"",INDEX('[1]PNC 2020'!$A$3:$AA$434,MATCH($A624,'[1]PNC 2020'!$A$7:$A$434,0)+4,MATCH(AI$60,'[1]PNC 2020'!$A$3:$AA$3,0))),"")</f>
        <v/>
      </c>
      <c r="AJ624" s="87" t="str">
        <f>IFERROR(IF(INDEX('[1]PNC 2020'!$A$3:$AA$434,MATCH($A624,'[1]PNC 2020'!$A$7:$A$434,0)+4,MATCH(AJ$60,'[1]PNC 2020'!$A$3:$AA$3,0))=0,"",INDEX('[1]PNC 2020'!$A$3:$AA$434,MATCH($A624,'[1]PNC 2020'!$A$7:$A$434,0)+4,MATCH(AJ$60,'[1]PNC 2020'!$A$3:$AA$3,0))),"")</f>
        <v/>
      </c>
      <c r="AK624" s="87">
        <f t="shared" si="221"/>
        <v>0</v>
      </c>
      <c r="AM624" s="132" t="s">
        <v>10</v>
      </c>
    </row>
    <row r="625" spans="1:39" ht="15.95" customHeight="1" x14ac:dyDescent="0.2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tr">
        <f>IFERROR(IF(INDEX('[1]PNC 2020'!$A$3:$AA$434,MATCH($A625,'[1]PNC 2020'!$A$7:$A$434,0)+4,MATCH(E$60,'[1]PNC 2020'!$A$3:$AA$3,0))=0,"",INDEX('[1]PNC 2020'!$A$3:$AA$434,MATCH($A625,'[1]PNC 2020'!$A$7:$A$434,0)+4,MATCH(E$60,'[1]PNC 2020'!$A$3:$AA$3,0))),"")</f>
        <v/>
      </c>
      <c r="F625" s="87" t="str">
        <f>IFERROR(IF(INDEX('[1]PNC 2020'!$A$3:$AA$434,MATCH($A625,'[1]PNC 2020'!$A$7:$A$434,0)+4,MATCH(F$60,'[1]PNC 2020'!$A$3:$AA$3,0))=0,"",INDEX('[1]PNC 2020'!$A$3:$AA$434,MATCH($A625,'[1]PNC 2020'!$A$7:$A$434,0)+4,MATCH(F$60,'[1]PNC 2020'!$A$3:$AA$3,0))),"")</f>
        <v/>
      </c>
      <c r="G625" s="87">
        <f t="shared" si="211"/>
        <v>0</v>
      </c>
      <c r="H625" s="87" t="str">
        <f>IFERROR(IF(INDEX('[1]PNC 2020'!$A$3:$AA$434,MATCH($A625,'[1]PNC 2020'!$A$7:$A$434,0)+4,MATCH(H$60,'[1]PNC 2020'!$A$3:$AA$3,0))=0,"",INDEX('[1]PNC 2020'!$A$3:$AA$434,MATCH($A625,'[1]PNC 2020'!$A$7:$A$434,0)+4,MATCH(H$60,'[1]PNC 2020'!$A$3:$AA$3,0))),"")</f>
        <v/>
      </c>
      <c r="I625" s="87" t="str">
        <f>IFERROR(IF(INDEX('[1]PNC 2020'!$A$3:$AA$434,MATCH($A625,'[1]PNC 2020'!$A$7:$A$434,0)+4,MATCH(I$60,'[1]PNC 2020'!$A$3:$AA$3,0))=0,"",INDEX('[1]PNC 2020'!$A$3:$AA$434,MATCH($A625,'[1]PNC 2020'!$A$7:$A$434,0)+4,MATCH(I$60,'[1]PNC 2020'!$A$3:$AA$3,0))),"")</f>
        <v/>
      </c>
      <c r="J625" s="87">
        <f t="shared" si="212"/>
        <v>0</v>
      </c>
      <c r="K625" s="87" t="str">
        <f>IFERROR(IF(INDEX('[1]PNC 2020'!$A$3:$AA$434,MATCH($A625,'[1]PNC 2020'!$A$7:$A$434,0)+4,MATCH(K$60,'[1]PNC 2020'!$A$3:$AA$3,0))=0,"",INDEX('[1]PNC 2020'!$A$3:$AA$434,MATCH($A625,'[1]PNC 2020'!$A$7:$A$434,0)+4,MATCH(K$60,'[1]PNC 2020'!$A$3:$AA$3,0))),"")</f>
        <v/>
      </c>
      <c r="L625" s="87" t="str">
        <f>IFERROR(IF(INDEX('[1]PNC 2020'!$A$3:$AA$434,MATCH($A625,'[1]PNC 2020'!$A$7:$A$434,0)+4,MATCH(L$60,'[1]PNC 2020'!$A$3:$AA$3,0))=0,"",INDEX('[1]PNC 2020'!$A$3:$AA$434,MATCH($A625,'[1]PNC 2020'!$A$7:$A$434,0)+4,MATCH(L$60,'[1]PNC 2020'!$A$3:$AA$3,0))),"")</f>
        <v/>
      </c>
      <c r="M625" s="87">
        <f t="shared" si="213"/>
        <v>0</v>
      </c>
      <c r="N625" s="87" t="str">
        <f>IFERROR(IF(INDEX('[1]PNC 2020'!$A$3:$AA$434,MATCH($A625,'[1]PNC 2020'!$A$7:$A$434,0)+4,MATCH(N$60,'[1]PNC 2020'!$A$3:$AA$3,0))=0,"",INDEX('[1]PNC 2020'!$A$3:$AA$434,MATCH($A625,'[1]PNC 2020'!$A$7:$A$434,0)+4,MATCH(N$60,'[1]PNC 2020'!$A$3:$AA$3,0))),"")</f>
        <v/>
      </c>
      <c r="O625" s="87" t="str">
        <f>IFERROR(IF(INDEX('[1]PNC 2020'!$A$3:$AA$434,MATCH($A625,'[1]PNC 2020'!$A$7:$A$434,0)+4,MATCH(O$60,'[1]PNC 2020'!$A$3:$AA$3,0))=0,"",INDEX('[1]PNC 2020'!$A$3:$AA$434,MATCH($A625,'[1]PNC 2020'!$A$7:$A$434,0)+4,MATCH(O$60,'[1]PNC 2020'!$A$3:$AA$3,0))),"")</f>
        <v/>
      </c>
      <c r="P625" s="87">
        <f t="shared" si="214"/>
        <v>0</v>
      </c>
      <c r="Q625" s="87" t="str">
        <f>IFERROR(IF(INDEX('[1]PNC 2020'!$A$3:$AA$434,MATCH($A625,'[1]PNC 2020'!$A$7:$A$434,0)+4,MATCH(Q$60,'[1]PNC 2020'!$A$3:$AA$3,0))=0,"",INDEX('[1]PNC 2020'!$A$3:$AA$434,MATCH($A625,'[1]PNC 2020'!$A$7:$A$434,0)+4,MATCH(Q$60,'[1]PNC 2020'!$A$3:$AA$3,0))),"")</f>
        <v/>
      </c>
      <c r="R625" s="87" t="str">
        <f>IFERROR(IF(INDEX('[1]PNC 2020'!$A$3:$AA$434,MATCH($A625,'[1]PNC 2020'!$A$7:$A$434,0)+4,MATCH(R$60,'[1]PNC 2020'!$A$3:$AA$3,0))=0,"",INDEX('[1]PNC 2020'!$A$3:$AA$434,MATCH($A625,'[1]PNC 2020'!$A$7:$A$434,0)+4,MATCH(R$60,'[1]PNC 2020'!$A$3:$AA$3,0))),"")</f>
        <v/>
      </c>
      <c r="S625" s="87">
        <f t="shared" si="215"/>
        <v>0</v>
      </c>
      <c r="T625" s="87" t="str">
        <f>IFERROR(IF(INDEX('[1]PNC 2020'!$A$3:$AA$434,MATCH($A625,'[1]PNC 2020'!$A$7:$A$434,0)+4,MATCH(T$60,'[1]PNC 2020'!$A$3:$AA$3,0))=0,"",INDEX('[1]PNC 2020'!$A$3:$AA$434,MATCH($A625,'[1]PNC 2020'!$A$7:$A$434,0)+4,MATCH(T$60,'[1]PNC 2020'!$A$3:$AA$3,0))),"")</f>
        <v/>
      </c>
      <c r="U625" s="87" t="str">
        <f>IFERROR(IF(INDEX('[1]PNC 2020'!$A$3:$AA$434,MATCH($A625,'[1]PNC 2020'!$A$7:$A$434,0)+4,MATCH(U$60,'[1]PNC 2020'!$A$3:$AA$3,0))=0,"",INDEX('[1]PNC 2020'!$A$3:$AA$434,MATCH($A625,'[1]PNC 2020'!$A$7:$A$434,0)+4,MATCH(U$60,'[1]PNC 2020'!$A$3:$AA$3,0))),"")</f>
        <v/>
      </c>
      <c r="V625" s="87">
        <f t="shared" si="216"/>
        <v>0</v>
      </c>
      <c r="W625" s="87" t="str">
        <f>IFERROR(IF(INDEX('[1]PNC 2020'!$A$3:$AA$434,MATCH($A625,'[1]PNC 2020'!$A$7:$A$434,0)+4,MATCH(W$60,'[1]PNC 2020'!$A$3:$AA$3,0))=0,"",INDEX('[1]PNC 2020'!$A$3:$AA$434,MATCH($A625,'[1]PNC 2020'!$A$7:$A$434,0)+4,MATCH(W$60,'[1]PNC 2020'!$A$3:$AA$3,0))),"")</f>
        <v/>
      </c>
      <c r="X625" s="87" t="str">
        <f>IFERROR(IF(INDEX('[1]PNC 2020'!$A$3:$AA$434,MATCH($A625,'[1]PNC 2020'!$A$7:$A$434,0)+4,MATCH(X$60,'[1]PNC 2020'!$A$3:$AA$3,0))=0,"",INDEX('[1]PNC 2020'!$A$3:$AA$434,MATCH($A625,'[1]PNC 2020'!$A$7:$A$434,0)+4,MATCH(X$60,'[1]PNC 2020'!$A$3:$AA$3,0))),"")</f>
        <v/>
      </c>
      <c r="Y625" s="87">
        <f t="shared" si="217"/>
        <v>0</v>
      </c>
      <c r="Z625" s="87" t="str">
        <f>IFERROR(IF(INDEX('[1]PNC 2020'!$A$3:$AA$434,MATCH($A625,'[1]PNC 2020'!$A$7:$A$434,0)+4,MATCH(Z$60,'[1]PNC 2020'!$A$3:$AA$3,0))=0,"",INDEX('[1]PNC 2020'!$A$3:$AA$434,MATCH($A625,'[1]PNC 2020'!$A$7:$A$434,0)+4,MATCH(Z$60,'[1]PNC 2020'!$A$3:$AA$3,0))),"")</f>
        <v/>
      </c>
      <c r="AA625" s="87" t="str">
        <f>IFERROR(IF(INDEX('[1]PNC 2020'!$A$3:$AA$434,MATCH($A625,'[1]PNC 2020'!$A$7:$A$434,0)+4,MATCH(AA$60,'[1]PNC 2020'!$A$3:$AA$3,0))=0,"",INDEX('[1]PNC 2020'!$A$3:$AA$434,MATCH($A625,'[1]PNC 2020'!$A$7:$A$434,0)+4,MATCH(AA$60,'[1]PNC 2020'!$A$3:$AA$3,0))),"")</f>
        <v/>
      </c>
      <c r="AB625" s="87">
        <f t="shared" si="218"/>
        <v>0</v>
      </c>
      <c r="AC625" s="87" t="str">
        <f>IFERROR(IF(INDEX('[1]PNC 2020'!$A$3:$AA$434,MATCH($A625,'[1]PNC 2020'!$A$7:$A$434,0)+4,MATCH(AC$60,'[1]PNC 2020'!$A$3:$AA$3,0))=0,"",INDEX('[1]PNC 2020'!$A$3:$AA$434,MATCH($A625,'[1]PNC 2020'!$A$7:$A$434,0)+4,MATCH(AC$60,'[1]PNC 2020'!$A$3:$AA$3,0))),"")</f>
        <v/>
      </c>
      <c r="AD625" s="87" t="str">
        <f>IFERROR(IF(INDEX('[1]PNC 2020'!$A$3:$AA$434,MATCH($A625,'[1]PNC 2020'!$A$7:$A$434,0)+4,MATCH(AD$60,'[1]PNC 2020'!$A$3:$AA$3,0))=0,"",INDEX('[1]PNC 2020'!$A$3:$AA$434,MATCH($A625,'[1]PNC 2020'!$A$7:$A$434,0)+4,MATCH(AD$60,'[1]PNC 2020'!$A$3:$AA$3,0))),"")</f>
        <v/>
      </c>
      <c r="AE625" s="87">
        <f t="shared" si="219"/>
        <v>0</v>
      </c>
      <c r="AF625" s="87" t="str">
        <f>IFERROR(IF(INDEX('[1]PNC 2020'!$A$3:$AA$434,MATCH($A625,'[1]PNC 2020'!$A$7:$A$434,0)+4,MATCH(AF$60,'[1]PNC 2020'!$A$3:$AA$3,0))=0,"",INDEX('[1]PNC 2020'!$A$3:$AA$434,MATCH($A625,'[1]PNC 2020'!$A$7:$A$434,0)+4,MATCH(AF$60,'[1]PNC 2020'!$A$3:$AA$3,0))),"")</f>
        <v/>
      </c>
      <c r="AG625" s="87" t="str">
        <f>IFERROR(IF(INDEX('[1]PNC 2020'!$A$3:$AA$434,MATCH($A625,'[1]PNC 2020'!$A$7:$A$434,0)+4,MATCH(AG$60,'[1]PNC 2020'!$A$3:$AA$3,0))=0,"",INDEX('[1]PNC 2020'!$A$3:$AA$434,MATCH($A625,'[1]PNC 2020'!$A$7:$A$434,0)+4,MATCH(AG$60,'[1]PNC 2020'!$A$3:$AA$3,0))),"")</f>
        <v/>
      </c>
      <c r="AH625" s="87">
        <f t="shared" si="220"/>
        <v>0</v>
      </c>
      <c r="AI625" s="87" t="str">
        <f>IFERROR(IF(INDEX('[1]PNC 2020'!$A$3:$AA$434,MATCH($A625,'[1]PNC 2020'!$A$7:$A$434,0)+4,MATCH(AI$60,'[1]PNC 2020'!$A$3:$AA$3,0))=0,"",INDEX('[1]PNC 2020'!$A$3:$AA$434,MATCH($A625,'[1]PNC 2020'!$A$7:$A$434,0)+4,MATCH(AI$60,'[1]PNC 2020'!$A$3:$AA$3,0))),"")</f>
        <v/>
      </c>
      <c r="AJ625" s="87" t="str">
        <f>IFERROR(IF(INDEX('[1]PNC 2020'!$A$3:$AA$434,MATCH($A625,'[1]PNC 2020'!$A$7:$A$434,0)+4,MATCH(AJ$60,'[1]PNC 2020'!$A$3:$AA$3,0))=0,"",INDEX('[1]PNC 2020'!$A$3:$AA$434,MATCH($A625,'[1]PNC 2020'!$A$7:$A$434,0)+4,MATCH(AJ$60,'[1]PNC 2020'!$A$3:$AA$3,0))),"")</f>
        <v/>
      </c>
      <c r="AK625" s="87">
        <f t="shared" si="221"/>
        <v>0</v>
      </c>
      <c r="AM625" s="132" t="s">
        <v>10</v>
      </c>
    </row>
    <row r="626" spans="1:39" s="45" customFormat="1" ht="15.95" customHeight="1" x14ac:dyDescent="0.2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tr">
        <f>IFERROR(IF(INDEX('[1]PNC 2020'!$A$3:$AA$434,MATCH($A626,'[1]PNC 2020'!$A$7:$A$434,0)+4,MATCH(E$60,'[1]PNC 2020'!$A$3:$AA$3,0))=0,"",INDEX('[1]PNC 2020'!$A$3:$AA$434,MATCH($A626,'[1]PNC 2020'!$A$7:$A$434,0)+4,MATCH(E$60,'[1]PNC 2020'!$A$3:$AA$3,0))),"")</f>
        <v/>
      </c>
      <c r="F626" s="87" t="str">
        <f>IFERROR(IF(INDEX('[1]PNC 2020'!$A$3:$AA$434,MATCH($A626,'[1]PNC 2020'!$A$7:$A$434,0)+4,MATCH(F$60,'[1]PNC 2020'!$A$3:$AA$3,0))=0,"",INDEX('[1]PNC 2020'!$A$3:$AA$434,MATCH($A626,'[1]PNC 2020'!$A$7:$A$434,0)+4,MATCH(F$60,'[1]PNC 2020'!$A$3:$AA$3,0))),"")</f>
        <v/>
      </c>
      <c r="G626" s="87">
        <f t="shared" si="211"/>
        <v>0</v>
      </c>
      <c r="H626" s="87" t="str">
        <f>IFERROR(IF(INDEX('[1]PNC 2020'!$A$3:$AA$434,MATCH($A626,'[1]PNC 2020'!$A$7:$A$434,0)+4,MATCH(H$60,'[1]PNC 2020'!$A$3:$AA$3,0))=0,"",INDEX('[1]PNC 2020'!$A$3:$AA$434,MATCH($A626,'[1]PNC 2020'!$A$7:$A$434,0)+4,MATCH(H$60,'[1]PNC 2020'!$A$3:$AA$3,0))),"")</f>
        <v/>
      </c>
      <c r="I626" s="87" t="str">
        <f>IFERROR(IF(INDEX('[1]PNC 2020'!$A$3:$AA$434,MATCH($A626,'[1]PNC 2020'!$A$7:$A$434,0)+4,MATCH(I$60,'[1]PNC 2020'!$A$3:$AA$3,0))=0,"",INDEX('[1]PNC 2020'!$A$3:$AA$434,MATCH($A626,'[1]PNC 2020'!$A$7:$A$434,0)+4,MATCH(I$60,'[1]PNC 2020'!$A$3:$AA$3,0))),"")</f>
        <v/>
      </c>
      <c r="J626" s="87">
        <f t="shared" si="212"/>
        <v>0</v>
      </c>
      <c r="K626" s="87" t="str">
        <f>IFERROR(IF(INDEX('[1]PNC 2020'!$A$3:$AA$434,MATCH($A626,'[1]PNC 2020'!$A$7:$A$434,0)+4,MATCH(K$60,'[1]PNC 2020'!$A$3:$AA$3,0))=0,"",INDEX('[1]PNC 2020'!$A$3:$AA$434,MATCH($A626,'[1]PNC 2020'!$A$7:$A$434,0)+4,MATCH(K$60,'[1]PNC 2020'!$A$3:$AA$3,0))),"")</f>
        <v/>
      </c>
      <c r="L626" s="87" t="str">
        <f>IFERROR(IF(INDEX('[1]PNC 2020'!$A$3:$AA$434,MATCH($A626,'[1]PNC 2020'!$A$7:$A$434,0)+4,MATCH(L$60,'[1]PNC 2020'!$A$3:$AA$3,0))=0,"",INDEX('[1]PNC 2020'!$A$3:$AA$434,MATCH($A626,'[1]PNC 2020'!$A$7:$A$434,0)+4,MATCH(L$60,'[1]PNC 2020'!$A$3:$AA$3,0))),"")</f>
        <v/>
      </c>
      <c r="M626" s="87">
        <f t="shared" si="213"/>
        <v>0</v>
      </c>
      <c r="N626" s="87" t="str">
        <f>IFERROR(IF(INDEX('[1]PNC 2020'!$A$3:$AA$434,MATCH($A626,'[1]PNC 2020'!$A$7:$A$434,0)+4,MATCH(N$60,'[1]PNC 2020'!$A$3:$AA$3,0))=0,"",INDEX('[1]PNC 2020'!$A$3:$AA$434,MATCH($A626,'[1]PNC 2020'!$A$7:$A$434,0)+4,MATCH(N$60,'[1]PNC 2020'!$A$3:$AA$3,0))),"")</f>
        <v/>
      </c>
      <c r="O626" s="87" t="str">
        <f>IFERROR(IF(INDEX('[1]PNC 2020'!$A$3:$AA$434,MATCH($A626,'[1]PNC 2020'!$A$7:$A$434,0)+4,MATCH(O$60,'[1]PNC 2020'!$A$3:$AA$3,0))=0,"",INDEX('[1]PNC 2020'!$A$3:$AA$434,MATCH($A626,'[1]PNC 2020'!$A$7:$A$434,0)+4,MATCH(O$60,'[1]PNC 2020'!$A$3:$AA$3,0))),"")</f>
        <v/>
      </c>
      <c r="P626" s="87">
        <f t="shared" si="214"/>
        <v>0</v>
      </c>
      <c r="Q626" s="87" t="str">
        <f>IFERROR(IF(INDEX('[1]PNC 2020'!$A$3:$AA$434,MATCH($A626,'[1]PNC 2020'!$A$7:$A$434,0)+4,MATCH(Q$60,'[1]PNC 2020'!$A$3:$AA$3,0))=0,"",INDEX('[1]PNC 2020'!$A$3:$AA$434,MATCH($A626,'[1]PNC 2020'!$A$7:$A$434,0)+4,MATCH(Q$60,'[1]PNC 2020'!$A$3:$AA$3,0))),"")</f>
        <v/>
      </c>
      <c r="R626" s="87" t="str">
        <f>IFERROR(IF(INDEX('[1]PNC 2020'!$A$3:$AA$434,MATCH($A626,'[1]PNC 2020'!$A$7:$A$434,0)+4,MATCH(R$60,'[1]PNC 2020'!$A$3:$AA$3,0))=0,"",INDEX('[1]PNC 2020'!$A$3:$AA$434,MATCH($A626,'[1]PNC 2020'!$A$7:$A$434,0)+4,MATCH(R$60,'[1]PNC 2020'!$A$3:$AA$3,0))),"")</f>
        <v/>
      </c>
      <c r="S626" s="87">
        <f t="shared" si="215"/>
        <v>0</v>
      </c>
      <c r="T626" s="87" t="str">
        <f>IFERROR(IF(INDEX('[1]PNC 2020'!$A$3:$AA$434,MATCH($A626,'[1]PNC 2020'!$A$7:$A$434,0)+4,MATCH(T$60,'[1]PNC 2020'!$A$3:$AA$3,0))=0,"",INDEX('[1]PNC 2020'!$A$3:$AA$434,MATCH($A626,'[1]PNC 2020'!$A$7:$A$434,0)+4,MATCH(T$60,'[1]PNC 2020'!$A$3:$AA$3,0))),"")</f>
        <v/>
      </c>
      <c r="U626" s="87" t="str">
        <f>IFERROR(IF(INDEX('[1]PNC 2020'!$A$3:$AA$434,MATCH($A626,'[1]PNC 2020'!$A$7:$A$434,0)+4,MATCH(U$60,'[1]PNC 2020'!$A$3:$AA$3,0))=0,"",INDEX('[1]PNC 2020'!$A$3:$AA$434,MATCH($A626,'[1]PNC 2020'!$A$7:$A$434,0)+4,MATCH(U$60,'[1]PNC 2020'!$A$3:$AA$3,0))),"")</f>
        <v/>
      </c>
      <c r="V626" s="87">
        <f t="shared" si="216"/>
        <v>0</v>
      </c>
      <c r="W626" s="87" t="str">
        <f>IFERROR(IF(INDEX('[1]PNC 2020'!$A$3:$AA$434,MATCH($A626,'[1]PNC 2020'!$A$7:$A$434,0)+4,MATCH(W$60,'[1]PNC 2020'!$A$3:$AA$3,0))=0,"",INDEX('[1]PNC 2020'!$A$3:$AA$434,MATCH($A626,'[1]PNC 2020'!$A$7:$A$434,0)+4,MATCH(W$60,'[1]PNC 2020'!$A$3:$AA$3,0))),"")</f>
        <v/>
      </c>
      <c r="X626" s="87" t="str">
        <f>IFERROR(IF(INDEX('[1]PNC 2020'!$A$3:$AA$434,MATCH($A626,'[1]PNC 2020'!$A$7:$A$434,0)+4,MATCH(X$60,'[1]PNC 2020'!$A$3:$AA$3,0))=0,"",INDEX('[1]PNC 2020'!$A$3:$AA$434,MATCH($A626,'[1]PNC 2020'!$A$7:$A$434,0)+4,MATCH(X$60,'[1]PNC 2020'!$A$3:$AA$3,0))),"")</f>
        <v/>
      </c>
      <c r="Y626" s="87">
        <f t="shared" si="217"/>
        <v>0</v>
      </c>
      <c r="Z626" s="87" t="str">
        <f>IFERROR(IF(INDEX('[1]PNC 2020'!$A$3:$AA$434,MATCH($A626,'[1]PNC 2020'!$A$7:$A$434,0)+4,MATCH(Z$60,'[1]PNC 2020'!$A$3:$AA$3,0))=0,"",INDEX('[1]PNC 2020'!$A$3:$AA$434,MATCH($A626,'[1]PNC 2020'!$A$7:$A$434,0)+4,MATCH(Z$60,'[1]PNC 2020'!$A$3:$AA$3,0))),"")</f>
        <v/>
      </c>
      <c r="AA626" s="87" t="str">
        <f>IFERROR(IF(INDEX('[1]PNC 2020'!$A$3:$AA$434,MATCH($A626,'[1]PNC 2020'!$A$7:$A$434,0)+4,MATCH(AA$60,'[1]PNC 2020'!$A$3:$AA$3,0))=0,"",INDEX('[1]PNC 2020'!$A$3:$AA$434,MATCH($A626,'[1]PNC 2020'!$A$7:$A$434,0)+4,MATCH(AA$60,'[1]PNC 2020'!$A$3:$AA$3,0))),"")</f>
        <v/>
      </c>
      <c r="AB626" s="87">
        <f t="shared" si="218"/>
        <v>0</v>
      </c>
      <c r="AC626" s="87" t="str">
        <f>IFERROR(IF(INDEX('[1]PNC 2020'!$A$3:$AA$434,MATCH($A626,'[1]PNC 2020'!$A$7:$A$434,0)+4,MATCH(AC$60,'[1]PNC 2020'!$A$3:$AA$3,0))=0,"",INDEX('[1]PNC 2020'!$A$3:$AA$434,MATCH($A626,'[1]PNC 2020'!$A$7:$A$434,0)+4,MATCH(AC$60,'[1]PNC 2020'!$A$3:$AA$3,0))),"")</f>
        <v/>
      </c>
      <c r="AD626" s="87" t="str">
        <f>IFERROR(IF(INDEX('[1]PNC 2020'!$A$3:$AA$434,MATCH($A626,'[1]PNC 2020'!$A$7:$A$434,0)+4,MATCH(AD$60,'[1]PNC 2020'!$A$3:$AA$3,0))=0,"",INDEX('[1]PNC 2020'!$A$3:$AA$434,MATCH($A626,'[1]PNC 2020'!$A$7:$A$434,0)+4,MATCH(AD$60,'[1]PNC 2020'!$A$3:$AA$3,0))),"")</f>
        <v/>
      </c>
      <c r="AE626" s="87">
        <f t="shared" si="219"/>
        <v>0</v>
      </c>
      <c r="AF626" s="87" t="str">
        <f>IFERROR(IF(INDEX('[1]PNC 2020'!$A$3:$AA$434,MATCH($A626,'[1]PNC 2020'!$A$7:$A$434,0)+4,MATCH(AF$60,'[1]PNC 2020'!$A$3:$AA$3,0))=0,"",INDEX('[1]PNC 2020'!$A$3:$AA$434,MATCH($A626,'[1]PNC 2020'!$A$7:$A$434,0)+4,MATCH(AF$60,'[1]PNC 2020'!$A$3:$AA$3,0))),"")</f>
        <v/>
      </c>
      <c r="AG626" s="87" t="str">
        <f>IFERROR(IF(INDEX('[1]PNC 2020'!$A$3:$AA$434,MATCH($A626,'[1]PNC 2020'!$A$7:$A$434,0)+4,MATCH(AG$60,'[1]PNC 2020'!$A$3:$AA$3,0))=0,"",INDEX('[1]PNC 2020'!$A$3:$AA$434,MATCH($A626,'[1]PNC 2020'!$A$7:$A$434,0)+4,MATCH(AG$60,'[1]PNC 2020'!$A$3:$AA$3,0))),"")</f>
        <v/>
      </c>
      <c r="AH626" s="87">
        <f t="shared" si="220"/>
        <v>0</v>
      </c>
      <c r="AI626" s="87" t="str">
        <f>IFERROR(IF(INDEX('[1]PNC 2020'!$A$3:$AA$434,MATCH($A626,'[1]PNC 2020'!$A$7:$A$434,0)+4,MATCH(AI$60,'[1]PNC 2020'!$A$3:$AA$3,0))=0,"",INDEX('[1]PNC 2020'!$A$3:$AA$434,MATCH($A626,'[1]PNC 2020'!$A$7:$A$434,0)+4,MATCH(AI$60,'[1]PNC 2020'!$A$3:$AA$3,0))),"")</f>
        <v/>
      </c>
      <c r="AJ626" s="87" t="str">
        <f>IFERROR(IF(INDEX('[1]PNC 2020'!$A$3:$AA$434,MATCH($A626,'[1]PNC 2020'!$A$7:$A$434,0)+4,MATCH(AJ$60,'[1]PNC 2020'!$A$3:$AA$3,0))=0,"",INDEX('[1]PNC 2020'!$A$3:$AA$434,MATCH($A626,'[1]PNC 2020'!$A$7:$A$434,0)+4,MATCH(AJ$60,'[1]PNC 2020'!$A$3:$AA$3,0))),"")</f>
        <v/>
      </c>
      <c r="AK626" s="87">
        <f t="shared" si="221"/>
        <v>0</v>
      </c>
      <c r="AM626" s="132" t="s">
        <v>10</v>
      </c>
    </row>
    <row r="627" spans="1:39" ht="15.95" customHeight="1" x14ac:dyDescent="0.2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tr">
        <f>IFERROR(IF(INDEX('[1]PNC 2020'!$A$3:$AA$434,MATCH($A627,'[1]PNC 2020'!$A$7:$A$434,0)+4,MATCH(E$60,'[1]PNC 2020'!$A$3:$AA$3,0))=0,"",INDEX('[1]PNC 2020'!$A$3:$AA$434,MATCH($A627,'[1]PNC 2020'!$A$7:$A$434,0)+4,MATCH(E$60,'[1]PNC 2020'!$A$3:$AA$3,0))),"")</f>
        <v/>
      </c>
      <c r="F627" s="87" t="str">
        <f>IFERROR(IF(INDEX('[1]PNC 2020'!$A$3:$AA$434,MATCH($A627,'[1]PNC 2020'!$A$7:$A$434,0)+4,MATCH(F$60,'[1]PNC 2020'!$A$3:$AA$3,0))=0,"",INDEX('[1]PNC 2020'!$A$3:$AA$434,MATCH($A627,'[1]PNC 2020'!$A$7:$A$434,0)+4,MATCH(F$60,'[1]PNC 2020'!$A$3:$AA$3,0))),"")</f>
        <v/>
      </c>
      <c r="G627" s="87">
        <f t="shared" si="211"/>
        <v>0</v>
      </c>
      <c r="H627" s="87" t="str">
        <f>IFERROR(IF(INDEX('[1]PNC 2020'!$A$3:$AA$434,MATCH($A627,'[1]PNC 2020'!$A$7:$A$434,0)+4,MATCH(H$60,'[1]PNC 2020'!$A$3:$AA$3,0))=0,"",INDEX('[1]PNC 2020'!$A$3:$AA$434,MATCH($A627,'[1]PNC 2020'!$A$7:$A$434,0)+4,MATCH(H$60,'[1]PNC 2020'!$A$3:$AA$3,0))),"")</f>
        <v/>
      </c>
      <c r="I627" s="87" t="str">
        <f>IFERROR(IF(INDEX('[1]PNC 2020'!$A$3:$AA$434,MATCH($A627,'[1]PNC 2020'!$A$7:$A$434,0)+4,MATCH(I$60,'[1]PNC 2020'!$A$3:$AA$3,0))=0,"",INDEX('[1]PNC 2020'!$A$3:$AA$434,MATCH($A627,'[1]PNC 2020'!$A$7:$A$434,0)+4,MATCH(I$60,'[1]PNC 2020'!$A$3:$AA$3,0))),"")</f>
        <v/>
      </c>
      <c r="J627" s="87">
        <f t="shared" si="212"/>
        <v>0</v>
      </c>
      <c r="K627" s="87" t="str">
        <f>IFERROR(IF(INDEX('[1]PNC 2020'!$A$3:$AA$434,MATCH($A627,'[1]PNC 2020'!$A$7:$A$434,0)+4,MATCH(K$60,'[1]PNC 2020'!$A$3:$AA$3,0))=0,"",INDEX('[1]PNC 2020'!$A$3:$AA$434,MATCH($A627,'[1]PNC 2020'!$A$7:$A$434,0)+4,MATCH(K$60,'[1]PNC 2020'!$A$3:$AA$3,0))),"")</f>
        <v/>
      </c>
      <c r="L627" s="87" t="str">
        <f>IFERROR(IF(INDEX('[1]PNC 2020'!$A$3:$AA$434,MATCH($A627,'[1]PNC 2020'!$A$7:$A$434,0)+4,MATCH(L$60,'[1]PNC 2020'!$A$3:$AA$3,0))=0,"",INDEX('[1]PNC 2020'!$A$3:$AA$434,MATCH($A627,'[1]PNC 2020'!$A$7:$A$434,0)+4,MATCH(L$60,'[1]PNC 2020'!$A$3:$AA$3,0))),"")</f>
        <v/>
      </c>
      <c r="M627" s="87">
        <f t="shared" si="213"/>
        <v>0</v>
      </c>
      <c r="N627" s="87" t="str">
        <f>IFERROR(IF(INDEX('[1]PNC 2020'!$A$3:$AA$434,MATCH($A627,'[1]PNC 2020'!$A$7:$A$434,0)+4,MATCH(N$60,'[1]PNC 2020'!$A$3:$AA$3,0))=0,"",INDEX('[1]PNC 2020'!$A$3:$AA$434,MATCH($A627,'[1]PNC 2020'!$A$7:$A$434,0)+4,MATCH(N$60,'[1]PNC 2020'!$A$3:$AA$3,0))),"")</f>
        <v/>
      </c>
      <c r="O627" s="87" t="str">
        <f>IFERROR(IF(INDEX('[1]PNC 2020'!$A$3:$AA$434,MATCH($A627,'[1]PNC 2020'!$A$7:$A$434,0)+4,MATCH(O$60,'[1]PNC 2020'!$A$3:$AA$3,0))=0,"",INDEX('[1]PNC 2020'!$A$3:$AA$434,MATCH($A627,'[1]PNC 2020'!$A$7:$A$434,0)+4,MATCH(O$60,'[1]PNC 2020'!$A$3:$AA$3,0))),"")</f>
        <v/>
      </c>
      <c r="P627" s="87">
        <f t="shared" si="214"/>
        <v>0</v>
      </c>
      <c r="Q627" s="87" t="str">
        <f>IFERROR(IF(INDEX('[1]PNC 2020'!$A$3:$AA$434,MATCH($A627,'[1]PNC 2020'!$A$7:$A$434,0)+4,MATCH(Q$60,'[1]PNC 2020'!$A$3:$AA$3,0))=0,"",INDEX('[1]PNC 2020'!$A$3:$AA$434,MATCH($A627,'[1]PNC 2020'!$A$7:$A$434,0)+4,MATCH(Q$60,'[1]PNC 2020'!$A$3:$AA$3,0))),"")</f>
        <v/>
      </c>
      <c r="R627" s="87" t="str">
        <f>IFERROR(IF(INDEX('[1]PNC 2020'!$A$3:$AA$434,MATCH($A627,'[1]PNC 2020'!$A$7:$A$434,0)+4,MATCH(R$60,'[1]PNC 2020'!$A$3:$AA$3,0))=0,"",INDEX('[1]PNC 2020'!$A$3:$AA$434,MATCH($A627,'[1]PNC 2020'!$A$7:$A$434,0)+4,MATCH(R$60,'[1]PNC 2020'!$A$3:$AA$3,0))),"")</f>
        <v/>
      </c>
      <c r="S627" s="87">
        <f t="shared" si="215"/>
        <v>0</v>
      </c>
      <c r="T627" s="87" t="str">
        <f>IFERROR(IF(INDEX('[1]PNC 2020'!$A$3:$AA$434,MATCH($A627,'[1]PNC 2020'!$A$7:$A$434,0)+4,MATCH(T$60,'[1]PNC 2020'!$A$3:$AA$3,0))=0,"",INDEX('[1]PNC 2020'!$A$3:$AA$434,MATCH($A627,'[1]PNC 2020'!$A$7:$A$434,0)+4,MATCH(T$60,'[1]PNC 2020'!$A$3:$AA$3,0))),"")</f>
        <v/>
      </c>
      <c r="U627" s="87" t="str">
        <f>IFERROR(IF(INDEX('[1]PNC 2020'!$A$3:$AA$434,MATCH($A627,'[1]PNC 2020'!$A$7:$A$434,0)+4,MATCH(U$60,'[1]PNC 2020'!$A$3:$AA$3,0))=0,"",INDEX('[1]PNC 2020'!$A$3:$AA$434,MATCH($A627,'[1]PNC 2020'!$A$7:$A$434,0)+4,MATCH(U$60,'[1]PNC 2020'!$A$3:$AA$3,0))),"")</f>
        <v/>
      </c>
      <c r="V627" s="87">
        <f t="shared" si="216"/>
        <v>0</v>
      </c>
      <c r="W627" s="87" t="str">
        <f>IFERROR(IF(INDEX('[1]PNC 2020'!$A$3:$AA$434,MATCH($A627,'[1]PNC 2020'!$A$7:$A$434,0)+4,MATCH(W$60,'[1]PNC 2020'!$A$3:$AA$3,0))=0,"",INDEX('[1]PNC 2020'!$A$3:$AA$434,MATCH($A627,'[1]PNC 2020'!$A$7:$A$434,0)+4,MATCH(W$60,'[1]PNC 2020'!$A$3:$AA$3,0))),"")</f>
        <v/>
      </c>
      <c r="X627" s="87" t="str">
        <f>IFERROR(IF(INDEX('[1]PNC 2020'!$A$3:$AA$434,MATCH($A627,'[1]PNC 2020'!$A$7:$A$434,0)+4,MATCH(X$60,'[1]PNC 2020'!$A$3:$AA$3,0))=0,"",INDEX('[1]PNC 2020'!$A$3:$AA$434,MATCH($A627,'[1]PNC 2020'!$A$7:$A$434,0)+4,MATCH(X$60,'[1]PNC 2020'!$A$3:$AA$3,0))),"")</f>
        <v/>
      </c>
      <c r="Y627" s="87">
        <f t="shared" si="217"/>
        <v>0</v>
      </c>
      <c r="Z627" s="87" t="str">
        <f>IFERROR(IF(INDEX('[1]PNC 2020'!$A$3:$AA$434,MATCH($A627,'[1]PNC 2020'!$A$7:$A$434,0)+4,MATCH(Z$60,'[1]PNC 2020'!$A$3:$AA$3,0))=0,"",INDEX('[1]PNC 2020'!$A$3:$AA$434,MATCH($A627,'[1]PNC 2020'!$A$7:$A$434,0)+4,MATCH(Z$60,'[1]PNC 2020'!$A$3:$AA$3,0))),"")</f>
        <v/>
      </c>
      <c r="AA627" s="87" t="str">
        <f>IFERROR(IF(INDEX('[1]PNC 2020'!$A$3:$AA$434,MATCH($A627,'[1]PNC 2020'!$A$7:$A$434,0)+4,MATCH(AA$60,'[1]PNC 2020'!$A$3:$AA$3,0))=0,"",INDEX('[1]PNC 2020'!$A$3:$AA$434,MATCH($A627,'[1]PNC 2020'!$A$7:$A$434,0)+4,MATCH(AA$60,'[1]PNC 2020'!$A$3:$AA$3,0))),"")</f>
        <v/>
      </c>
      <c r="AB627" s="87">
        <f t="shared" si="218"/>
        <v>0</v>
      </c>
      <c r="AC627" s="87" t="str">
        <f>IFERROR(IF(INDEX('[1]PNC 2020'!$A$3:$AA$434,MATCH($A627,'[1]PNC 2020'!$A$7:$A$434,0)+4,MATCH(AC$60,'[1]PNC 2020'!$A$3:$AA$3,0))=0,"",INDEX('[1]PNC 2020'!$A$3:$AA$434,MATCH($A627,'[1]PNC 2020'!$A$7:$A$434,0)+4,MATCH(AC$60,'[1]PNC 2020'!$A$3:$AA$3,0))),"")</f>
        <v/>
      </c>
      <c r="AD627" s="87" t="str">
        <f>IFERROR(IF(INDEX('[1]PNC 2020'!$A$3:$AA$434,MATCH($A627,'[1]PNC 2020'!$A$7:$A$434,0)+4,MATCH(AD$60,'[1]PNC 2020'!$A$3:$AA$3,0))=0,"",INDEX('[1]PNC 2020'!$A$3:$AA$434,MATCH($A627,'[1]PNC 2020'!$A$7:$A$434,0)+4,MATCH(AD$60,'[1]PNC 2020'!$A$3:$AA$3,0))),"")</f>
        <v/>
      </c>
      <c r="AE627" s="87">
        <f t="shared" si="219"/>
        <v>0</v>
      </c>
      <c r="AF627" s="87" t="str">
        <f>IFERROR(IF(INDEX('[1]PNC 2020'!$A$3:$AA$434,MATCH($A627,'[1]PNC 2020'!$A$7:$A$434,0)+4,MATCH(AF$60,'[1]PNC 2020'!$A$3:$AA$3,0))=0,"",INDEX('[1]PNC 2020'!$A$3:$AA$434,MATCH($A627,'[1]PNC 2020'!$A$7:$A$434,0)+4,MATCH(AF$60,'[1]PNC 2020'!$A$3:$AA$3,0))),"")</f>
        <v/>
      </c>
      <c r="AG627" s="87" t="str">
        <f>IFERROR(IF(INDEX('[1]PNC 2020'!$A$3:$AA$434,MATCH($A627,'[1]PNC 2020'!$A$7:$A$434,0)+4,MATCH(AG$60,'[1]PNC 2020'!$A$3:$AA$3,0))=0,"",INDEX('[1]PNC 2020'!$A$3:$AA$434,MATCH($A627,'[1]PNC 2020'!$A$7:$A$434,0)+4,MATCH(AG$60,'[1]PNC 2020'!$A$3:$AA$3,0))),"")</f>
        <v/>
      </c>
      <c r="AH627" s="87">
        <f t="shared" si="220"/>
        <v>0</v>
      </c>
      <c r="AI627" s="87" t="str">
        <f>IFERROR(IF(INDEX('[1]PNC 2020'!$A$3:$AA$434,MATCH($A627,'[1]PNC 2020'!$A$7:$A$434,0)+4,MATCH(AI$60,'[1]PNC 2020'!$A$3:$AA$3,0))=0,"",INDEX('[1]PNC 2020'!$A$3:$AA$434,MATCH($A627,'[1]PNC 2020'!$A$7:$A$434,0)+4,MATCH(AI$60,'[1]PNC 2020'!$A$3:$AA$3,0))),"")</f>
        <v/>
      </c>
      <c r="AJ627" s="87" t="str">
        <f>IFERROR(IF(INDEX('[1]PNC 2020'!$A$3:$AA$434,MATCH($A627,'[1]PNC 2020'!$A$7:$A$434,0)+4,MATCH(AJ$60,'[1]PNC 2020'!$A$3:$AA$3,0))=0,"",INDEX('[1]PNC 2020'!$A$3:$AA$434,MATCH($A627,'[1]PNC 2020'!$A$7:$A$434,0)+4,MATCH(AJ$60,'[1]PNC 2020'!$A$3:$AA$3,0))),"")</f>
        <v/>
      </c>
      <c r="AK627" s="87">
        <f t="shared" si="221"/>
        <v>0</v>
      </c>
      <c r="AM627" s="132" t="s">
        <v>10</v>
      </c>
    </row>
    <row r="628" spans="1:39" s="45" customFormat="1" ht="15.95" customHeight="1" x14ac:dyDescent="0.2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tr">
        <f>IFERROR(IF(INDEX('[1]PNC 2020'!$A$3:$AA$434,MATCH($A628,'[1]PNC 2020'!$A$7:$A$434,0)+4,MATCH(E$60,'[1]PNC 2020'!$A$3:$AA$3,0))=0,"",INDEX('[1]PNC 2020'!$A$3:$AA$434,MATCH($A628,'[1]PNC 2020'!$A$7:$A$434,0)+4,MATCH(E$60,'[1]PNC 2020'!$A$3:$AA$3,0))),"")</f>
        <v/>
      </c>
      <c r="F628" s="87" t="str">
        <f>IFERROR(IF(INDEX('[1]PNC 2020'!$A$3:$AA$434,MATCH($A628,'[1]PNC 2020'!$A$7:$A$434,0)+4,MATCH(F$60,'[1]PNC 2020'!$A$3:$AA$3,0))=0,"",INDEX('[1]PNC 2020'!$A$3:$AA$434,MATCH($A628,'[1]PNC 2020'!$A$7:$A$434,0)+4,MATCH(F$60,'[1]PNC 2020'!$A$3:$AA$3,0))),"")</f>
        <v/>
      </c>
      <c r="G628" s="87">
        <f t="shared" si="211"/>
        <v>0</v>
      </c>
      <c r="H628" s="87" t="str">
        <f>IFERROR(IF(INDEX('[1]PNC 2020'!$A$3:$AA$434,MATCH($A628,'[1]PNC 2020'!$A$7:$A$434,0)+4,MATCH(H$60,'[1]PNC 2020'!$A$3:$AA$3,0))=0,"",INDEX('[1]PNC 2020'!$A$3:$AA$434,MATCH($A628,'[1]PNC 2020'!$A$7:$A$434,0)+4,MATCH(H$60,'[1]PNC 2020'!$A$3:$AA$3,0))),"")</f>
        <v/>
      </c>
      <c r="I628" s="87" t="str">
        <f>IFERROR(IF(INDEX('[1]PNC 2020'!$A$3:$AA$434,MATCH($A628,'[1]PNC 2020'!$A$7:$A$434,0)+4,MATCH(I$60,'[1]PNC 2020'!$A$3:$AA$3,0))=0,"",INDEX('[1]PNC 2020'!$A$3:$AA$434,MATCH($A628,'[1]PNC 2020'!$A$7:$A$434,0)+4,MATCH(I$60,'[1]PNC 2020'!$A$3:$AA$3,0))),"")</f>
        <v/>
      </c>
      <c r="J628" s="87">
        <f t="shared" si="212"/>
        <v>0</v>
      </c>
      <c r="K628" s="87" t="str">
        <f>IFERROR(IF(INDEX('[1]PNC 2020'!$A$3:$AA$434,MATCH($A628,'[1]PNC 2020'!$A$7:$A$434,0)+4,MATCH(K$60,'[1]PNC 2020'!$A$3:$AA$3,0))=0,"",INDEX('[1]PNC 2020'!$A$3:$AA$434,MATCH($A628,'[1]PNC 2020'!$A$7:$A$434,0)+4,MATCH(K$60,'[1]PNC 2020'!$A$3:$AA$3,0))),"")</f>
        <v/>
      </c>
      <c r="L628" s="87" t="str">
        <f>IFERROR(IF(INDEX('[1]PNC 2020'!$A$3:$AA$434,MATCH($A628,'[1]PNC 2020'!$A$7:$A$434,0)+4,MATCH(L$60,'[1]PNC 2020'!$A$3:$AA$3,0))=0,"",INDEX('[1]PNC 2020'!$A$3:$AA$434,MATCH($A628,'[1]PNC 2020'!$A$7:$A$434,0)+4,MATCH(L$60,'[1]PNC 2020'!$A$3:$AA$3,0))),"")</f>
        <v/>
      </c>
      <c r="M628" s="87">
        <f t="shared" si="213"/>
        <v>0</v>
      </c>
      <c r="N628" s="87" t="str">
        <f>IFERROR(IF(INDEX('[1]PNC 2020'!$A$3:$AA$434,MATCH($A628,'[1]PNC 2020'!$A$7:$A$434,0)+4,MATCH(N$60,'[1]PNC 2020'!$A$3:$AA$3,0))=0,"",INDEX('[1]PNC 2020'!$A$3:$AA$434,MATCH($A628,'[1]PNC 2020'!$A$7:$A$434,0)+4,MATCH(N$60,'[1]PNC 2020'!$A$3:$AA$3,0))),"")</f>
        <v/>
      </c>
      <c r="O628" s="87" t="str">
        <f>IFERROR(IF(INDEX('[1]PNC 2020'!$A$3:$AA$434,MATCH($A628,'[1]PNC 2020'!$A$7:$A$434,0)+4,MATCH(O$60,'[1]PNC 2020'!$A$3:$AA$3,0))=0,"",INDEX('[1]PNC 2020'!$A$3:$AA$434,MATCH($A628,'[1]PNC 2020'!$A$7:$A$434,0)+4,MATCH(O$60,'[1]PNC 2020'!$A$3:$AA$3,0))),"")</f>
        <v/>
      </c>
      <c r="P628" s="87">
        <f t="shared" si="214"/>
        <v>0</v>
      </c>
      <c r="Q628" s="87" t="str">
        <f>IFERROR(IF(INDEX('[1]PNC 2020'!$A$3:$AA$434,MATCH($A628,'[1]PNC 2020'!$A$7:$A$434,0)+4,MATCH(Q$60,'[1]PNC 2020'!$A$3:$AA$3,0))=0,"",INDEX('[1]PNC 2020'!$A$3:$AA$434,MATCH($A628,'[1]PNC 2020'!$A$7:$A$434,0)+4,MATCH(Q$60,'[1]PNC 2020'!$A$3:$AA$3,0))),"")</f>
        <v/>
      </c>
      <c r="R628" s="87" t="str">
        <f>IFERROR(IF(INDEX('[1]PNC 2020'!$A$3:$AA$434,MATCH($A628,'[1]PNC 2020'!$A$7:$A$434,0)+4,MATCH(R$60,'[1]PNC 2020'!$A$3:$AA$3,0))=0,"",INDEX('[1]PNC 2020'!$A$3:$AA$434,MATCH($A628,'[1]PNC 2020'!$A$7:$A$434,0)+4,MATCH(R$60,'[1]PNC 2020'!$A$3:$AA$3,0))),"")</f>
        <v/>
      </c>
      <c r="S628" s="87">
        <f t="shared" si="215"/>
        <v>0</v>
      </c>
      <c r="T628" s="87" t="str">
        <f>IFERROR(IF(INDEX('[1]PNC 2020'!$A$3:$AA$434,MATCH($A628,'[1]PNC 2020'!$A$7:$A$434,0)+4,MATCH(T$60,'[1]PNC 2020'!$A$3:$AA$3,0))=0,"",INDEX('[1]PNC 2020'!$A$3:$AA$434,MATCH($A628,'[1]PNC 2020'!$A$7:$A$434,0)+4,MATCH(T$60,'[1]PNC 2020'!$A$3:$AA$3,0))),"")</f>
        <v/>
      </c>
      <c r="U628" s="87" t="str">
        <f>IFERROR(IF(INDEX('[1]PNC 2020'!$A$3:$AA$434,MATCH($A628,'[1]PNC 2020'!$A$7:$A$434,0)+4,MATCH(U$60,'[1]PNC 2020'!$A$3:$AA$3,0))=0,"",INDEX('[1]PNC 2020'!$A$3:$AA$434,MATCH($A628,'[1]PNC 2020'!$A$7:$A$434,0)+4,MATCH(U$60,'[1]PNC 2020'!$A$3:$AA$3,0))),"")</f>
        <v/>
      </c>
      <c r="V628" s="87">
        <f t="shared" si="216"/>
        <v>0</v>
      </c>
      <c r="W628" s="87" t="str">
        <f>IFERROR(IF(INDEX('[1]PNC 2020'!$A$3:$AA$434,MATCH($A628,'[1]PNC 2020'!$A$7:$A$434,0)+4,MATCH(W$60,'[1]PNC 2020'!$A$3:$AA$3,0))=0,"",INDEX('[1]PNC 2020'!$A$3:$AA$434,MATCH($A628,'[1]PNC 2020'!$A$7:$A$434,0)+4,MATCH(W$60,'[1]PNC 2020'!$A$3:$AA$3,0))),"")</f>
        <v/>
      </c>
      <c r="X628" s="87" t="str">
        <f>IFERROR(IF(INDEX('[1]PNC 2020'!$A$3:$AA$434,MATCH($A628,'[1]PNC 2020'!$A$7:$A$434,0)+4,MATCH(X$60,'[1]PNC 2020'!$A$3:$AA$3,0))=0,"",INDEX('[1]PNC 2020'!$A$3:$AA$434,MATCH($A628,'[1]PNC 2020'!$A$7:$A$434,0)+4,MATCH(X$60,'[1]PNC 2020'!$A$3:$AA$3,0))),"")</f>
        <v/>
      </c>
      <c r="Y628" s="87">
        <f t="shared" si="217"/>
        <v>0</v>
      </c>
      <c r="Z628" s="87" t="str">
        <f>IFERROR(IF(INDEX('[1]PNC 2020'!$A$3:$AA$434,MATCH($A628,'[1]PNC 2020'!$A$7:$A$434,0)+4,MATCH(Z$60,'[1]PNC 2020'!$A$3:$AA$3,0))=0,"",INDEX('[1]PNC 2020'!$A$3:$AA$434,MATCH($A628,'[1]PNC 2020'!$A$7:$A$434,0)+4,MATCH(Z$60,'[1]PNC 2020'!$A$3:$AA$3,0))),"")</f>
        <v/>
      </c>
      <c r="AA628" s="87" t="str">
        <f>IFERROR(IF(INDEX('[1]PNC 2020'!$A$3:$AA$434,MATCH($A628,'[1]PNC 2020'!$A$7:$A$434,0)+4,MATCH(AA$60,'[1]PNC 2020'!$A$3:$AA$3,0))=0,"",INDEX('[1]PNC 2020'!$A$3:$AA$434,MATCH($A628,'[1]PNC 2020'!$A$7:$A$434,0)+4,MATCH(AA$60,'[1]PNC 2020'!$A$3:$AA$3,0))),"")</f>
        <v/>
      </c>
      <c r="AB628" s="87">
        <f t="shared" si="218"/>
        <v>0</v>
      </c>
      <c r="AC628" s="87" t="str">
        <f>IFERROR(IF(INDEX('[1]PNC 2020'!$A$3:$AA$434,MATCH($A628,'[1]PNC 2020'!$A$7:$A$434,0)+4,MATCH(AC$60,'[1]PNC 2020'!$A$3:$AA$3,0))=0,"",INDEX('[1]PNC 2020'!$A$3:$AA$434,MATCH($A628,'[1]PNC 2020'!$A$7:$A$434,0)+4,MATCH(AC$60,'[1]PNC 2020'!$A$3:$AA$3,0))),"")</f>
        <v/>
      </c>
      <c r="AD628" s="87" t="str">
        <f>IFERROR(IF(INDEX('[1]PNC 2020'!$A$3:$AA$434,MATCH($A628,'[1]PNC 2020'!$A$7:$A$434,0)+4,MATCH(AD$60,'[1]PNC 2020'!$A$3:$AA$3,0))=0,"",INDEX('[1]PNC 2020'!$A$3:$AA$434,MATCH($A628,'[1]PNC 2020'!$A$7:$A$434,0)+4,MATCH(AD$60,'[1]PNC 2020'!$A$3:$AA$3,0))),"")</f>
        <v/>
      </c>
      <c r="AE628" s="87">
        <f t="shared" si="219"/>
        <v>0</v>
      </c>
      <c r="AF628" s="87" t="str">
        <f>IFERROR(IF(INDEX('[1]PNC 2020'!$A$3:$AA$434,MATCH($A628,'[1]PNC 2020'!$A$7:$A$434,0)+4,MATCH(AF$60,'[1]PNC 2020'!$A$3:$AA$3,0))=0,"",INDEX('[1]PNC 2020'!$A$3:$AA$434,MATCH($A628,'[1]PNC 2020'!$A$7:$A$434,0)+4,MATCH(AF$60,'[1]PNC 2020'!$A$3:$AA$3,0))),"")</f>
        <v/>
      </c>
      <c r="AG628" s="87" t="str">
        <f>IFERROR(IF(INDEX('[1]PNC 2020'!$A$3:$AA$434,MATCH($A628,'[1]PNC 2020'!$A$7:$A$434,0)+4,MATCH(AG$60,'[1]PNC 2020'!$A$3:$AA$3,0))=0,"",INDEX('[1]PNC 2020'!$A$3:$AA$434,MATCH($A628,'[1]PNC 2020'!$A$7:$A$434,0)+4,MATCH(AG$60,'[1]PNC 2020'!$A$3:$AA$3,0))),"")</f>
        <v/>
      </c>
      <c r="AH628" s="87">
        <f t="shared" si="220"/>
        <v>0</v>
      </c>
      <c r="AI628" s="87" t="str">
        <f>IFERROR(IF(INDEX('[1]PNC 2020'!$A$3:$AA$434,MATCH($A628,'[1]PNC 2020'!$A$7:$A$434,0)+4,MATCH(AI$60,'[1]PNC 2020'!$A$3:$AA$3,0))=0,"",INDEX('[1]PNC 2020'!$A$3:$AA$434,MATCH($A628,'[1]PNC 2020'!$A$7:$A$434,0)+4,MATCH(AI$60,'[1]PNC 2020'!$A$3:$AA$3,0))),"")</f>
        <v/>
      </c>
      <c r="AJ628" s="87" t="str">
        <f>IFERROR(IF(INDEX('[1]PNC 2020'!$A$3:$AA$434,MATCH($A628,'[1]PNC 2020'!$A$7:$A$434,0)+4,MATCH(AJ$60,'[1]PNC 2020'!$A$3:$AA$3,0))=0,"",INDEX('[1]PNC 2020'!$A$3:$AA$434,MATCH($A628,'[1]PNC 2020'!$A$7:$A$434,0)+4,MATCH(AJ$60,'[1]PNC 2020'!$A$3:$AA$3,0))),"")</f>
        <v/>
      </c>
      <c r="AK628" s="87">
        <f t="shared" si="221"/>
        <v>0</v>
      </c>
      <c r="AM628" s="132" t="s">
        <v>10</v>
      </c>
    </row>
    <row r="629" spans="1:39" s="45" customFormat="1" ht="15.95" customHeight="1" x14ac:dyDescent="0.2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tr">
        <f>IFERROR(IF(INDEX('[1]PNC 2020'!$A$3:$AA$434,MATCH($A629,'[1]PNC 2020'!$A$7:$A$434,0)+4,MATCH(E$60,'[1]PNC 2020'!$A$3:$AA$3,0))=0,"",INDEX('[1]PNC 2020'!$A$3:$AA$434,MATCH($A629,'[1]PNC 2020'!$A$7:$A$434,0)+4,MATCH(E$60,'[1]PNC 2020'!$A$3:$AA$3,0))),"")</f>
        <v/>
      </c>
      <c r="F629" s="87" t="str">
        <f>IFERROR(IF(INDEX('[1]PNC 2020'!$A$3:$AA$434,MATCH($A629,'[1]PNC 2020'!$A$7:$A$434,0)+4,MATCH(F$60,'[1]PNC 2020'!$A$3:$AA$3,0))=0,"",INDEX('[1]PNC 2020'!$A$3:$AA$434,MATCH($A629,'[1]PNC 2020'!$A$7:$A$434,0)+4,MATCH(F$60,'[1]PNC 2020'!$A$3:$AA$3,0))),"")</f>
        <v/>
      </c>
      <c r="G629" s="87">
        <f t="shared" si="211"/>
        <v>0</v>
      </c>
      <c r="H629" s="87" t="str">
        <f>IFERROR(IF(INDEX('[1]PNC 2020'!$A$3:$AA$434,MATCH($A629,'[1]PNC 2020'!$A$7:$A$434,0)+4,MATCH(H$60,'[1]PNC 2020'!$A$3:$AA$3,0))=0,"",INDEX('[1]PNC 2020'!$A$3:$AA$434,MATCH($A629,'[1]PNC 2020'!$A$7:$A$434,0)+4,MATCH(H$60,'[1]PNC 2020'!$A$3:$AA$3,0))),"")</f>
        <v/>
      </c>
      <c r="I629" s="87" t="str">
        <f>IFERROR(IF(INDEX('[1]PNC 2020'!$A$3:$AA$434,MATCH($A629,'[1]PNC 2020'!$A$7:$A$434,0)+4,MATCH(I$60,'[1]PNC 2020'!$A$3:$AA$3,0))=0,"",INDEX('[1]PNC 2020'!$A$3:$AA$434,MATCH($A629,'[1]PNC 2020'!$A$7:$A$434,0)+4,MATCH(I$60,'[1]PNC 2020'!$A$3:$AA$3,0))),"")</f>
        <v/>
      </c>
      <c r="J629" s="87">
        <f t="shared" si="212"/>
        <v>0</v>
      </c>
      <c r="K629" s="87" t="str">
        <f>IFERROR(IF(INDEX('[1]PNC 2020'!$A$3:$AA$434,MATCH($A629,'[1]PNC 2020'!$A$7:$A$434,0)+4,MATCH(K$60,'[1]PNC 2020'!$A$3:$AA$3,0))=0,"",INDEX('[1]PNC 2020'!$A$3:$AA$434,MATCH($A629,'[1]PNC 2020'!$A$7:$A$434,0)+4,MATCH(K$60,'[1]PNC 2020'!$A$3:$AA$3,0))),"")</f>
        <v/>
      </c>
      <c r="L629" s="87" t="str">
        <f>IFERROR(IF(INDEX('[1]PNC 2020'!$A$3:$AA$434,MATCH($A629,'[1]PNC 2020'!$A$7:$A$434,0)+4,MATCH(L$60,'[1]PNC 2020'!$A$3:$AA$3,0))=0,"",INDEX('[1]PNC 2020'!$A$3:$AA$434,MATCH($A629,'[1]PNC 2020'!$A$7:$A$434,0)+4,MATCH(L$60,'[1]PNC 2020'!$A$3:$AA$3,0))),"")</f>
        <v/>
      </c>
      <c r="M629" s="87">
        <f t="shared" si="213"/>
        <v>0</v>
      </c>
      <c r="N629" s="87" t="str">
        <f>IFERROR(IF(INDEX('[1]PNC 2020'!$A$3:$AA$434,MATCH($A629,'[1]PNC 2020'!$A$7:$A$434,0)+4,MATCH(N$60,'[1]PNC 2020'!$A$3:$AA$3,0))=0,"",INDEX('[1]PNC 2020'!$A$3:$AA$434,MATCH($A629,'[1]PNC 2020'!$A$7:$A$434,0)+4,MATCH(N$60,'[1]PNC 2020'!$A$3:$AA$3,0))),"")</f>
        <v/>
      </c>
      <c r="O629" s="87" t="str">
        <f>IFERROR(IF(INDEX('[1]PNC 2020'!$A$3:$AA$434,MATCH($A629,'[1]PNC 2020'!$A$7:$A$434,0)+4,MATCH(O$60,'[1]PNC 2020'!$A$3:$AA$3,0))=0,"",INDEX('[1]PNC 2020'!$A$3:$AA$434,MATCH($A629,'[1]PNC 2020'!$A$7:$A$434,0)+4,MATCH(O$60,'[1]PNC 2020'!$A$3:$AA$3,0))),"")</f>
        <v/>
      </c>
      <c r="P629" s="87">
        <f t="shared" si="214"/>
        <v>0</v>
      </c>
      <c r="Q629" s="87" t="str">
        <f>IFERROR(IF(INDEX('[1]PNC 2020'!$A$3:$AA$434,MATCH($A629,'[1]PNC 2020'!$A$7:$A$434,0)+4,MATCH(Q$60,'[1]PNC 2020'!$A$3:$AA$3,0))=0,"",INDEX('[1]PNC 2020'!$A$3:$AA$434,MATCH($A629,'[1]PNC 2020'!$A$7:$A$434,0)+4,MATCH(Q$60,'[1]PNC 2020'!$A$3:$AA$3,0))),"")</f>
        <v/>
      </c>
      <c r="R629" s="87" t="str">
        <f>IFERROR(IF(INDEX('[1]PNC 2020'!$A$3:$AA$434,MATCH($A629,'[1]PNC 2020'!$A$7:$A$434,0)+4,MATCH(R$60,'[1]PNC 2020'!$A$3:$AA$3,0))=0,"",INDEX('[1]PNC 2020'!$A$3:$AA$434,MATCH($A629,'[1]PNC 2020'!$A$7:$A$434,0)+4,MATCH(R$60,'[1]PNC 2020'!$A$3:$AA$3,0))),"")</f>
        <v/>
      </c>
      <c r="S629" s="87">
        <f t="shared" si="215"/>
        <v>0</v>
      </c>
      <c r="T629" s="87" t="str">
        <f>IFERROR(IF(INDEX('[1]PNC 2020'!$A$3:$AA$434,MATCH($A629,'[1]PNC 2020'!$A$7:$A$434,0)+4,MATCH(T$60,'[1]PNC 2020'!$A$3:$AA$3,0))=0,"",INDEX('[1]PNC 2020'!$A$3:$AA$434,MATCH($A629,'[1]PNC 2020'!$A$7:$A$434,0)+4,MATCH(T$60,'[1]PNC 2020'!$A$3:$AA$3,0))),"")</f>
        <v/>
      </c>
      <c r="U629" s="87" t="str">
        <f>IFERROR(IF(INDEX('[1]PNC 2020'!$A$3:$AA$434,MATCH($A629,'[1]PNC 2020'!$A$7:$A$434,0)+4,MATCH(U$60,'[1]PNC 2020'!$A$3:$AA$3,0))=0,"",INDEX('[1]PNC 2020'!$A$3:$AA$434,MATCH($A629,'[1]PNC 2020'!$A$7:$A$434,0)+4,MATCH(U$60,'[1]PNC 2020'!$A$3:$AA$3,0))),"")</f>
        <v/>
      </c>
      <c r="V629" s="87">
        <f t="shared" si="216"/>
        <v>0</v>
      </c>
      <c r="W629" s="87" t="str">
        <f>IFERROR(IF(INDEX('[1]PNC 2020'!$A$3:$AA$434,MATCH($A629,'[1]PNC 2020'!$A$7:$A$434,0)+4,MATCH(W$60,'[1]PNC 2020'!$A$3:$AA$3,0))=0,"",INDEX('[1]PNC 2020'!$A$3:$AA$434,MATCH($A629,'[1]PNC 2020'!$A$7:$A$434,0)+4,MATCH(W$60,'[1]PNC 2020'!$A$3:$AA$3,0))),"")</f>
        <v/>
      </c>
      <c r="X629" s="87" t="str">
        <f>IFERROR(IF(INDEX('[1]PNC 2020'!$A$3:$AA$434,MATCH($A629,'[1]PNC 2020'!$A$7:$A$434,0)+4,MATCH(X$60,'[1]PNC 2020'!$A$3:$AA$3,0))=0,"",INDEX('[1]PNC 2020'!$A$3:$AA$434,MATCH($A629,'[1]PNC 2020'!$A$7:$A$434,0)+4,MATCH(X$60,'[1]PNC 2020'!$A$3:$AA$3,0))),"")</f>
        <v/>
      </c>
      <c r="Y629" s="87">
        <f t="shared" si="217"/>
        <v>0</v>
      </c>
      <c r="Z629" s="87" t="str">
        <f>IFERROR(IF(INDEX('[1]PNC 2020'!$A$3:$AA$434,MATCH($A629,'[1]PNC 2020'!$A$7:$A$434,0)+4,MATCH(Z$60,'[1]PNC 2020'!$A$3:$AA$3,0))=0,"",INDEX('[1]PNC 2020'!$A$3:$AA$434,MATCH($A629,'[1]PNC 2020'!$A$7:$A$434,0)+4,MATCH(Z$60,'[1]PNC 2020'!$A$3:$AA$3,0))),"")</f>
        <v/>
      </c>
      <c r="AA629" s="87" t="str">
        <f>IFERROR(IF(INDEX('[1]PNC 2020'!$A$3:$AA$434,MATCH($A629,'[1]PNC 2020'!$A$7:$A$434,0)+4,MATCH(AA$60,'[1]PNC 2020'!$A$3:$AA$3,0))=0,"",INDEX('[1]PNC 2020'!$A$3:$AA$434,MATCH($A629,'[1]PNC 2020'!$A$7:$A$434,0)+4,MATCH(AA$60,'[1]PNC 2020'!$A$3:$AA$3,0))),"")</f>
        <v/>
      </c>
      <c r="AB629" s="87">
        <f t="shared" si="218"/>
        <v>0</v>
      </c>
      <c r="AC629" s="87" t="str">
        <f>IFERROR(IF(INDEX('[1]PNC 2020'!$A$3:$AA$434,MATCH($A629,'[1]PNC 2020'!$A$7:$A$434,0)+4,MATCH(AC$60,'[1]PNC 2020'!$A$3:$AA$3,0))=0,"",INDEX('[1]PNC 2020'!$A$3:$AA$434,MATCH($A629,'[1]PNC 2020'!$A$7:$A$434,0)+4,MATCH(AC$60,'[1]PNC 2020'!$A$3:$AA$3,0))),"")</f>
        <v/>
      </c>
      <c r="AD629" s="87" t="str">
        <f>IFERROR(IF(INDEX('[1]PNC 2020'!$A$3:$AA$434,MATCH($A629,'[1]PNC 2020'!$A$7:$A$434,0)+4,MATCH(AD$60,'[1]PNC 2020'!$A$3:$AA$3,0))=0,"",INDEX('[1]PNC 2020'!$A$3:$AA$434,MATCH($A629,'[1]PNC 2020'!$A$7:$A$434,0)+4,MATCH(AD$60,'[1]PNC 2020'!$A$3:$AA$3,0))),"")</f>
        <v/>
      </c>
      <c r="AE629" s="87">
        <f t="shared" si="219"/>
        <v>0</v>
      </c>
      <c r="AF629" s="87" t="str">
        <f>IFERROR(IF(INDEX('[1]PNC 2020'!$A$3:$AA$434,MATCH($A629,'[1]PNC 2020'!$A$7:$A$434,0)+4,MATCH(AF$60,'[1]PNC 2020'!$A$3:$AA$3,0))=0,"",INDEX('[1]PNC 2020'!$A$3:$AA$434,MATCH($A629,'[1]PNC 2020'!$A$7:$A$434,0)+4,MATCH(AF$60,'[1]PNC 2020'!$A$3:$AA$3,0))),"")</f>
        <v/>
      </c>
      <c r="AG629" s="87" t="str">
        <f>IFERROR(IF(INDEX('[1]PNC 2020'!$A$3:$AA$434,MATCH($A629,'[1]PNC 2020'!$A$7:$A$434,0)+4,MATCH(AG$60,'[1]PNC 2020'!$A$3:$AA$3,0))=0,"",INDEX('[1]PNC 2020'!$A$3:$AA$434,MATCH($A629,'[1]PNC 2020'!$A$7:$A$434,0)+4,MATCH(AG$60,'[1]PNC 2020'!$A$3:$AA$3,0))),"")</f>
        <v/>
      </c>
      <c r="AH629" s="87">
        <f t="shared" si="220"/>
        <v>0</v>
      </c>
      <c r="AI629" s="87" t="str">
        <f>IFERROR(IF(INDEX('[1]PNC 2020'!$A$3:$AA$434,MATCH($A629,'[1]PNC 2020'!$A$7:$A$434,0)+4,MATCH(AI$60,'[1]PNC 2020'!$A$3:$AA$3,0))=0,"",INDEX('[1]PNC 2020'!$A$3:$AA$434,MATCH($A629,'[1]PNC 2020'!$A$7:$A$434,0)+4,MATCH(AI$60,'[1]PNC 2020'!$A$3:$AA$3,0))),"")</f>
        <v/>
      </c>
      <c r="AJ629" s="87" t="str">
        <f>IFERROR(IF(INDEX('[1]PNC 2020'!$A$3:$AA$434,MATCH($A629,'[1]PNC 2020'!$A$7:$A$434,0)+4,MATCH(AJ$60,'[1]PNC 2020'!$A$3:$AA$3,0))=0,"",INDEX('[1]PNC 2020'!$A$3:$AA$434,MATCH($A629,'[1]PNC 2020'!$A$7:$A$434,0)+4,MATCH(AJ$60,'[1]PNC 2020'!$A$3:$AA$3,0))),"")</f>
        <v/>
      </c>
      <c r="AK629" s="87">
        <f t="shared" si="221"/>
        <v>0</v>
      </c>
      <c r="AM629" s="132" t="s">
        <v>10</v>
      </c>
    </row>
    <row r="630" spans="1:39" ht="15.95" customHeight="1" x14ac:dyDescent="0.2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tr">
        <f>IFERROR(IF(INDEX('[1]PNC 2020'!$A$3:$AA$434,MATCH($A630,'[1]PNC 2020'!$A$7:$A$434,0)+4,MATCH(E$60,'[1]PNC 2020'!$A$3:$AA$3,0))=0,"",INDEX('[1]PNC 2020'!$A$3:$AA$434,MATCH($A630,'[1]PNC 2020'!$A$7:$A$434,0)+4,MATCH(E$60,'[1]PNC 2020'!$A$3:$AA$3,0))),"")</f>
        <v/>
      </c>
      <c r="F630" s="87" t="str">
        <f>IFERROR(IF(INDEX('[1]PNC 2020'!$A$3:$AA$434,MATCH($A630,'[1]PNC 2020'!$A$7:$A$434,0)+4,MATCH(F$60,'[1]PNC 2020'!$A$3:$AA$3,0))=0,"",INDEX('[1]PNC 2020'!$A$3:$AA$434,MATCH($A630,'[1]PNC 2020'!$A$7:$A$434,0)+4,MATCH(F$60,'[1]PNC 2020'!$A$3:$AA$3,0))),"")</f>
        <v/>
      </c>
      <c r="G630" s="87">
        <f t="shared" si="211"/>
        <v>0</v>
      </c>
      <c r="H630" s="87" t="str">
        <f>IFERROR(IF(INDEX('[1]PNC 2020'!$A$3:$AA$434,MATCH($A630,'[1]PNC 2020'!$A$7:$A$434,0)+4,MATCH(H$60,'[1]PNC 2020'!$A$3:$AA$3,0))=0,"",INDEX('[1]PNC 2020'!$A$3:$AA$434,MATCH($A630,'[1]PNC 2020'!$A$7:$A$434,0)+4,MATCH(H$60,'[1]PNC 2020'!$A$3:$AA$3,0))),"")</f>
        <v/>
      </c>
      <c r="I630" s="87" t="str">
        <f>IFERROR(IF(INDEX('[1]PNC 2020'!$A$3:$AA$434,MATCH($A630,'[1]PNC 2020'!$A$7:$A$434,0)+4,MATCH(I$60,'[1]PNC 2020'!$A$3:$AA$3,0))=0,"",INDEX('[1]PNC 2020'!$A$3:$AA$434,MATCH($A630,'[1]PNC 2020'!$A$7:$A$434,0)+4,MATCH(I$60,'[1]PNC 2020'!$A$3:$AA$3,0))),"")</f>
        <v/>
      </c>
      <c r="J630" s="87">
        <f t="shared" si="212"/>
        <v>0</v>
      </c>
      <c r="K630" s="87" t="str">
        <f>IFERROR(IF(INDEX('[1]PNC 2020'!$A$3:$AA$434,MATCH($A630,'[1]PNC 2020'!$A$7:$A$434,0)+4,MATCH(K$60,'[1]PNC 2020'!$A$3:$AA$3,0))=0,"",INDEX('[1]PNC 2020'!$A$3:$AA$434,MATCH($A630,'[1]PNC 2020'!$A$7:$A$434,0)+4,MATCH(K$60,'[1]PNC 2020'!$A$3:$AA$3,0))),"")</f>
        <v/>
      </c>
      <c r="L630" s="87" t="str">
        <f>IFERROR(IF(INDEX('[1]PNC 2020'!$A$3:$AA$434,MATCH($A630,'[1]PNC 2020'!$A$7:$A$434,0)+4,MATCH(L$60,'[1]PNC 2020'!$A$3:$AA$3,0))=0,"",INDEX('[1]PNC 2020'!$A$3:$AA$434,MATCH($A630,'[1]PNC 2020'!$A$7:$A$434,0)+4,MATCH(L$60,'[1]PNC 2020'!$A$3:$AA$3,0))),"")</f>
        <v/>
      </c>
      <c r="M630" s="87">
        <f t="shared" si="213"/>
        <v>0</v>
      </c>
      <c r="N630" s="87" t="str">
        <f>IFERROR(IF(INDEX('[1]PNC 2020'!$A$3:$AA$434,MATCH($A630,'[1]PNC 2020'!$A$7:$A$434,0)+4,MATCH(N$60,'[1]PNC 2020'!$A$3:$AA$3,0))=0,"",INDEX('[1]PNC 2020'!$A$3:$AA$434,MATCH($A630,'[1]PNC 2020'!$A$7:$A$434,0)+4,MATCH(N$60,'[1]PNC 2020'!$A$3:$AA$3,0))),"")</f>
        <v/>
      </c>
      <c r="O630" s="87" t="str">
        <f>IFERROR(IF(INDEX('[1]PNC 2020'!$A$3:$AA$434,MATCH($A630,'[1]PNC 2020'!$A$7:$A$434,0)+4,MATCH(O$60,'[1]PNC 2020'!$A$3:$AA$3,0))=0,"",INDEX('[1]PNC 2020'!$A$3:$AA$434,MATCH($A630,'[1]PNC 2020'!$A$7:$A$434,0)+4,MATCH(O$60,'[1]PNC 2020'!$A$3:$AA$3,0))),"")</f>
        <v/>
      </c>
      <c r="P630" s="87">
        <f t="shared" si="214"/>
        <v>0</v>
      </c>
      <c r="Q630" s="87" t="str">
        <f>IFERROR(IF(INDEX('[1]PNC 2020'!$A$3:$AA$434,MATCH($A630,'[1]PNC 2020'!$A$7:$A$434,0)+4,MATCH(Q$60,'[1]PNC 2020'!$A$3:$AA$3,0))=0,"",INDEX('[1]PNC 2020'!$A$3:$AA$434,MATCH($A630,'[1]PNC 2020'!$A$7:$A$434,0)+4,MATCH(Q$60,'[1]PNC 2020'!$A$3:$AA$3,0))),"")</f>
        <v/>
      </c>
      <c r="R630" s="87" t="str">
        <f>IFERROR(IF(INDEX('[1]PNC 2020'!$A$3:$AA$434,MATCH($A630,'[1]PNC 2020'!$A$7:$A$434,0)+4,MATCH(R$60,'[1]PNC 2020'!$A$3:$AA$3,0))=0,"",INDEX('[1]PNC 2020'!$A$3:$AA$434,MATCH($A630,'[1]PNC 2020'!$A$7:$A$434,0)+4,MATCH(R$60,'[1]PNC 2020'!$A$3:$AA$3,0))),"")</f>
        <v/>
      </c>
      <c r="S630" s="87">
        <f t="shared" si="215"/>
        <v>0</v>
      </c>
      <c r="T630" s="87" t="str">
        <f>IFERROR(IF(INDEX('[1]PNC 2020'!$A$3:$AA$434,MATCH($A630,'[1]PNC 2020'!$A$7:$A$434,0)+4,MATCH(T$60,'[1]PNC 2020'!$A$3:$AA$3,0))=0,"",INDEX('[1]PNC 2020'!$A$3:$AA$434,MATCH($A630,'[1]PNC 2020'!$A$7:$A$434,0)+4,MATCH(T$60,'[1]PNC 2020'!$A$3:$AA$3,0))),"")</f>
        <v/>
      </c>
      <c r="U630" s="87" t="str">
        <f>IFERROR(IF(INDEX('[1]PNC 2020'!$A$3:$AA$434,MATCH($A630,'[1]PNC 2020'!$A$7:$A$434,0)+4,MATCH(U$60,'[1]PNC 2020'!$A$3:$AA$3,0))=0,"",INDEX('[1]PNC 2020'!$A$3:$AA$434,MATCH($A630,'[1]PNC 2020'!$A$7:$A$434,0)+4,MATCH(U$60,'[1]PNC 2020'!$A$3:$AA$3,0))),"")</f>
        <v/>
      </c>
      <c r="V630" s="87">
        <f t="shared" si="216"/>
        <v>0</v>
      </c>
      <c r="W630" s="87" t="str">
        <f>IFERROR(IF(INDEX('[1]PNC 2020'!$A$3:$AA$434,MATCH($A630,'[1]PNC 2020'!$A$7:$A$434,0)+4,MATCH(W$60,'[1]PNC 2020'!$A$3:$AA$3,0))=0,"",INDEX('[1]PNC 2020'!$A$3:$AA$434,MATCH($A630,'[1]PNC 2020'!$A$7:$A$434,0)+4,MATCH(W$60,'[1]PNC 2020'!$A$3:$AA$3,0))),"")</f>
        <v/>
      </c>
      <c r="X630" s="87" t="str">
        <f>IFERROR(IF(INDEX('[1]PNC 2020'!$A$3:$AA$434,MATCH($A630,'[1]PNC 2020'!$A$7:$A$434,0)+4,MATCH(X$60,'[1]PNC 2020'!$A$3:$AA$3,0))=0,"",INDEX('[1]PNC 2020'!$A$3:$AA$434,MATCH($A630,'[1]PNC 2020'!$A$7:$A$434,0)+4,MATCH(X$60,'[1]PNC 2020'!$A$3:$AA$3,0))),"")</f>
        <v/>
      </c>
      <c r="Y630" s="87">
        <f t="shared" si="217"/>
        <v>0</v>
      </c>
      <c r="Z630" s="87" t="str">
        <f>IFERROR(IF(INDEX('[1]PNC 2020'!$A$3:$AA$434,MATCH($A630,'[1]PNC 2020'!$A$7:$A$434,0)+4,MATCH(Z$60,'[1]PNC 2020'!$A$3:$AA$3,0))=0,"",INDEX('[1]PNC 2020'!$A$3:$AA$434,MATCH($A630,'[1]PNC 2020'!$A$7:$A$434,0)+4,MATCH(Z$60,'[1]PNC 2020'!$A$3:$AA$3,0))),"")</f>
        <v/>
      </c>
      <c r="AA630" s="87" t="str">
        <f>IFERROR(IF(INDEX('[1]PNC 2020'!$A$3:$AA$434,MATCH($A630,'[1]PNC 2020'!$A$7:$A$434,0)+4,MATCH(AA$60,'[1]PNC 2020'!$A$3:$AA$3,0))=0,"",INDEX('[1]PNC 2020'!$A$3:$AA$434,MATCH($A630,'[1]PNC 2020'!$A$7:$A$434,0)+4,MATCH(AA$60,'[1]PNC 2020'!$A$3:$AA$3,0))),"")</f>
        <v/>
      </c>
      <c r="AB630" s="87">
        <f t="shared" si="218"/>
        <v>0</v>
      </c>
      <c r="AC630" s="87" t="str">
        <f>IFERROR(IF(INDEX('[1]PNC 2020'!$A$3:$AA$434,MATCH($A630,'[1]PNC 2020'!$A$7:$A$434,0)+4,MATCH(AC$60,'[1]PNC 2020'!$A$3:$AA$3,0))=0,"",INDEX('[1]PNC 2020'!$A$3:$AA$434,MATCH($A630,'[1]PNC 2020'!$A$7:$A$434,0)+4,MATCH(AC$60,'[1]PNC 2020'!$A$3:$AA$3,0))),"")</f>
        <v/>
      </c>
      <c r="AD630" s="87" t="str">
        <f>IFERROR(IF(INDEX('[1]PNC 2020'!$A$3:$AA$434,MATCH($A630,'[1]PNC 2020'!$A$7:$A$434,0)+4,MATCH(AD$60,'[1]PNC 2020'!$A$3:$AA$3,0))=0,"",INDEX('[1]PNC 2020'!$A$3:$AA$434,MATCH($A630,'[1]PNC 2020'!$A$7:$A$434,0)+4,MATCH(AD$60,'[1]PNC 2020'!$A$3:$AA$3,0))),"")</f>
        <v/>
      </c>
      <c r="AE630" s="87">
        <f t="shared" si="219"/>
        <v>0</v>
      </c>
      <c r="AF630" s="87" t="str">
        <f>IFERROR(IF(INDEX('[1]PNC 2020'!$A$3:$AA$434,MATCH($A630,'[1]PNC 2020'!$A$7:$A$434,0)+4,MATCH(AF$60,'[1]PNC 2020'!$A$3:$AA$3,0))=0,"",INDEX('[1]PNC 2020'!$A$3:$AA$434,MATCH($A630,'[1]PNC 2020'!$A$7:$A$434,0)+4,MATCH(AF$60,'[1]PNC 2020'!$A$3:$AA$3,0))),"")</f>
        <v/>
      </c>
      <c r="AG630" s="87" t="str">
        <f>IFERROR(IF(INDEX('[1]PNC 2020'!$A$3:$AA$434,MATCH($A630,'[1]PNC 2020'!$A$7:$A$434,0)+4,MATCH(AG$60,'[1]PNC 2020'!$A$3:$AA$3,0))=0,"",INDEX('[1]PNC 2020'!$A$3:$AA$434,MATCH($A630,'[1]PNC 2020'!$A$7:$A$434,0)+4,MATCH(AG$60,'[1]PNC 2020'!$A$3:$AA$3,0))),"")</f>
        <v/>
      </c>
      <c r="AH630" s="87">
        <f t="shared" si="220"/>
        <v>0</v>
      </c>
      <c r="AI630" s="87" t="str">
        <f>IFERROR(IF(INDEX('[1]PNC 2020'!$A$3:$AA$434,MATCH($A630,'[1]PNC 2020'!$A$7:$A$434,0)+4,MATCH(AI$60,'[1]PNC 2020'!$A$3:$AA$3,0))=0,"",INDEX('[1]PNC 2020'!$A$3:$AA$434,MATCH($A630,'[1]PNC 2020'!$A$7:$A$434,0)+4,MATCH(AI$60,'[1]PNC 2020'!$A$3:$AA$3,0))),"")</f>
        <v/>
      </c>
      <c r="AJ630" s="87" t="str">
        <f>IFERROR(IF(INDEX('[1]PNC 2020'!$A$3:$AA$434,MATCH($A630,'[1]PNC 2020'!$A$7:$A$434,0)+4,MATCH(AJ$60,'[1]PNC 2020'!$A$3:$AA$3,0))=0,"",INDEX('[1]PNC 2020'!$A$3:$AA$434,MATCH($A630,'[1]PNC 2020'!$A$7:$A$434,0)+4,MATCH(AJ$60,'[1]PNC 2020'!$A$3:$AA$3,0))),"")</f>
        <v/>
      </c>
      <c r="AK630" s="87">
        <f t="shared" si="221"/>
        <v>0</v>
      </c>
      <c r="AM630" s="132" t="s">
        <v>10</v>
      </c>
    </row>
    <row r="631" spans="1:39" ht="15.95" customHeight="1" x14ac:dyDescent="0.2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tr">
        <f>IFERROR(IF(INDEX('[1]PNC 2020'!$A$3:$AA$434,MATCH($A631,'[1]PNC 2020'!$A$7:$A$434,0)+4,MATCH(E$60,'[1]PNC 2020'!$A$3:$AA$3,0))=0,"",INDEX('[1]PNC 2020'!$A$3:$AA$434,MATCH($A631,'[1]PNC 2020'!$A$7:$A$434,0)+4,MATCH(E$60,'[1]PNC 2020'!$A$3:$AA$3,0))),"")</f>
        <v/>
      </c>
      <c r="F631" s="87" t="str">
        <f>IFERROR(IF(INDEX('[1]PNC 2020'!$A$3:$AA$434,MATCH($A631,'[1]PNC 2020'!$A$7:$A$434,0)+4,MATCH(F$60,'[1]PNC 2020'!$A$3:$AA$3,0))=0,"",INDEX('[1]PNC 2020'!$A$3:$AA$434,MATCH($A631,'[1]PNC 2020'!$A$7:$A$434,0)+4,MATCH(F$60,'[1]PNC 2020'!$A$3:$AA$3,0))),"")</f>
        <v/>
      </c>
      <c r="G631" s="87">
        <f t="shared" si="211"/>
        <v>0</v>
      </c>
      <c r="H631" s="87" t="str">
        <f>IFERROR(IF(INDEX('[1]PNC 2020'!$A$3:$AA$434,MATCH($A631,'[1]PNC 2020'!$A$7:$A$434,0)+4,MATCH(H$60,'[1]PNC 2020'!$A$3:$AA$3,0))=0,"",INDEX('[1]PNC 2020'!$A$3:$AA$434,MATCH($A631,'[1]PNC 2020'!$A$7:$A$434,0)+4,MATCH(H$60,'[1]PNC 2020'!$A$3:$AA$3,0))),"")</f>
        <v/>
      </c>
      <c r="I631" s="87" t="str">
        <f>IFERROR(IF(INDEX('[1]PNC 2020'!$A$3:$AA$434,MATCH($A631,'[1]PNC 2020'!$A$7:$A$434,0)+4,MATCH(I$60,'[1]PNC 2020'!$A$3:$AA$3,0))=0,"",INDEX('[1]PNC 2020'!$A$3:$AA$434,MATCH($A631,'[1]PNC 2020'!$A$7:$A$434,0)+4,MATCH(I$60,'[1]PNC 2020'!$A$3:$AA$3,0))),"")</f>
        <v/>
      </c>
      <c r="J631" s="87">
        <f t="shared" si="212"/>
        <v>0</v>
      </c>
      <c r="K631" s="87" t="str">
        <f>IFERROR(IF(INDEX('[1]PNC 2020'!$A$3:$AA$434,MATCH($A631,'[1]PNC 2020'!$A$7:$A$434,0)+4,MATCH(K$60,'[1]PNC 2020'!$A$3:$AA$3,0))=0,"",INDEX('[1]PNC 2020'!$A$3:$AA$434,MATCH($A631,'[1]PNC 2020'!$A$7:$A$434,0)+4,MATCH(K$60,'[1]PNC 2020'!$A$3:$AA$3,0))),"")</f>
        <v/>
      </c>
      <c r="L631" s="87" t="str">
        <f>IFERROR(IF(INDEX('[1]PNC 2020'!$A$3:$AA$434,MATCH($A631,'[1]PNC 2020'!$A$7:$A$434,0)+4,MATCH(L$60,'[1]PNC 2020'!$A$3:$AA$3,0))=0,"",INDEX('[1]PNC 2020'!$A$3:$AA$434,MATCH($A631,'[1]PNC 2020'!$A$7:$A$434,0)+4,MATCH(L$60,'[1]PNC 2020'!$A$3:$AA$3,0))),"")</f>
        <v/>
      </c>
      <c r="M631" s="87">
        <f t="shared" si="213"/>
        <v>0</v>
      </c>
      <c r="N631" s="87" t="str">
        <f>IFERROR(IF(INDEX('[1]PNC 2020'!$A$3:$AA$434,MATCH($A631,'[1]PNC 2020'!$A$7:$A$434,0)+4,MATCH(N$60,'[1]PNC 2020'!$A$3:$AA$3,0))=0,"",INDEX('[1]PNC 2020'!$A$3:$AA$434,MATCH($A631,'[1]PNC 2020'!$A$7:$A$434,0)+4,MATCH(N$60,'[1]PNC 2020'!$A$3:$AA$3,0))),"")</f>
        <v/>
      </c>
      <c r="O631" s="87" t="str">
        <f>IFERROR(IF(INDEX('[1]PNC 2020'!$A$3:$AA$434,MATCH($A631,'[1]PNC 2020'!$A$7:$A$434,0)+4,MATCH(O$60,'[1]PNC 2020'!$A$3:$AA$3,0))=0,"",INDEX('[1]PNC 2020'!$A$3:$AA$434,MATCH($A631,'[1]PNC 2020'!$A$7:$A$434,0)+4,MATCH(O$60,'[1]PNC 2020'!$A$3:$AA$3,0))),"")</f>
        <v/>
      </c>
      <c r="P631" s="87">
        <f t="shared" si="214"/>
        <v>0</v>
      </c>
      <c r="Q631" s="87" t="str">
        <f>IFERROR(IF(INDEX('[1]PNC 2020'!$A$3:$AA$434,MATCH($A631,'[1]PNC 2020'!$A$7:$A$434,0)+4,MATCH(Q$60,'[1]PNC 2020'!$A$3:$AA$3,0))=0,"",INDEX('[1]PNC 2020'!$A$3:$AA$434,MATCH($A631,'[1]PNC 2020'!$A$7:$A$434,0)+4,MATCH(Q$60,'[1]PNC 2020'!$A$3:$AA$3,0))),"")</f>
        <v/>
      </c>
      <c r="R631" s="87" t="str">
        <f>IFERROR(IF(INDEX('[1]PNC 2020'!$A$3:$AA$434,MATCH($A631,'[1]PNC 2020'!$A$7:$A$434,0)+4,MATCH(R$60,'[1]PNC 2020'!$A$3:$AA$3,0))=0,"",INDEX('[1]PNC 2020'!$A$3:$AA$434,MATCH($A631,'[1]PNC 2020'!$A$7:$A$434,0)+4,MATCH(R$60,'[1]PNC 2020'!$A$3:$AA$3,0))),"")</f>
        <v/>
      </c>
      <c r="S631" s="87">
        <f t="shared" si="215"/>
        <v>0</v>
      </c>
      <c r="T631" s="87" t="str">
        <f>IFERROR(IF(INDEX('[1]PNC 2020'!$A$3:$AA$434,MATCH($A631,'[1]PNC 2020'!$A$7:$A$434,0)+4,MATCH(T$60,'[1]PNC 2020'!$A$3:$AA$3,0))=0,"",INDEX('[1]PNC 2020'!$A$3:$AA$434,MATCH($A631,'[1]PNC 2020'!$A$7:$A$434,0)+4,MATCH(T$60,'[1]PNC 2020'!$A$3:$AA$3,0))),"")</f>
        <v/>
      </c>
      <c r="U631" s="87" t="str">
        <f>IFERROR(IF(INDEX('[1]PNC 2020'!$A$3:$AA$434,MATCH($A631,'[1]PNC 2020'!$A$7:$A$434,0)+4,MATCH(U$60,'[1]PNC 2020'!$A$3:$AA$3,0))=0,"",INDEX('[1]PNC 2020'!$A$3:$AA$434,MATCH($A631,'[1]PNC 2020'!$A$7:$A$434,0)+4,MATCH(U$60,'[1]PNC 2020'!$A$3:$AA$3,0))),"")</f>
        <v/>
      </c>
      <c r="V631" s="87">
        <f t="shared" si="216"/>
        <v>0</v>
      </c>
      <c r="W631" s="87" t="str">
        <f>IFERROR(IF(INDEX('[1]PNC 2020'!$A$3:$AA$434,MATCH($A631,'[1]PNC 2020'!$A$7:$A$434,0)+4,MATCH(W$60,'[1]PNC 2020'!$A$3:$AA$3,0))=0,"",INDEX('[1]PNC 2020'!$A$3:$AA$434,MATCH($A631,'[1]PNC 2020'!$A$7:$A$434,0)+4,MATCH(W$60,'[1]PNC 2020'!$A$3:$AA$3,0))),"")</f>
        <v/>
      </c>
      <c r="X631" s="87" t="str">
        <f>IFERROR(IF(INDEX('[1]PNC 2020'!$A$3:$AA$434,MATCH($A631,'[1]PNC 2020'!$A$7:$A$434,0)+4,MATCH(X$60,'[1]PNC 2020'!$A$3:$AA$3,0))=0,"",INDEX('[1]PNC 2020'!$A$3:$AA$434,MATCH($A631,'[1]PNC 2020'!$A$7:$A$434,0)+4,MATCH(X$60,'[1]PNC 2020'!$A$3:$AA$3,0))),"")</f>
        <v/>
      </c>
      <c r="Y631" s="87">
        <f t="shared" si="217"/>
        <v>0</v>
      </c>
      <c r="Z631" s="87" t="str">
        <f>IFERROR(IF(INDEX('[1]PNC 2020'!$A$3:$AA$434,MATCH($A631,'[1]PNC 2020'!$A$7:$A$434,0)+4,MATCH(Z$60,'[1]PNC 2020'!$A$3:$AA$3,0))=0,"",INDEX('[1]PNC 2020'!$A$3:$AA$434,MATCH($A631,'[1]PNC 2020'!$A$7:$A$434,0)+4,MATCH(Z$60,'[1]PNC 2020'!$A$3:$AA$3,0))),"")</f>
        <v/>
      </c>
      <c r="AA631" s="87" t="str">
        <f>IFERROR(IF(INDEX('[1]PNC 2020'!$A$3:$AA$434,MATCH($A631,'[1]PNC 2020'!$A$7:$A$434,0)+4,MATCH(AA$60,'[1]PNC 2020'!$A$3:$AA$3,0))=0,"",INDEX('[1]PNC 2020'!$A$3:$AA$434,MATCH($A631,'[1]PNC 2020'!$A$7:$A$434,0)+4,MATCH(AA$60,'[1]PNC 2020'!$A$3:$AA$3,0))),"")</f>
        <v/>
      </c>
      <c r="AB631" s="87">
        <f t="shared" si="218"/>
        <v>0</v>
      </c>
      <c r="AC631" s="87" t="str">
        <f>IFERROR(IF(INDEX('[1]PNC 2020'!$A$3:$AA$434,MATCH($A631,'[1]PNC 2020'!$A$7:$A$434,0)+4,MATCH(AC$60,'[1]PNC 2020'!$A$3:$AA$3,0))=0,"",INDEX('[1]PNC 2020'!$A$3:$AA$434,MATCH($A631,'[1]PNC 2020'!$A$7:$A$434,0)+4,MATCH(AC$60,'[1]PNC 2020'!$A$3:$AA$3,0))),"")</f>
        <v/>
      </c>
      <c r="AD631" s="87" t="str">
        <f>IFERROR(IF(INDEX('[1]PNC 2020'!$A$3:$AA$434,MATCH($A631,'[1]PNC 2020'!$A$7:$A$434,0)+4,MATCH(AD$60,'[1]PNC 2020'!$A$3:$AA$3,0))=0,"",INDEX('[1]PNC 2020'!$A$3:$AA$434,MATCH($A631,'[1]PNC 2020'!$A$7:$A$434,0)+4,MATCH(AD$60,'[1]PNC 2020'!$A$3:$AA$3,0))),"")</f>
        <v/>
      </c>
      <c r="AE631" s="87">
        <f t="shared" si="219"/>
        <v>0</v>
      </c>
      <c r="AF631" s="87" t="str">
        <f>IFERROR(IF(INDEX('[1]PNC 2020'!$A$3:$AA$434,MATCH($A631,'[1]PNC 2020'!$A$7:$A$434,0)+4,MATCH(AF$60,'[1]PNC 2020'!$A$3:$AA$3,0))=0,"",INDEX('[1]PNC 2020'!$A$3:$AA$434,MATCH($A631,'[1]PNC 2020'!$A$7:$A$434,0)+4,MATCH(AF$60,'[1]PNC 2020'!$A$3:$AA$3,0))),"")</f>
        <v/>
      </c>
      <c r="AG631" s="87" t="str">
        <f>IFERROR(IF(INDEX('[1]PNC 2020'!$A$3:$AA$434,MATCH($A631,'[1]PNC 2020'!$A$7:$A$434,0)+4,MATCH(AG$60,'[1]PNC 2020'!$A$3:$AA$3,0))=0,"",INDEX('[1]PNC 2020'!$A$3:$AA$434,MATCH($A631,'[1]PNC 2020'!$A$7:$A$434,0)+4,MATCH(AG$60,'[1]PNC 2020'!$A$3:$AA$3,0))),"")</f>
        <v/>
      </c>
      <c r="AH631" s="87">
        <f t="shared" si="220"/>
        <v>0</v>
      </c>
      <c r="AI631" s="87" t="str">
        <f>IFERROR(IF(INDEX('[1]PNC 2020'!$A$3:$AA$434,MATCH($A631,'[1]PNC 2020'!$A$7:$A$434,0)+4,MATCH(AI$60,'[1]PNC 2020'!$A$3:$AA$3,0))=0,"",INDEX('[1]PNC 2020'!$A$3:$AA$434,MATCH($A631,'[1]PNC 2020'!$A$7:$A$434,0)+4,MATCH(AI$60,'[1]PNC 2020'!$A$3:$AA$3,0))),"")</f>
        <v/>
      </c>
      <c r="AJ631" s="87" t="str">
        <f>IFERROR(IF(INDEX('[1]PNC 2020'!$A$3:$AA$434,MATCH($A631,'[1]PNC 2020'!$A$7:$A$434,0)+4,MATCH(AJ$60,'[1]PNC 2020'!$A$3:$AA$3,0))=0,"",INDEX('[1]PNC 2020'!$A$3:$AA$434,MATCH($A631,'[1]PNC 2020'!$A$7:$A$434,0)+4,MATCH(AJ$60,'[1]PNC 2020'!$A$3:$AA$3,0))),"")</f>
        <v/>
      </c>
      <c r="AK631" s="87">
        <f t="shared" si="221"/>
        <v>0</v>
      </c>
      <c r="AM631" s="132" t="s">
        <v>10</v>
      </c>
    </row>
    <row r="632" spans="1:39" x14ac:dyDescent="0.2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2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2">
      <c r="A634" s="132" t="e">
        <f>iferrorAM693&amp;B634</f>
        <v>#NAME?</v>
      </c>
      <c r="B634" s="5" t="s">
        <v>38</v>
      </c>
      <c r="C634" s="180">
        <f>IFERROR(D632/C635*100,0)</f>
        <v>0</v>
      </c>
      <c r="D634" s="180"/>
      <c r="E634" s="180">
        <f>IFERROR(F632/E635*100,0)</f>
        <v>0</v>
      </c>
      <c r="F634" s="180"/>
      <c r="G634" s="36"/>
      <c r="H634" s="180">
        <f>IFERROR(I632/H635*100,0)</f>
        <v>0</v>
      </c>
      <c r="I634" s="180"/>
      <c r="J634" s="36"/>
      <c r="K634" s="180">
        <f>IFERROR(L632/K635*100,0)</f>
        <v>0</v>
      </c>
      <c r="L634" s="180"/>
      <c r="M634" s="36"/>
      <c r="N634" s="180">
        <f>IFERROR(O632/N635*100,0)</f>
        <v>0</v>
      </c>
      <c r="O634" s="180"/>
      <c r="P634" s="36"/>
      <c r="Q634" s="180">
        <f>IFERROR(R632/Q635*100,0)</f>
        <v>0</v>
      </c>
      <c r="R634" s="180"/>
      <c r="S634" s="36"/>
      <c r="T634" s="180">
        <f>IFERROR(U632/T635*100,0)</f>
        <v>0</v>
      </c>
      <c r="U634" s="180"/>
      <c r="V634" s="36"/>
      <c r="W634" s="180">
        <f>IFERROR(X632/W635*100,0)</f>
        <v>0</v>
      </c>
      <c r="X634" s="180"/>
      <c r="Y634" s="36"/>
      <c r="Z634" s="180">
        <f>IFERROR(AA632/Z635*100,0)</f>
        <v>0</v>
      </c>
      <c r="AA634" s="180"/>
      <c r="AB634" s="36"/>
      <c r="AC634" s="180">
        <f>IFERROR(AD632/AC635*100,0)</f>
        <v>0</v>
      </c>
      <c r="AD634" s="180"/>
      <c r="AE634" s="36"/>
      <c r="AF634" s="180">
        <f>IFERROR(AG632/AF635*100,0)</f>
        <v>0</v>
      </c>
      <c r="AG634" s="180"/>
      <c r="AH634" s="36"/>
      <c r="AI634" s="180">
        <f>IFERROR(AJ632/AI635*100,0)</f>
        <v>0</v>
      </c>
      <c r="AJ634" s="180"/>
      <c r="AK634" s="36"/>
    </row>
    <row r="635" spans="1:39" x14ac:dyDescent="0.2">
      <c r="A635" s="132" t="e">
        <f>iferrorAM694&amp;B635</f>
        <v>#NAME?</v>
      </c>
      <c r="B635" s="5" t="s">
        <v>39</v>
      </c>
      <c r="C635" s="182">
        <f>IFERROR(C632+D632,0)</f>
        <v>0</v>
      </c>
      <c r="D635" s="181"/>
      <c r="E635" s="182">
        <f>IFERROR(E632+F632,0)</f>
        <v>0</v>
      </c>
      <c r="F635" s="181"/>
      <c r="G635" s="37"/>
      <c r="H635" s="182">
        <f>IFERROR(H632+I632,0)</f>
        <v>0</v>
      </c>
      <c r="I635" s="181"/>
      <c r="J635" s="37"/>
      <c r="K635" s="182">
        <f>IFERROR(K632+L632,0)</f>
        <v>0</v>
      </c>
      <c r="L635" s="181"/>
      <c r="M635" s="37"/>
      <c r="N635" s="182">
        <f>IFERROR(N632+O632,0)</f>
        <v>0</v>
      </c>
      <c r="O635" s="181"/>
      <c r="P635" s="37"/>
      <c r="Q635" s="182">
        <f>IFERROR(Q632+R632,0)</f>
        <v>0</v>
      </c>
      <c r="R635" s="181"/>
      <c r="S635" s="37"/>
      <c r="T635" s="182">
        <f>IFERROR(T632+U632,0)</f>
        <v>0</v>
      </c>
      <c r="U635" s="181"/>
      <c r="V635" s="37"/>
      <c r="W635" s="182">
        <f>IFERROR(W632+X632,0)</f>
        <v>0</v>
      </c>
      <c r="X635" s="181"/>
      <c r="Y635" s="37"/>
      <c r="Z635" s="182">
        <f>IFERROR(Z632+AA632,0)</f>
        <v>0</v>
      </c>
      <c r="AA635" s="181"/>
      <c r="AB635" s="37"/>
      <c r="AC635" s="182">
        <f>IFERROR(AC632+AD632,0)</f>
        <v>0</v>
      </c>
      <c r="AD635" s="181"/>
      <c r="AE635" s="37"/>
      <c r="AF635" s="182">
        <f>IFERROR(AF632+AG632,0)</f>
        <v>0</v>
      </c>
      <c r="AG635" s="181"/>
      <c r="AH635" s="37"/>
      <c r="AI635" s="182">
        <f>IFERROR(AI632+AJ632,0)</f>
        <v>0</v>
      </c>
      <c r="AJ635" s="181"/>
      <c r="AK635" s="37"/>
    </row>
    <row r="636" spans="1:39" x14ac:dyDescent="0.2">
      <c r="A636" s="132" t="e">
        <f>iferrorAM695&amp;B636</f>
        <v>#NAME?</v>
      </c>
      <c r="B636" s="5" t="s">
        <v>40</v>
      </c>
      <c r="C636" s="180">
        <f>SUM(E636:AJ636,0)</f>
        <v>0</v>
      </c>
      <c r="D636" s="181"/>
      <c r="E636" s="180">
        <f>IFERROR(E635/C635*100,0)</f>
        <v>0</v>
      </c>
      <c r="F636" s="180"/>
      <c r="G636" s="36"/>
      <c r="H636" s="180">
        <f>IFERROR(H635/C635*100,0)</f>
        <v>0</v>
      </c>
      <c r="I636" s="180"/>
      <c r="J636" s="36"/>
      <c r="K636" s="180">
        <f>IFERROR(K635/C635*100,0)</f>
        <v>0</v>
      </c>
      <c r="L636" s="180"/>
      <c r="M636" s="36"/>
      <c r="N636" s="180">
        <f>IFERROR(N635/C635*100,0)</f>
        <v>0</v>
      </c>
      <c r="O636" s="180"/>
      <c r="P636" s="36"/>
      <c r="Q636" s="180">
        <f>IFERROR(Q635/C635*100,0)</f>
        <v>0</v>
      </c>
      <c r="R636" s="180"/>
      <c r="S636" s="36"/>
      <c r="T636" s="180">
        <f>IFERROR(T635/C635*100,0)</f>
        <v>0</v>
      </c>
      <c r="U636" s="180"/>
      <c r="V636" s="36"/>
      <c r="W636" s="180">
        <f>IFERROR(W635/C635*100,0)</f>
        <v>0</v>
      </c>
      <c r="X636" s="180"/>
      <c r="Y636" s="36"/>
      <c r="Z636" s="180">
        <f>IFERROR(Z635/C635*100,0)</f>
        <v>0</v>
      </c>
      <c r="AA636" s="180"/>
      <c r="AB636" s="36"/>
      <c r="AC636" s="180">
        <f>IFERROR(AC635/C635*100,0)</f>
        <v>0</v>
      </c>
      <c r="AD636" s="180"/>
      <c r="AE636" s="36"/>
      <c r="AF636" s="180">
        <f>IFERROR(AF635/C635*100,0)</f>
        <v>0</v>
      </c>
      <c r="AG636" s="180"/>
      <c r="AH636" s="36"/>
      <c r="AI636" s="180">
        <f>IFERROR(AI635/C635*100,0)</f>
        <v>0</v>
      </c>
      <c r="AJ636" s="180"/>
      <c r="AK636" s="36"/>
    </row>
    <row r="637" spans="1:39" x14ac:dyDescent="0.2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4.25" x14ac:dyDescent="0.2">
      <c r="A638" s="132" t="str">
        <f t="shared" si="208"/>
        <v/>
      </c>
      <c r="B638" s="118"/>
    </row>
    <row r="639" spans="1:39" x14ac:dyDescent="0.2">
      <c r="A639" s="132" t="str">
        <f t="shared" si="208"/>
        <v/>
      </c>
      <c r="B639" s="93"/>
      <c r="D639" s="136"/>
    </row>
    <row r="640" spans="1:39" x14ac:dyDescent="0.2">
      <c r="A640" s="132" t="str">
        <f t="shared" si="208"/>
        <v/>
      </c>
      <c r="B640" s="93"/>
    </row>
    <row r="641" spans="1:39" x14ac:dyDescent="0.2">
      <c r="A641" s="132" t="str">
        <f t="shared" si="208"/>
        <v/>
      </c>
      <c r="B641" s="93"/>
    </row>
    <row r="642" spans="1:39" x14ac:dyDescent="0.2">
      <c r="A642" s="132" t="str">
        <f t="shared" si="208"/>
        <v/>
      </c>
      <c r="B642" s="93"/>
    </row>
    <row r="643" spans="1:39" x14ac:dyDescent="0.2">
      <c r="A643" s="132" t="str">
        <f t="shared" si="208"/>
        <v/>
      </c>
      <c r="B643" s="93"/>
    </row>
    <row r="644" spans="1:39" x14ac:dyDescent="0.2">
      <c r="A644" s="132" t="str">
        <f t="shared" si="208"/>
        <v/>
      </c>
      <c r="B644" s="93"/>
    </row>
    <row r="645" spans="1:39" ht="20.25" customHeight="1" x14ac:dyDescent="0.3">
      <c r="A645" s="132" t="str">
        <f t="shared" si="208"/>
        <v>Superintendencia de Seguros</v>
      </c>
      <c r="B645" s="179" t="s">
        <v>42</v>
      </c>
      <c r="C645" s="179"/>
      <c r="D645" s="179"/>
      <c r="E645" s="179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  <c r="AA645" s="179"/>
      <c r="AB645" s="179"/>
      <c r="AC645" s="179"/>
      <c r="AD645" s="179"/>
      <c r="AE645" s="179"/>
      <c r="AF645" s="179"/>
      <c r="AG645" s="179"/>
      <c r="AH645" s="179"/>
      <c r="AI645" s="179"/>
      <c r="AJ645" s="179"/>
    </row>
    <row r="646" spans="1:39" ht="12.75" customHeight="1" x14ac:dyDescent="0.2">
      <c r="A646" s="132" t="str">
        <f t="shared" si="208"/>
        <v>Primas Netas Cobradas por Compañías, Según Ramos</v>
      </c>
      <c r="B646" s="178" t="s">
        <v>56</v>
      </c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178"/>
      <c r="O646" s="178"/>
      <c r="P646" s="178"/>
      <c r="Q646" s="178"/>
      <c r="R646" s="178"/>
      <c r="S646" s="178"/>
      <c r="T646" s="178"/>
      <c r="U646" s="178"/>
      <c r="V646" s="178"/>
      <c r="W646" s="178"/>
      <c r="X646" s="178"/>
      <c r="Y646" s="178"/>
      <c r="Z646" s="178"/>
      <c r="AA646" s="178"/>
      <c r="AB646" s="178"/>
      <c r="AC646" s="178"/>
      <c r="AD646" s="178"/>
      <c r="AE646" s="178"/>
      <c r="AF646" s="178"/>
      <c r="AG646" s="178"/>
      <c r="AH646" s="178"/>
      <c r="AI646" s="178"/>
      <c r="AJ646" s="178"/>
    </row>
    <row r="647" spans="1:39" ht="12.75" customHeight="1" x14ac:dyDescent="0.2">
      <c r="A647" s="132" t="str">
        <f t="shared" si="208"/>
        <v>Diciembre. 2022</v>
      </c>
      <c r="B647" s="176" t="s">
        <v>145</v>
      </c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  <c r="AB647" s="177"/>
      <c r="AC647" s="177"/>
      <c r="AD647" s="177"/>
      <c r="AE647" s="177"/>
      <c r="AF647" s="177"/>
      <c r="AG647" s="177"/>
      <c r="AH647" s="177"/>
      <c r="AI647" s="177"/>
      <c r="AJ647" s="177"/>
    </row>
    <row r="648" spans="1:39" ht="12.75" customHeight="1" x14ac:dyDescent="0.2">
      <c r="A648" s="132" t="str">
        <f t="shared" si="208"/>
        <v>(Valores en RD$)</v>
      </c>
      <c r="B648" s="178" t="s">
        <v>91</v>
      </c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178"/>
      <c r="O648" s="178"/>
      <c r="P648" s="178"/>
      <c r="Q648" s="178"/>
      <c r="R648" s="178"/>
      <c r="S648" s="178"/>
      <c r="T648" s="178"/>
      <c r="U648" s="178"/>
      <c r="V648" s="178"/>
      <c r="W648" s="178"/>
      <c r="X648" s="178"/>
      <c r="Y648" s="178"/>
      <c r="Z648" s="178"/>
      <c r="AA648" s="178"/>
      <c r="AB648" s="178"/>
      <c r="AC648" s="178"/>
      <c r="AD648" s="178"/>
      <c r="AE648" s="178"/>
      <c r="AF648" s="178"/>
      <c r="AG648" s="178"/>
      <c r="AH648" s="178"/>
      <c r="AI648" s="178"/>
      <c r="AJ648" s="178"/>
    </row>
    <row r="649" spans="1:39" x14ac:dyDescent="0.2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.5" thickBot="1" x14ac:dyDescent="0.25">
      <c r="A650" s="132" t="str">
        <f t="shared" ref="A650:A685" si="224">AM650&amp;B650</f>
        <v/>
      </c>
    </row>
    <row r="651" spans="1:39" ht="21.75" customHeight="1" thickTop="1" thickBot="1" x14ac:dyDescent="0.25">
      <c r="A651" s="132" t="str">
        <f t="shared" si="224"/>
        <v>Compañías</v>
      </c>
      <c r="B651" s="171" t="s">
        <v>33</v>
      </c>
      <c r="C651" s="183" t="s">
        <v>0</v>
      </c>
      <c r="D651" s="183"/>
      <c r="E651" s="183" t="s">
        <v>12</v>
      </c>
      <c r="F651" s="183"/>
      <c r="G651" s="110"/>
      <c r="H651" s="183" t="s">
        <v>13</v>
      </c>
      <c r="I651" s="183"/>
      <c r="J651" s="110"/>
      <c r="K651" s="183" t="s">
        <v>14</v>
      </c>
      <c r="L651" s="183"/>
      <c r="M651" s="110"/>
      <c r="N651" s="183" t="s">
        <v>15</v>
      </c>
      <c r="O651" s="183"/>
      <c r="P651" s="110"/>
      <c r="Q651" s="183" t="s">
        <v>27</v>
      </c>
      <c r="R651" s="183"/>
      <c r="S651" s="110"/>
      <c r="T651" s="183" t="s">
        <v>35</v>
      </c>
      <c r="U651" s="183"/>
      <c r="V651" s="110"/>
      <c r="W651" s="183" t="s">
        <v>16</v>
      </c>
      <c r="X651" s="183"/>
      <c r="Y651" s="110"/>
      <c r="Z651" s="183" t="s">
        <v>67</v>
      </c>
      <c r="AA651" s="183"/>
      <c r="AB651" s="110"/>
      <c r="AC651" s="183" t="s">
        <v>34</v>
      </c>
      <c r="AD651" s="183"/>
      <c r="AE651" s="110"/>
      <c r="AF651" s="183" t="s">
        <v>17</v>
      </c>
      <c r="AG651" s="183"/>
      <c r="AH651" s="110"/>
      <c r="AI651" s="183" t="s">
        <v>18</v>
      </c>
      <c r="AJ651" s="183"/>
      <c r="AK651" s="65"/>
    </row>
    <row r="652" spans="1:39" ht="14.25" thickTop="1" thickBot="1" x14ac:dyDescent="0.25">
      <c r="A652" s="132" t="str">
        <f t="shared" si="224"/>
        <v/>
      </c>
      <c r="B652" s="184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2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tr">
        <f>IFERROR(IF(INDEX('[1]PNC 2020'!$A$3:$AA$434,MATCH($A653,'[1]PNC 2020'!$A$7:$A$434,0)+4,MATCH(E$60,'[1]PNC 2020'!$A$3:$AA$3,0))=0,"",INDEX('[1]PNC 2020'!$A$3:$AA$434,MATCH($A653,'[1]PNC 2020'!$A$7:$A$434,0)+4,MATCH(E$60,'[1]PNC 2020'!$A$3:$AA$3,0))),"")</f>
        <v/>
      </c>
      <c r="F653" s="87" t="str">
        <f>IFERROR(IF(INDEX('[1]PNC 2020'!$A$3:$AA$434,MATCH($A653,'[1]PNC 2020'!$A$7:$A$434,0)+4,MATCH(F$60,'[1]PNC 2020'!$A$3:$AA$3,0))=0,"",INDEX('[1]PNC 2020'!$A$3:$AA$434,MATCH($A653,'[1]PNC 2020'!$A$7:$A$434,0)+4,MATCH(F$60,'[1]PNC 2020'!$A$3:$AA$3,0))),"")</f>
        <v/>
      </c>
      <c r="G653" s="87">
        <f>SUBTOTAL(109,E653:F653)</f>
        <v>0</v>
      </c>
      <c r="H653" s="87" t="str">
        <f>IFERROR(IF(INDEX('[1]PNC 2020'!$A$3:$AA$434,MATCH($A653,'[1]PNC 2020'!$A$7:$A$434,0)+4,MATCH(H$60,'[1]PNC 2020'!$A$3:$AA$3,0))=0,"",INDEX('[1]PNC 2020'!$A$3:$AA$434,MATCH($A653,'[1]PNC 2020'!$A$7:$A$434,0)+4,MATCH(H$60,'[1]PNC 2020'!$A$3:$AA$3,0))),"")</f>
        <v/>
      </c>
      <c r="I653" s="87" t="str">
        <f>IFERROR(IF(INDEX('[1]PNC 2020'!$A$3:$AA$434,MATCH($A653,'[1]PNC 2020'!$A$7:$A$434,0)+4,MATCH(I$60,'[1]PNC 2020'!$A$3:$AA$3,0))=0,"",INDEX('[1]PNC 2020'!$A$3:$AA$434,MATCH($A653,'[1]PNC 2020'!$A$7:$A$434,0)+4,MATCH(I$60,'[1]PNC 2020'!$A$3:$AA$3,0))),"")</f>
        <v/>
      </c>
      <c r="J653" s="87">
        <f>SUBTOTAL(109,H653:I653)</f>
        <v>0</v>
      </c>
      <c r="K653" s="87" t="str">
        <f>IFERROR(IF(INDEX('[1]PNC 2020'!$A$3:$AA$434,MATCH($A653,'[1]PNC 2020'!$A$7:$A$434,0)+4,MATCH(K$60,'[1]PNC 2020'!$A$3:$AA$3,0))=0,"",INDEX('[1]PNC 2020'!$A$3:$AA$434,MATCH($A653,'[1]PNC 2020'!$A$7:$A$434,0)+4,MATCH(K$60,'[1]PNC 2020'!$A$3:$AA$3,0))),"")</f>
        <v/>
      </c>
      <c r="L653" s="87" t="str">
        <f>IFERROR(IF(INDEX('[1]PNC 2020'!$A$3:$AA$434,MATCH($A653,'[1]PNC 2020'!$A$7:$A$434,0)+4,MATCH(L$60,'[1]PNC 2020'!$A$3:$AA$3,0))=0,"",INDEX('[1]PNC 2020'!$A$3:$AA$434,MATCH($A653,'[1]PNC 2020'!$A$7:$A$434,0)+4,MATCH(L$60,'[1]PNC 2020'!$A$3:$AA$3,0))),"")</f>
        <v/>
      </c>
      <c r="M653" s="87">
        <f>SUBTOTAL(109,K653:L653)</f>
        <v>0</v>
      </c>
      <c r="N653" s="87" t="str">
        <f>IFERROR(IF(INDEX('[1]PNC 2020'!$A$3:$AA$434,MATCH($A653,'[1]PNC 2020'!$A$7:$A$434,0)+4,MATCH(N$60,'[1]PNC 2020'!$A$3:$AA$3,0))=0,"",INDEX('[1]PNC 2020'!$A$3:$AA$434,MATCH($A653,'[1]PNC 2020'!$A$7:$A$434,0)+4,MATCH(N$60,'[1]PNC 2020'!$A$3:$AA$3,0))),"")</f>
        <v/>
      </c>
      <c r="O653" s="87" t="str">
        <f>IFERROR(IF(INDEX('[1]PNC 2020'!$A$3:$AA$434,MATCH($A653,'[1]PNC 2020'!$A$7:$A$434,0)+4,MATCH(O$60,'[1]PNC 2020'!$A$3:$AA$3,0))=0,"",INDEX('[1]PNC 2020'!$A$3:$AA$434,MATCH($A653,'[1]PNC 2020'!$A$7:$A$434,0)+4,MATCH(O$60,'[1]PNC 2020'!$A$3:$AA$3,0))),"")</f>
        <v/>
      </c>
      <c r="P653" s="87">
        <f>SUBTOTAL(109,N653:O653)</f>
        <v>0</v>
      </c>
      <c r="Q653" s="87" t="str">
        <f>IFERROR(IF(INDEX('[1]PNC 2020'!$A$3:$AA$434,MATCH($A653,'[1]PNC 2020'!$A$7:$A$434,0)+4,MATCH(Q$60,'[1]PNC 2020'!$A$3:$AA$3,0))=0,"",INDEX('[1]PNC 2020'!$A$3:$AA$434,MATCH($A653,'[1]PNC 2020'!$A$7:$A$434,0)+4,MATCH(Q$60,'[1]PNC 2020'!$A$3:$AA$3,0))),"")</f>
        <v/>
      </c>
      <c r="R653" s="87" t="str">
        <f>IFERROR(IF(INDEX('[1]PNC 2020'!$A$3:$AA$434,MATCH($A653,'[1]PNC 2020'!$A$7:$A$434,0)+4,MATCH(R$60,'[1]PNC 2020'!$A$3:$AA$3,0))=0,"",INDEX('[1]PNC 2020'!$A$3:$AA$434,MATCH($A653,'[1]PNC 2020'!$A$7:$A$434,0)+4,MATCH(R$60,'[1]PNC 2020'!$A$3:$AA$3,0))),"")</f>
        <v/>
      </c>
      <c r="S653" s="87">
        <f>SUBTOTAL(109,Q653:R653)</f>
        <v>0</v>
      </c>
      <c r="T653" s="87" t="str">
        <f>IFERROR(IF(INDEX('[1]PNC 2020'!$A$3:$AA$434,MATCH($A653,'[1]PNC 2020'!$A$7:$A$434,0)+4,MATCH(T$60,'[1]PNC 2020'!$A$3:$AA$3,0))=0,"",INDEX('[1]PNC 2020'!$A$3:$AA$434,MATCH($A653,'[1]PNC 2020'!$A$7:$A$434,0)+4,MATCH(T$60,'[1]PNC 2020'!$A$3:$AA$3,0))),"")</f>
        <v/>
      </c>
      <c r="U653" s="87" t="str">
        <f>IFERROR(IF(INDEX('[1]PNC 2020'!$A$3:$AA$434,MATCH($A653,'[1]PNC 2020'!$A$7:$A$434,0)+4,MATCH(U$60,'[1]PNC 2020'!$A$3:$AA$3,0))=0,"",INDEX('[1]PNC 2020'!$A$3:$AA$434,MATCH($A653,'[1]PNC 2020'!$A$7:$A$434,0)+4,MATCH(U$60,'[1]PNC 2020'!$A$3:$AA$3,0))),"")</f>
        <v/>
      </c>
      <c r="V653" s="87">
        <f>SUBTOTAL(109,T653:U653)</f>
        <v>0</v>
      </c>
      <c r="W653" s="87" t="str">
        <f>IFERROR(IF(INDEX('[1]PNC 2020'!$A$3:$AA$434,MATCH($A653,'[1]PNC 2020'!$A$7:$A$434,0)+4,MATCH(W$60,'[1]PNC 2020'!$A$3:$AA$3,0))=0,"",INDEX('[1]PNC 2020'!$A$3:$AA$434,MATCH($A653,'[1]PNC 2020'!$A$7:$A$434,0)+4,MATCH(W$60,'[1]PNC 2020'!$A$3:$AA$3,0))),"")</f>
        <v/>
      </c>
      <c r="X653" s="87" t="str">
        <f>IFERROR(IF(INDEX('[1]PNC 2020'!$A$3:$AA$434,MATCH($A653,'[1]PNC 2020'!$A$7:$A$434,0)+4,MATCH(X$60,'[1]PNC 2020'!$A$3:$AA$3,0))=0,"",INDEX('[1]PNC 2020'!$A$3:$AA$434,MATCH($A653,'[1]PNC 2020'!$A$7:$A$434,0)+4,MATCH(X$60,'[1]PNC 2020'!$A$3:$AA$3,0))),"")</f>
        <v/>
      </c>
      <c r="Y653" s="87">
        <f>SUBTOTAL(109,W653:X653)</f>
        <v>0</v>
      </c>
      <c r="Z653" s="87" t="str">
        <f>IFERROR(IF(INDEX('[1]PNC 2020'!$A$3:$AA$434,MATCH($A653,'[1]PNC 2020'!$A$7:$A$434,0)+4,MATCH(Z$60,'[1]PNC 2020'!$A$3:$AA$3,0))=0,"",INDEX('[1]PNC 2020'!$A$3:$AA$434,MATCH($A653,'[1]PNC 2020'!$A$7:$A$434,0)+4,MATCH(Z$60,'[1]PNC 2020'!$A$3:$AA$3,0))),"")</f>
        <v/>
      </c>
      <c r="AA653" s="87" t="str">
        <f>IFERROR(IF(INDEX('[1]PNC 2020'!$A$3:$AA$434,MATCH($A653,'[1]PNC 2020'!$A$7:$A$434,0)+4,MATCH(AA$60,'[1]PNC 2020'!$A$3:$AA$3,0))=0,"",INDEX('[1]PNC 2020'!$A$3:$AA$434,MATCH($A653,'[1]PNC 2020'!$A$7:$A$434,0)+4,MATCH(AA$60,'[1]PNC 2020'!$A$3:$AA$3,0))),"")</f>
        <v/>
      </c>
      <c r="AB653" s="87">
        <f>SUBTOTAL(109,Z653:AA653)</f>
        <v>0</v>
      </c>
      <c r="AC653" s="87" t="str">
        <f>IFERROR(IF(INDEX('[1]PNC 2020'!$A$3:$AA$434,MATCH($A653,'[1]PNC 2020'!$A$7:$A$434,0)+4,MATCH(AC$60,'[1]PNC 2020'!$A$3:$AA$3,0))=0,"",INDEX('[1]PNC 2020'!$A$3:$AA$434,MATCH($A653,'[1]PNC 2020'!$A$7:$A$434,0)+4,MATCH(AC$60,'[1]PNC 2020'!$A$3:$AA$3,0))),"")</f>
        <v/>
      </c>
      <c r="AD653" s="87" t="str">
        <f>IFERROR(IF(INDEX('[1]PNC 2020'!$A$3:$AA$434,MATCH($A653,'[1]PNC 2020'!$A$7:$A$434,0)+4,MATCH(AD$60,'[1]PNC 2020'!$A$3:$AA$3,0))=0,"",INDEX('[1]PNC 2020'!$A$3:$AA$434,MATCH($A653,'[1]PNC 2020'!$A$7:$A$434,0)+4,MATCH(AD$60,'[1]PNC 2020'!$A$3:$AA$3,0))),"")</f>
        <v/>
      </c>
      <c r="AE653" s="87">
        <f>SUBTOTAL(109,AC653:AD653)</f>
        <v>0</v>
      </c>
      <c r="AF653" s="87" t="str">
        <f>IFERROR(IF(INDEX('[1]PNC 2020'!$A$3:$AA$434,MATCH($A653,'[1]PNC 2020'!$A$7:$A$434,0)+4,MATCH(AF$60,'[1]PNC 2020'!$A$3:$AA$3,0))=0,"",INDEX('[1]PNC 2020'!$A$3:$AA$434,MATCH($A653,'[1]PNC 2020'!$A$7:$A$434,0)+4,MATCH(AF$60,'[1]PNC 2020'!$A$3:$AA$3,0))),"")</f>
        <v/>
      </c>
      <c r="AG653" s="87" t="str">
        <f>IFERROR(IF(INDEX('[1]PNC 2020'!$A$3:$AA$434,MATCH($A653,'[1]PNC 2020'!$A$7:$A$434,0)+4,MATCH(AG$60,'[1]PNC 2020'!$A$3:$AA$3,0))=0,"",INDEX('[1]PNC 2020'!$A$3:$AA$434,MATCH($A653,'[1]PNC 2020'!$A$7:$A$434,0)+4,MATCH(AG$60,'[1]PNC 2020'!$A$3:$AA$3,0))),"")</f>
        <v/>
      </c>
      <c r="AH653" s="87">
        <f>SUBTOTAL(109,AF653:AG653)</f>
        <v>0</v>
      </c>
      <c r="AI653" s="87" t="str">
        <f>IFERROR(IF(INDEX('[1]PNC 2020'!$A$3:$AA$434,MATCH($A653,'[1]PNC 2020'!$A$7:$A$434,0)+4,MATCH(AI$60,'[1]PNC 2020'!$A$3:$AA$3,0))=0,"",INDEX('[1]PNC 2020'!$A$3:$AA$434,MATCH($A653,'[1]PNC 2020'!$A$7:$A$434,0)+4,MATCH(AI$60,'[1]PNC 2020'!$A$3:$AA$3,0))),"")</f>
        <v/>
      </c>
      <c r="AJ653" s="87" t="str">
        <f>IFERROR(IF(INDEX('[1]PNC 2020'!$A$3:$AA$434,MATCH($A653,'[1]PNC 2020'!$A$7:$A$434,0)+4,MATCH(AJ$60,'[1]PNC 2020'!$A$3:$AA$3,0))=0,"",INDEX('[1]PNC 2020'!$A$3:$AA$434,MATCH($A653,'[1]PNC 2020'!$A$7:$A$434,0)+4,MATCH(AJ$60,'[1]PNC 2020'!$A$3:$AA$3,0))),"")</f>
        <v/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2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tr">
        <f>IFERROR(IF(INDEX('[1]PNC 2020'!$A$3:$AA$434,MATCH($A654,'[1]PNC 2020'!$A$7:$A$434,0)+4,MATCH(E$60,'[1]PNC 2020'!$A$3:$AA$3,0))=0,"",INDEX('[1]PNC 2020'!$A$3:$AA$434,MATCH($A654,'[1]PNC 2020'!$A$7:$A$434,0)+4,MATCH(E$60,'[1]PNC 2020'!$A$3:$AA$3,0))),"")</f>
        <v/>
      </c>
      <c r="F654" s="87" t="str">
        <f>IFERROR(IF(INDEX('[1]PNC 2020'!$A$3:$AA$434,MATCH($A654,'[1]PNC 2020'!$A$7:$A$434,0)+4,MATCH(F$60,'[1]PNC 2020'!$A$3:$AA$3,0))=0,"",INDEX('[1]PNC 2020'!$A$3:$AA$434,MATCH($A654,'[1]PNC 2020'!$A$7:$A$434,0)+4,MATCH(F$60,'[1]PNC 2020'!$A$3:$AA$3,0))),"")</f>
        <v/>
      </c>
      <c r="G654" s="87">
        <f t="shared" ref="G654:G685" si="227">SUBTOTAL(109,E654:F654)</f>
        <v>0</v>
      </c>
      <c r="H654" s="87" t="str">
        <f>IFERROR(IF(INDEX('[1]PNC 2020'!$A$3:$AA$434,MATCH($A654,'[1]PNC 2020'!$A$7:$A$434,0)+4,MATCH(H$60,'[1]PNC 2020'!$A$3:$AA$3,0))=0,"",INDEX('[1]PNC 2020'!$A$3:$AA$434,MATCH($A654,'[1]PNC 2020'!$A$7:$A$434,0)+4,MATCH(H$60,'[1]PNC 2020'!$A$3:$AA$3,0))),"")</f>
        <v/>
      </c>
      <c r="I654" s="87" t="str">
        <f>IFERROR(IF(INDEX('[1]PNC 2020'!$A$3:$AA$434,MATCH($A654,'[1]PNC 2020'!$A$7:$A$434,0)+4,MATCH(I$60,'[1]PNC 2020'!$A$3:$AA$3,0))=0,"",INDEX('[1]PNC 2020'!$A$3:$AA$434,MATCH($A654,'[1]PNC 2020'!$A$7:$A$434,0)+4,MATCH(I$60,'[1]PNC 2020'!$A$3:$AA$3,0))),"")</f>
        <v/>
      </c>
      <c r="J654" s="87">
        <f t="shared" ref="J654:J685" si="228">SUBTOTAL(109,H654:I654)</f>
        <v>0</v>
      </c>
      <c r="K654" s="87" t="str">
        <f>IFERROR(IF(INDEX('[1]PNC 2020'!$A$3:$AA$434,MATCH($A654,'[1]PNC 2020'!$A$7:$A$434,0)+4,MATCH(K$60,'[1]PNC 2020'!$A$3:$AA$3,0))=0,"",INDEX('[1]PNC 2020'!$A$3:$AA$434,MATCH($A654,'[1]PNC 2020'!$A$7:$A$434,0)+4,MATCH(K$60,'[1]PNC 2020'!$A$3:$AA$3,0))),"")</f>
        <v/>
      </c>
      <c r="L654" s="87" t="str">
        <f>IFERROR(IF(INDEX('[1]PNC 2020'!$A$3:$AA$434,MATCH($A654,'[1]PNC 2020'!$A$7:$A$434,0)+4,MATCH(L$60,'[1]PNC 2020'!$A$3:$AA$3,0))=0,"",INDEX('[1]PNC 2020'!$A$3:$AA$434,MATCH($A654,'[1]PNC 2020'!$A$7:$A$434,0)+4,MATCH(L$60,'[1]PNC 2020'!$A$3:$AA$3,0))),"")</f>
        <v/>
      </c>
      <c r="M654" s="87">
        <f t="shared" ref="M654:M685" si="229">SUBTOTAL(109,K654:L654)</f>
        <v>0</v>
      </c>
      <c r="N654" s="87" t="str">
        <f>IFERROR(IF(INDEX('[1]PNC 2020'!$A$3:$AA$434,MATCH($A654,'[1]PNC 2020'!$A$7:$A$434,0)+4,MATCH(N$60,'[1]PNC 2020'!$A$3:$AA$3,0))=0,"",INDEX('[1]PNC 2020'!$A$3:$AA$434,MATCH($A654,'[1]PNC 2020'!$A$7:$A$434,0)+4,MATCH(N$60,'[1]PNC 2020'!$A$3:$AA$3,0))),"")</f>
        <v/>
      </c>
      <c r="O654" s="87" t="str">
        <f>IFERROR(IF(INDEX('[1]PNC 2020'!$A$3:$AA$434,MATCH($A654,'[1]PNC 2020'!$A$7:$A$434,0)+4,MATCH(O$60,'[1]PNC 2020'!$A$3:$AA$3,0))=0,"",INDEX('[1]PNC 2020'!$A$3:$AA$434,MATCH($A654,'[1]PNC 2020'!$A$7:$A$434,0)+4,MATCH(O$60,'[1]PNC 2020'!$A$3:$AA$3,0))),"")</f>
        <v/>
      </c>
      <c r="P654" s="87">
        <f t="shared" ref="P654:P685" si="230">SUBTOTAL(109,N654:O654)</f>
        <v>0</v>
      </c>
      <c r="Q654" s="87" t="str">
        <f>IFERROR(IF(INDEX('[1]PNC 2020'!$A$3:$AA$434,MATCH($A654,'[1]PNC 2020'!$A$7:$A$434,0)+4,MATCH(Q$60,'[1]PNC 2020'!$A$3:$AA$3,0))=0,"",INDEX('[1]PNC 2020'!$A$3:$AA$434,MATCH($A654,'[1]PNC 2020'!$A$7:$A$434,0)+4,MATCH(Q$60,'[1]PNC 2020'!$A$3:$AA$3,0))),"")</f>
        <v/>
      </c>
      <c r="R654" s="87" t="str">
        <f>IFERROR(IF(INDEX('[1]PNC 2020'!$A$3:$AA$434,MATCH($A654,'[1]PNC 2020'!$A$7:$A$434,0)+4,MATCH(R$60,'[1]PNC 2020'!$A$3:$AA$3,0))=0,"",INDEX('[1]PNC 2020'!$A$3:$AA$434,MATCH($A654,'[1]PNC 2020'!$A$7:$A$434,0)+4,MATCH(R$60,'[1]PNC 2020'!$A$3:$AA$3,0))),"")</f>
        <v/>
      </c>
      <c r="S654" s="87">
        <f t="shared" ref="S654:S685" si="231">SUBTOTAL(109,Q654:R654)</f>
        <v>0</v>
      </c>
      <c r="T654" s="87" t="str">
        <f>IFERROR(IF(INDEX('[1]PNC 2020'!$A$3:$AA$434,MATCH($A654,'[1]PNC 2020'!$A$7:$A$434,0)+4,MATCH(T$60,'[1]PNC 2020'!$A$3:$AA$3,0))=0,"",INDEX('[1]PNC 2020'!$A$3:$AA$434,MATCH($A654,'[1]PNC 2020'!$A$7:$A$434,0)+4,MATCH(T$60,'[1]PNC 2020'!$A$3:$AA$3,0))),"")</f>
        <v/>
      </c>
      <c r="U654" s="87" t="str">
        <f>IFERROR(IF(INDEX('[1]PNC 2020'!$A$3:$AA$434,MATCH($A654,'[1]PNC 2020'!$A$7:$A$434,0)+4,MATCH(U$60,'[1]PNC 2020'!$A$3:$AA$3,0))=0,"",INDEX('[1]PNC 2020'!$A$3:$AA$434,MATCH($A654,'[1]PNC 2020'!$A$7:$A$434,0)+4,MATCH(U$60,'[1]PNC 2020'!$A$3:$AA$3,0))),"")</f>
        <v/>
      </c>
      <c r="V654" s="87">
        <f t="shared" ref="V654:V685" si="232">SUBTOTAL(109,T654:U654)</f>
        <v>0</v>
      </c>
      <c r="W654" s="87" t="str">
        <f>IFERROR(IF(INDEX('[1]PNC 2020'!$A$3:$AA$434,MATCH($A654,'[1]PNC 2020'!$A$7:$A$434,0)+4,MATCH(W$60,'[1]PNC 2020'!$A$3:$AA$3,0))=0,"",INDEX('[1]PNC 2020'!$A$3:$AA$434,MATCH($A654,'[1]PNC 2020'!$A$7:$A$434,0)+4,MATCH(W$60,'[1]PNC 2020'!$A$3:$AA$3,0))),"")</f>
        <v/>
      </c>
      <c r="X654" s="87" t="str">
        <f>IFERROR(IF(INDEX('[1]PNC 2020'!$A$3:$AA$434,MATCH($A654,'[1]PNC 2020'!$A$7:$A$434,0)+4,MATCH(X$60,'[1]PNC 2020'!$A$3:$AA$3,0))=0,"",INDEX('[1]PNC 2020'!$A$3:$AA$434,MATCH($A654,'[1]PNC 2020'!$A$7:$A$434,0)+4,MATCH(X$60,'[1]PNC 2020'!$A$3:$AA$3,0))),"")</f>
        <v/>
      </c>
      <c r="Y654" s="87">
        <f t="shared" ref="Y654:Y685" si="233">SUBTOTAL(109,W654:X654)</f>
        <v>0</v>
      </c>
      <c r="Z654" s="87" t="str">
        <f>IFERROR(IF(INDEX('[1]PNC 2020'!$A$3:$AA$434,MATCH($A654,'[1]PNC 2020'!$A$7:$A$434,0)+4,MATCH(Z$60,'[1]PNC 2020'!$A$3:$AA$3,0))=0,"",INDEX('[1]PNC 2020'!$A$3:$AA$434,MATCH($A654,'[1]PNC 2020'!$A$7:$A$434,0)+4,MATCH(Z$60,'[1]PNC 2020'!$A$3:$AA$3,0))),"")</f>
        <v/>
      </c>
      <c r="AA654" s="87" t="str">
        <f>IFERROR(IF(INDEX('[1]PNC 2020'!$A$3:$AA$434,MATCH($A654,'[1]PNC 2020'!$A$7:$A$434,0)+4,MATCH(AA$60,'[1]PNC 2020'!$A$3:$AA$3,0))=0,"",INDEX('[1]PNC 2020'!$A$3:$AA$434,MATCH($A654,'[1]PNC 2020'!$A$7:$A$434,0)+4,MATCH(AA$60,'[1]PNC 2020'!$A$3:$AA$3,0))),"")</f>
        <v/>
      </c>
      <c r="AB654" s="87">
        <f t="shared" ref="AB654:AB685" si="234">SUBTOTAL(109,Z654:AA654)</f>
        <v>0</v>
      </c>
      <c r="AC654" s="87" t="str">
        <f>IFERROR(IF(INDEX('[1]PNC 2020'!$A$3:$AA$434,MATCH($A654,'[1]PNC 2020'!$A$7:$A$434,0)+4,MATCH(AC$60,'[1]PNC 2020'!$A$3:$AA$3,0))=0,"",INDEX('[1]PNC 2020'!$A$3:$AA$434,MATCH($A654,'[1]PNC 2020'!$A$7:$A$434,0)+4,MATCH(AC$60,'[1]PNC 2020'!$A$3:$AA$3,0))),"")</f>
        <v/>
      </c>
      <c r="AD654" s="87" t="str">
        <f>IFERROR(IF(INDEX('[1]PNC 2020'!$A$3:$AA$434,MATCH($A654,'[1]PNC 2020'!$A$7:$A$434,0)+4,MATCH(AD$60,'[1]PNC 2020'!$A$3:$AA$3,0))=0,"",INDEX('[1]PNC 2020'!$A$3:$AA$434,MATCH($A654,'[1]PNC 2020'!$A$7:$A$434,0)+4,MATCH(AD$60,'[1]PNC 2020'!$A$3:$AA$3,0))),"")</f>
        <v/>
      </c>
      <c r="AE654" s="87">
        <f t="shared" ref="AE654:AE685" si="235">SUBTOTAL(109,AC654:AD654)</f>
        <v>0</v>
      </c>
      <c r="AF654" s="87" t="str">
        <f>IFERROR(IF(INDEX('[1]PNC 2020'!$A$3:$AA$434,MATCH($A654,'[1]PNC 2020'!$A$7:$A$434,0)+4,MATCH(AF$60,'[1]PNC 2020'!$A$3:$AA$3,0))=0,"",INDEX('[1]PNC 2020'!$A$3:$AA$434,MATCH($A654,'[1]PNC 2020'!$A$7:$A$434,0)+4,MATCH(AF$60,'[1]PNC 2020'!$A$3:$AA$3,0))),"")</f>
        <v/>
      </c>
      <c r="AG654" s="87" t="str">
        <f>IFERROR(IF(INDEX('[1]PNC 2020'!$A$3:$AA$434,MATCH($A654,'[1]PNC 2020'!$A$7:$A$434,0)+4,MATCH(AG$60,'[1]PNC 2020'!$A$3:$AA$3,0))=0,"",INDEX('[1]PNC 2020'!$A$3:$AA$434,MATCH($A654,'[1]PNC 2020'!$A$7:$A$434,0)+4,MATCH(AG$60,'[1]PNC 2020'!$A$3:$AA$3,0))),"")</f>
        <v/>
      </c>
      <c r="AH654" s="87">
        <f t="shared" ref="AH654:AH685" si="236">SUBTOTAL(109,AF654:AG654)</f>
        <v>0</v>
      </c>
      <c r="AI654" s="87" t="str">
        <f>IFERROR(IF(INDEX('[1]PNC 2020'!$A$3:$AA$434,MATCH($A654,'[1]PNC 2020'!$A$7:$A$434,0)+4,MATCH(AI$60,'[1]PNC 2020'!$A$3:$AA$3,0))=0,"",INDEX('[1]PNC 2020'!$A$3:$AA$434,MATCH($A654,'[1]PNC 2020'!$A$7:$A$434,0)+4,MATCH(AI$60,'[1]PNC 2020'!$A$3:$AA$3,0))),"")</f>
        <v/>
      </c>
      <c r="AJ654" s="87" t="str">
        <f>IFERROR(IF(INDEX('[1]PNC 2020'!$A$3:$AA$434,MATCH($A654,'[1]PNC 2020'!$A$7:$A$434,0)+4,MATCH(AJ$60,'[1]PNC 2020'!$A$3:$AA$3,0))=0,"",INDEX('[1]PNC 2020'!$A$3:$AA$434,MATCH($A654,'[1]PNC 2020'!$A$7:$A$434,0)+4,MATCH(AJ$60,'[1]PNC 2020'!$A$3:$AA$3,0))),"")</f>
        <v/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2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tr">
        <f>IFERROR(IF(INDEX('[1]PNC 2020'!$A$3:$AA$434,MATCH($A655,'[1]PNC 2020'!$A$7:$A$434,0)+4,MATCH(E$60,'[1]PNC 2020'!$A$3:$AA$3,0))=0,"",INDEX('[1]PNC 2020'!$A$3:$AA$434,MATCH($A655,'[1]PNC 2020'!$A$7:$A$434,0)+4,MATCH(E$60,'[1]PNC 2020'!$A$3:$AA$3,0))),"")</f>
        <v/>
      </c>
      <c r="F655" s="87" t="str">
        <f>IFERROR(IF(INDEX('[1]PNC 2020'!$A$3:$AA$434,MATCH($A655,'[1]PNC 2020'!$A$7:$A$434,0)+4,MATCH(F$60,'[1]PNC 2020'!$A$3:$AA$3,0))=0,"",INDEX('[1]PNC 2020'!$A$3:$AA$434,MATCH($A655,'[1]PNC 2020'!$A$7:$A$434,0)+4,MATCH(F$60,'[1]PNC 2020'!$A$3:$AA$3,0))),"")</f>
        <v/>
      </c>
      <c r="G655" s="87">
        <f t="shared" si="227"/>
        <v>0</v>
      </c>
      <c r="H655" s="87" t="str">
        <f>IFERROR(IF(INDEX('[1]PNC 2020'!$A$3:$AA$434,MATCH($A655,'[1]PNC 2020'!$A$7:$A$434,0)+4,MATCH(H$60,'[1]PNC 2020'!$A$3:$AA$3,0))=0,"",INDEX('[1]PNC 2020'!$A$3:$AA$434,MATCH($A655,'[1]PNC 2020'!$A$7:$A$434,0)+4,MATCH(H$60,'[1]PNC 2020'!$A$3:$AA$3,0))),"")</f>
        <v/>
      </c>
      <c r="I655" s="87" t="str">
        <f>IFERROR(IF(INDEX('[1]PNC 2020'!$A$3:$AA$434,MATCH($A655,'[1]PNC 2020'!$A$7:$A$434,0)+4,MATCH(I$60,'[1]PNC 2020'!$A$3:$AA$3,0))=0,"",INDEX('[1]PNC 2020'!$A$3:$AA$434,MATCH($A655,'[1]PNC 2020'!$A$7:$A$434,0)+4,MATCH(I$60,'[1]PNC 2020'!$A$3:$AA$3,0))),"")</f>
        <v/>
      </c>
      <c r="J655" s="87">
        <f t="shared" si="228"/>
        <v>0</v>
      </c>
      <c r="K655" s="87" t="str">
        <f>IFERROR(IF(INDEX('[1]PNC 2020'!$A$3:$AA$434,MATCH($A655,'[1]PNC 2020'!$A$7:$A$434,0)+4,MATCH(K$60,'[1]PNC 2020'!$A$3:$AA$3,0))=0,"",INDEX('[1]PNC 2020'!$A$3:$AA$434,MATCH($A655,'[1]PNC 2020'!$A$7:$A$434,0)+4,MATCH(K$60,'[1]PNC 2020'!$A$3:$AA$3,0))),"")</f>
        <v/>
      </c>
      <c r="L655" s="87" t="str">
        <f>IFERROR(IF(INDEX('[1]PNC 2020'!$A$3:$AA$434,MATCH($A655,'[1]PNC 2020'!$A$7:$A$434,0)+4,MATCH(L$60,'[1]PNC 2020'!$A$3:$AA$3,0))=0,"",INDEX('[1]PNC 2020'!$A$3:$AA$434,MATCH($A655,'[1]PNC 2020'!$A$7:$A$434,0)+4,MATCH(L$60,'[1]PNC 2020'!$A$3:$AA$3,0))),"")</f>
        <v/>
      </c>
      <c r="M655" s="87">
        <f t="shared" si="229"/>
        <v>0</v>
      </c>
      <c r="N655" s="87" t="str">
        <f>IFERROR(IF(INDEX('[1]PNC 2020'!$A$3:$AA$434,MATCH($A655,'[1]PNC 2020'!$A$7:$A$434,0)+4,MATCH(N$60,'[1]PNC 2020'!$A$3:$AA$3,0))=0,"",INDEX('[1]PNC 2020'!$A$3:$AA$434,MATCH($A655,'[1]PNC 2020'!$A$7:$A$434,0)+4,MATCH(N$60,'[1]PNC 2020'!$A$3:$AA$3,0))),"")</f>
        <v/>
      </c>
      <c r="O655" s="87" t="str">
        <f>IFERROR(IF(INDEX('[1]PNC 2020'!$A$3:$AA$434,MATCH($A655,'[1]PNC 2020'!$A$7:$A$434,0)+4,MATCH(O$60,'[1]PNC 2020'!$A$3:$AA$3,0))=0,"",INDEX('[1]PNC 2020'!$A$3:$AA$434,MATCH($A655,'[1]PNC 2020'!$A$7:$A$434,0)+4,MATCH(O$60,'[1]PNC 2020'!$A$3:$AA$3,0))),"")</f>
        <v/>
      </c>
      <c r="P655" s="87">
        <f t="shared" si="230"/>
        <v>0</v>
      </c>
      <c r="Q655" s="87" t="str">
        <f>IFERROR(IF(INDEX('[1]PNC 2020'!$A$3:$AA$434,MATCH($A655,'[1]PNC 2020'!$A$7:$A$434,0)+4,MATCH(Q$60,'[1]PNC 2020'!$A$3:$AA$3,0))=0,"",INDEX('[1]PNC 2020'!$A$3:$AA$434,MATCH($A655,'[1]PNC 2020'!$A$7:$A$434,0)+4,MATCH(Q$60,'[1]PNC 2020'!$A$3:$AA$3,0))),"")</f>
        <v/>
      </c>
      <c r="R655" s="87" t="str">
        <f>IFERROR(IF(INDEX('[1]PNC 2020'!$A$3:$AA$434,MATCH($A655,'[1]PNC 2020'!$A$7:$A$434,0)+4,MATCH(R$60,'[1]PNC 2020'!$A$3:$AA$3,0))=0,"",INDEX('[1]PNC 2020'!$A$3:$AA$434,MATCH($A655,'[1]PNC 2020'!$A$7:$A$434,0)+4,MATCH(R$60,'[1]PNC 2020'!$A$3:$AA$3,0))),"")</f>
        <v/>
      </c>
      <c r="S655" s="87">
        <f t="shared" si="231"/>
        <v>0</v>
      </c>
      <c r="T655" s="87" t="str">
        <f>IFERROR(IF(INDEX('[1]PNC 2020'!$A$3:$AA$434,MATCH($A655,'[1]PNC 2020'!$A$7:$A$434,0)+4,MATCH(T$60,'[1]PNC 2020'!$A$3:$AA$3,0))=0,"",INDEX('[1]PNC 2020'!$A$3:$AA$434,MATCH($A655,'[1]PNC 2020'!$A$7:$A$434,0)+4,MATCH(T$60,'[1]PNC 2020'!$A$3:$AA$3,0))),"")</f>
        <v/>
      </c>
      <c r="U655" s="87" t="str">
        <f>IFERROR(IF(INDEX('[1]PNC 2020'!$A$3:$AA$434,MATCH($A655,'[1]PNC 2020'!$A$7:$A$434,0)+4,MATCH(U$60,'[1]PNC 2020'!$A$3:$AA$3,0))=0,"",INDEX('[1]PNC 2020'!$A$3:$AA$434,MATCH($A655,'[1]PNC 2020'!$A$7:$A$434,0)+4,MATCH(U$60,'[1]PNC 2020'!$A$3:$AA$3,0))),"")</f>
        <v/>
      </c>
      <c r="V655" s="87">
        <f t="shared" si="232"/>
        <v>0</v>
      </c>
      <c r="W655" s="87" t="str">
        <f>IFERROR(IF(INDEX('[1]PNC 2020'!$A$3:$AA$434,MATCH($A655,'[1]PNC 2020'!$A$7:$A$434,0)+4,MATCH(W$60,'[1]PNC 2020'!$A$3:$AA$3,0))=0,"",INDEX('[1]PNC 2020'!$A$3:$AA$434,MATCH($A655,'[1]PNC 2020'!$A$7:$A$434,0)+4,MATCH(W$60,'[1]PNC 2020'!$A$3:$AA$3,0))),"")</f>
        <v/>
      </c>
      <c r="X655" s="87" t="str">
        <f>IFERROR(IF(INDEX('[1]PNC 2020'!$A$3:$AA$434,MATCH($A655,'[1]PNC 2020'!$A$7:$A$434,0)+4,MATCH(X$60,'[1]PNC 2020'!$A$3:$AA$3,0))=0,"",INDEX('[1]PNC 2020'!$A$3:$AA$434,MATCH($A655,'[1]PNC 2020'!$A$7:$A$434,0)+4,MATCH(X$60,'[1]PNC 2020'!$A$3:$AA$3,0))),"")</f>
        <v/>
      </c>
      <c r="Y655" s="87">
        <f t="shared" si="233"/>
        <v>0</v>
      </c>
      <c r="Z655" s="87" t="str">
        <f>IFERROR(IF(INDEX('[1]PNC 2020'!$A$3:$AA$434,MATCH($A655,'[1]PNC 2020'!$A$7:$A$434,0)+4,MATCH(Z$60,'[1]PNC 2020'!$A$3:$AA$3,0))=0,"",INDEX('[1]PNC 2020'!$A$3:$AA$434,MATCH($A655,'[1]PNC 2020'!$A$7:$A$434,0)+4,MATCH(Z$60,'[1]PNC 2020'!$A$3:$AA$3,0))),"")</f>
        <v/>
      </c>
      <c r="AA655" s="87" t="str">
        <f>IFERROR(IF(INDEX('[1]PNC 2020'!$A$3:$AA$434,MATCH($A655,'[1]PNC 2020'!$A$7:$A$434,0)+4,MATCH(AA$60,'[1]PNC 2020'!$A$3:$AA$3,0))=0,"",INDEX('[1]PNC 2020'!$A$3:$AA$434,MATCH($A655,'[1]PNC 2020'!$A$7:$A$434,0)+4,MATCH(AA$60,'[1]PNC 2020'!$A$3:$AA$3,0))),"")</f>
        <v/>
      </c>
      <c r="AB655" s="87">
        <f t="shared" si="234"/>
        <v>0</v>
      </c>
      <c r="AC655" s="87" t="str">
        <f>IFERROR(IF(INDEX('[1]PNC 2020'!$A$3:$AA$434,MATCH($A655,'[1]PNC 2020'!$A$7:$A$434,0)+4,MATCH(AC$60,'[1]PNC 2020'!$A$3:$AA$3,0))=0,"",INDEX('[1]PNC 2020'!$A$3:$AA$434,MATCH($A655,'[1]PNC 2020'!$A$7:$A$434,0)+4,MATCH(AC$60,'[1]PNC 2020'!$A$3:$AA$3,0))),"")</f>
        <v/>
      </c>
      <c r="AD655" s="87" t="str">
        <f>IFERROR(IF(INDEX('[1]PNC 2020'!$A$3:$AA$434,MATCH($A655,'[1]PNC 2020'!$A$7:$A$434,0)+4,MATCH(AD$60,'[1]PNC 2020'!$A$3:$AA$3,0))=0,"",INDEX('[1]PNC 2020'!$A$3:$AA$434,MATCH($A655,'[1]PNC 2020'!$A$7:$A$434,0)+4,MATCH(AD$60,'[1]PNC 2020'!$A$3:$AA$3,0))),"")</f>
        <v/>
      </c>
      <c r="AE655" s="87">
        <f t="shared" si="235"/>
        <v>0</v>
      </c>
      <c r="AF655" s="87" t="str">
        <f>IFERROR(IF(INDEX('[1]PNC 2020'!$A$3:$AA$434,MATCH($A655,'[1]PNC 2020'!$A$7:$A$434,0)+4,MATCH(AF$60,'[1]PNC 2020'!$A$3:$AA$3,0))=0,"",INDEX('[1]PNC 2020'!$A$3:$AA$434,MATCH($A655,'[1]PNC 2020'!$A$7:$A$434,0)+4,MATCH(AF$60,'[1]PNC 2020'!$A$3:$AA$3,0))),"")</f>
        <v/>
      </c>
      <c r="AG655" s="87" t="str">
        <f>IFERROR(IF(INDEX('[1]PNC 2020'!$A$3:$AA$434,MATCH($A655,'[1]PNC 2020'!$A$7:$A$434,0)+4,MATCH(AG$60,'[1]PNC 2020'!$A$3:$AA$3,0))=0,"",INDEX('[1]PNC 2020'!$A$3:$AA$434,MATCH($A655,'[1]PNC 2020'!$A$7:$A$434,0)+4,MATCH(AG$60,'[1]PNC 2020'!$A$3:$AA$3,0))),"")</f>
        <v/>
      </c>
      <c r="AH655" s="87">
        <f t="shared" si="236"/>
        <v>0</v>
      </c>
      <c r="AI655" s="87" t="str">
        <f>IFERROR(IF(INDEX('[1]PNC 2020'!$A$3:$AA$434,MATCH($A655,'[1]PNC 2020'!$A$7:$A$434,0)+4,MATCH(AI$60,'[1]PNC 2020'!$A$3:$AA$3,0))=0,"",INDEX('[1]PNC 2020'!$A$3:$AA$434,MATCH($A655,'[1]PNC 2020'!$A$7:$A$434,0)+4,MATCH(AI$60,'[1]PNC 2020'!$A$3:$AA$3,0))),"")</f>
        <v/>
      </c>
      <c r="AJ655" s="87" t="str">
        <f>IFERROR(IF(INDEX('[1]PNC 2020'!$A$3:$AA$434,MATCH($A655,'[1]PNC 2020'!$A$7:$A$434,0)+4,MATCH(AJ$60,'[1]PNC 2020'!$A$3:$AA$3,0))=0,"",INDEX('[1]PNC 2020'!$A$3:$AA$434,MATCH($A655,'[1]PNC 2020'!$A$7:$A$434,0)+4,MATCH(AJ$60,'[1]PNC 2020'!$A$3:$AA$3,0))),"")</f>
        <v/>
      </c>
      <c r="AK655" s="87">
        <f t="shared" si="237"/>
        <v>0</v>
      </c>
      <c r="AM655" s="132" t="s">
        <v>11</v>
      </c>
    </row>
    <row r="656" spans="1:39" s="45" customFormat="1" ht="15.95" customHeight="1" x14ac:dyDescent="0.2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tr">
        <f>IFERROR(IF(INDEX('[1]PNC 2020'!$A$3:$AA$434,MATCH($A656,'[1]PNC 2020'!$A$7:$A$434,0)+4,MATCH(E$60,'[1]PNC 2020'!$A$3:$AA$3,0))=0,"",INDEX('[1]PNC 2020'!$A$3:$AA$434,MATCH($A656,'[1]PNC 2020'!$A$7:$A$434,0)+4,MATCH(E$60,'[1]PNC 2020'!$A$3:$AA$3,0))),"")</f>
        <v/>
      </c>
      <c r="F656" s="87" t="str">
        <f>IFERROR(IF(INDEX('[1]PNC 2020'!$A$3:$AA$434,MATCH($A656,'[1]PNC 2020'!$A$7:$A$434,0)+4,MATCH(F$60,'[1]PNC 2020'!$A$3:$AA$3,0))=0,"",INDEX('[1]PNC 2020'!$A$3:$AA$434,MATCH($A656,'[1]PNC 2020'!$A$7:$A$434,0)+4,MATCH(F$60,'[1]PNC 2020'!$A$3:$AA$3,0))),"")</f>
        <v/>
      </c>
      <c r="G656" s="87">
        <f t="shared" si="227"/>
        <v>0</v>
      </c>
      <c r="H656" s="87" t="str">
        <f>IFERROR(IF(INDEX('[1]PNC 2020'!$A$3:$AA$434,MATCH($A656,'[1]PNC 2020'!$A$7:$A$434,0)+4,MATCH(H$60,'[1]PNC 2020'!$A$3:$AA$3,0))=0,"",INDEX('[1]PNC 2020'!$A$3:$AA$434,MATCH($A656,'[1]PNC 2020'!$A$7:$A$434,0)+4,MATCH(H$60,'[1]PNC 2020'!$A$3:$AA$3,0))),"")</f>
        <v/>
      </c>
      <c r="I656" s="87" t="str">
        <f>IFERROR(IF(INDEX('[1]PNC 2020'!$A$3:$AA$434,MATCH($A656,'[1]PNC 2020'!$A$7:$A$434,0)+4,MATCH(I$60,'[1]PNC 2020'!$A$3:$AA$3,0))=0,"",INDEX('[1]PNC 2020'!$A$3:$AA$434,MATCH($A656,'[1]PNC 2020'!$A$7:$A$434,0)+4,MATCH(I$60,'[1]PNC 2020'!$A$3:$AA$3,0))),"")</f>
        <v/>
      </c>
      <c r="J656" s="87">
        <f t="shared" si="228"/>
        <v>0</v>
      </c>
      <c r="K656" s="87" t="str">
        <f>IFERROR(IF(INDEX('[1]PNC 2020'!$A$3:$AA$434,MATCH($A656,'[1]PNC 2020'!$A$7:$A$434,0)+4,MATCH(K$60,'[1]PNC 2020'!$A$3:$AA$3,0))=0,"",INDEX('[1]PNC 2020'!$A$3:$AA$434,MATCH($A656,'[1]PNC 2020'!$A$7:$A$434,0)+4,MATCH(K$60,'[1]PNC 2020'!$A$3:$AA$3,0))),"")</f>
        <v/>
      </c>
      <c r="L656" s="87" t="str">
        <f>IFERROR(IF(INDEX('[1]PNC 2020'!$A$3:$AA$434,MATCH($A656,'[1]PNC 2020'!$A$7:$A$434,0)+4,MATCH(L$60,'[1]PNC 2020'!$A$3:$AA$3,0))=0,"",INDEX('[1]PNC 2020'!$A$3:$AA$434,MATCH($A656,'[1]PNC 2020'!$A$7:$A$434,0)+4,MATCH(L$60,'[1]PNC 2020'!$A$3:$AA$3,0))),"")</f>
        <v/>
      </c>
      <c r="M656" s="87">
        <f t="shared" si="229"/>
        <v>0</v>
      </c>
      <c r="N656" s="87" t="str">
        <f>IFERROR(IF(INDEX('[1]PNC 2020'!$A$3:$AA$434,MATCH($A656,'[1]PNC 2020'!$A$7:$A$434,0)+4,MATCH(N$60,'[1]PNC 2020'!$A$3:$AA$3,0))=0,"",INDEX('[1]PNC 2020'!$A$3:$AA$434,MATCH($A656,'[1]PNC 2020'!$A$7:$A$434,0)+4,MATCH(N$60,'[1]PNC 2020'!$A$3:$AA$3,0))),"")</f>
        <v/>
      </c>
      <c r="O656" s="87" t="str">
        <f>IFERROR(IF(INDEX('[1]PNC 2020'!$A$3:$AA$434,MATCH($A656,'[1]PNC 2020'!$A$7:$A$434,0)+4,MATCH(O$60,'[1]PNC 2020'!$A$3:$AA$3,0))=0,"",INDEX('[1]PNC 2020'!$A$3:$AA$434,MATCH($A656,'[1]PNC 2020'!$A$7:$A$434,0)+4,MATCH(O$60,'[1]PNC 2020'!$A$3:$AA$3,0))),"")</f>
        <v/>
      </c>
      <c r="P656" s="87">
        <f t="shared" si="230"/>
        <v>0</v>
      </c>
      <c r="Q656" s="87" t="str">
        <f>IFERROR(IF(INDEX('[1]PNC 2020'!$A$3:$AA$434,MATCH($A656,'[1]PNC 2020'!$A$7:$A$434,0)+4,MATCH(Q$60,'[1]PNC 2020'!$A$3:$AA$3,0))=0,"",INDEX('[1]PNC 2020'!$A$3:$AA$434,MATCH($A656,'[1]PNC 2020'!$A$7:$A$434,0)+4,MATCH(Q$60,'[1]PNC 2020'!$A$3:$AA$3,0))),"")</f>
        <v/>
      </c>
      <c r="R656" s="87" t="str">
        <f>IFERROR(IF(INDEX('[1]PNC 2020'!$A$3:$AA$434,MATCH($A656,'[1]PNC 2020'!$A$7:$A$434,0)+4,MATCH(R$60,'[1]PNC 2020'!$A$3:$AA$3,0))=0,"",INDEX('[1]PNC 2020'!$A$3:$AA$434,MATCH($A656,'[1]PNC 2020'!$A$7:$A$434,0)+4,MATCH(R$60,'[1]PNC 2020'!$A$3:$AA$3,0))),"")</f>
        <v/>
      </c>
      <c r="S656" s="87">
        <f t="shared" si="231"/>
        <v>0</v>
      </c>
      <c r="T656" s="87" t="str">
        <f>IFERROR(IF(INDEX('[1]PNC 2020'!$A$3:$AA$434,MATCH($A656,'[1]PNC 2020'!$A$7:$A$434,0)+4,MATCH(T$60,'[1]PNC 2020'!$A$3:$AA$3,0))=0,"",INDEX('[1]PNC 2020'!$A$3:$AA$434,MATCH($A656,'[1]PNC 2020'!$A$7:$A$434,0)+4,MATCH(T$60,'[1]PNC 2020'!$A$3:$AA$3,0))),"")</f>
        <v/>
      </c>
      <c r="U656" s="87" t="str">
        <f>IFERROR(IF(INDEX('[1]PNC 2020'!$A$3:$AA$434,MATCH($A656,'[1]PNC 2020'!$A$7:$A$434,0)+4,MATCH(U$60,'[1]PNC 2020'!$A$3:$AA$3,0))=0,"",INDEX('[1]PNC 2020'!$A$3:$AA$434,MATCH($A656,'[1]PNC 2020'!$A$7:$A$434,0)+4,MATCH(U$60,'[1]PNC 2020'!$A$3:$AA$3,0))),"")</f>
        <v/>
      </c>
      <c r="V656" s="87">
        <f t="shared" si="232"/>
        <v>0</v>
      </c>
      <c r="W656" s="87" t="str">
        <f>IFERROR(IF(INDEX('[1]PNC 2020'!$A$3:$AA$434,MATCH($A656,'[1]PNC 2020'!$A$7:$A$434,0)+4,MATCH(W$60,'[1]PNC 2020'!$A$3:$AA$3,0))=0,"",INDEX('[1]PNC 2020'!$A$3:$AA$434,MATCH($A656,'[1]PNC 2020'!$A$7:$A$434,0)+4,MATCH(W$60,'[1]PNC 2020'!$A$3:$AA$3,0))),"")</f>
        <v/>
      </c>
      <c r="X656" s="87" t="str">
        <f>IFERROR(IF(INDEX('[1]PNC 2020'!$A$3:$AA$434,MATCH($A656,'[1]PNC 2020'!$A$7:$A$434,0)+4,MATCH(X$60,'[1]PNC 2020'!$A$3:$AA$3,0))=0,"",INDEX('[1]PNC 2020'!$A$3:$AA$434,MATCH($A656,'[1]PNC 2020'!$A$7:$A$434,0)+4,MATCH(X$60,'[1]PNC 2020'!$A$3:$AA$3,0))),"")</f>
        <v/>
      </c>
      <c r="Y656" s="87">
        <f t="shared" si="233"/>
        <v>0</v>
      </c>
      <c r="Z656" s="87" t="str">
        <f>IFERROR(IF(INDEX('[1]PNC 2020'!$A$3:$AA$434,MATCH($A656,'[1]PNC 2020'!$A$7:$A$434,0)+4,MATCH(Z$60,'[1]PNC 2020'!$A$3:$AA$3,0))=0,"",INDEX('[1]PNC 2020'!$A$3:$AA$434,MATCH($A656,'[1]PNC 2020'!$A$7:$A$434,0)+4,MATCH(Z$60,'[1]PNC 2020'!$A$3:$AA$3,0))),"")</f>
        <v/>
      </c>
      <c r="AA656" s="87" t="str">
        <f>IFERROR(IF(INDEX('[1]PNC 2020'!$A$3:$AA$434,MATCH($A656,'[1]PNC 2020'!$A$7:$A$434,0)+4,MATCH(AA$60,'[1]PNC 2020'!$A$3:$AA$3,0))=0,"",INDEX('[1]PNC 2020'!$A$3:$AA$434,MATCH($A656,'[1]PNC 2020'!$A$7:$A$434,0)+4,MATCH(AA$60,'[1]PNC 2020'!$A$3:$AA$3,0))),"")</f>
        <v/>
      </c>
      <c r="AB656" s="87">
        <f t="shared" si="234"/>
        <v>0</v>
      </c>
      <c r="AC656" s="87" t="str">
        <f>IFERROR(IF(INDEX('[1]PNC 2020'!$A$3:$AA$434,MATCH($A656,'[1]PNC 2020'!$A$7:$A$434,0)+4,MATCH(AC$60,'[1]PNC 2020'!$A$3:$AA$3,0))=0,"",INDEX('[1]PNC 2020'!$A$3:$AA$434,MATCH($A656,'[1]PNC 2020'!$A$7:$A$434,0)+4,MATCH(AC$60,'[1]PNC 2020'!$A$3:$AA$3,0))),"")</f>
        <v/>
      </c>
      <c r="AD656" s="87" t="str">
        <f>IFERROR(IF(INDEX('[1]PNC 2020'!$A$3:$AA$434,MATCH($A656,'[1]PNC 2020'!$A$7:$A$434,0)+4,MATCH(AD$60,'[1]PNC 2020'!$A$3:$AA$3,0))=0,"",INDEX('[1]PNC 2020'!$A$3:$AA$434,MATCH($A656,'[1]PNC 2020'!$A$7:$A$434,0)+4,MATCH(AD$60,'[1]PNC 2020'!$A$3:$AA$3,0))),"")</f>
        <v/>
      </c>
      <c r="AE656" s="87">
        <f t="shared" si="235"/>
        <v>0</v>
      </c>
      <c r="AF656" s="87" t="str">
        <f>IFERROR(IF(INDEX('[1]PNC 2020'!$A$3:$AA$434,MATCH($A656,'[1]PNC 2020'!$A$7:$A$434,0)+4,MATCH(AF$60,'[1]PNC 2020'!$A$3:$AA$3,0))=0,"",INDEX('[1]PNC 2020'!$A$3:$AA$434,MATCH($A656,'[1]PNC 2020'!$A$7:$A$434,0)+4,MATCH(AF$60,'[1]PNC 2020'!$A$3:$AA$3,0))),"")</f>
        <v/>
      </c>
      <c r="AG656" s="87" t="str">
        <f>IFERROR(IF(INDEX('[1]PNC 2020'!$A$3:$AA$434,MATCH($A656,'[1]PNC 2020'!$A$7:$A$434,0)+4,MATCH(AG$60,'[1]PNC 2020'!$A$3:$AA$3,0))=0,"",INDEX('[1]PNC 2020'!$A$3:$AA$434,MATCH($A656,'[1]PNC 2020'!$A$7:$A$434,0)+4,MATCH(AG$60,'[1]PNC 2020'!$A$3:$AA$3,0))),"")</f>
        <v/>
      </c>
      <c r="AH656" s="87">
        <f t="shared" si="236"/>
        <v>0</v>
      </c>
      <c r="AI656" s="87" t="str">
        <f>IFERROR(IF(INDEX('[1]PNC 2020'!$A$3:$AA$434,MATCH($A656,'[1]PNC 2020'!$A$7:$A$434,0)+4,MATCH(AI$60,'[1]PNC 2020'!$A$3:$AA$3,0))=0,"",INDEX('[1]PNC 2020'!$A$3:$AA$434,MATCH($A656,'[1]PNC 2020'!$A$7:$A$434,0)+4,MATCH(AI$60,'[1]PNC 2020'!$A$3:$AA$3,0))),"")</f>
        <v/>
      </c>
      <c r="AJ656" s="87" t="str">
        <f>IFERROR(IF(INDEX('[1]PNC 2020'!$A$3:$AA$434,MATCH($A656,'[1]PNC 2020'!$A$7:$A$434,0)+4,MATCH(AJ$60,'[1]PNC 2020'!$A$3:$AA$3,0))=0,"",INDEX('[1]PNC 2020'!$A$3:$AA$434,MATCH($A656,'[1]PNC 2020'!$A$7:$A$434,0)+4,MATCH(AJ$60,'[1]PNC 2020'!$A$3:$AA$3,0))),"")</f>
        <v/>
      </c>
      <c r="AK656" s="87">
        <f t="shared" si="237"/>
        <v>0</v>
      </c>
      <c r="AM656" s="132" t="s">
        <v>11</v>
      </c>
    </row>
    <row r="657" spans="1:39" s="45" customFormat="1" ht="15.95" customHeight="1" x14ac:dyDescent="0.2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tr">
        <f>IFERROR(IF(INDEX('[1]PNC 2020'!$A$3:$AA$434,MATCH($A657,'[1]PNC 2020'!$A$7:$A$434,0)+4,MATCH(E$60,'[1]PNC 2020'!$A$3:$AA$3,0))=0,"",INDEX('[1]PNC 2020'!$A$3:$AA$434,MATCH($A657,'[1]PNC 2020'!$A$7:$A$434,0)+4,MATCH(E$60,'[1]PNC 2020'!$A$3:$AA$3,0))),"")</f>
        <v/>
      </c>
      <c r="F657" s="87" t="str">
        <f>IFERROR(IF(INDEX('[1]PNC 2020'!$A$3:$AA$434,MATCH($A657,'[1]PNC 2020'!$A$7:$A$434,0)+4,MATCH(F$60,'[1]PNC 2020'!$A$3:$AA$3,0))=0,"",INDEX('[1]PNC 2020'!$A$3:$AA$434,MATCH($A657,'[1]PNC 2020'!$A$7:$A$434,0)+4,MATCH(F$60,'[1]PNC 2020'!$A$3:$AA$3,0))),"")</f>
        <v/>
      </c>
      <c r="G657" s="87">
        <f t="shared" si="227"/>
        <v>0</v>
      </c>
      <c r="H657" s="87" t="str">
        <f>IFERROR(IF(INDEX('[1]PNC 2020'!$A$3:$AA$434,MATCH($A657,'[1]PNC 2020'!$A$7:$A$434,0)+4,MATCH(H$60,'[1]PNC 2020'!$A$3:$AA$3,0))=0,"",INDEX('[1]PNC 2020'!$A$3:$AA$434,MATCH($A657,'[1]PNC 2020'!$A$7:$A$434,0)+4,MATCH(H$60,'[1]PNC 2020'!$A$3:$AA$3,0))),"")</f>
        <v/>
      </c>
      <c r="I657" s="87" t="str">
        <f>IFERROR(IF(INDEX('[1]PNC 2020'!$A$3:$AA$434,MATCH($A657,'[1]PNC 2020'!$A$7:$A$434,0)+4,MATCH(I$60,'[1]PNC 2020'!$A$3:$AA$3,0))=0,"",INDEX('[1]PNC 2020'!$A$3:$AA$434,MATCH($A657,'[1]PNC 2020'!$A$7:$A$434,0)+4,MATCH(I$60,'[1]PNC 2020'!$A$3:$AA$3,0))),"")</f>
        <v/>
      </c>
      <c r="J657" s="87">
        <f t="shared" si="228"/>
        <v>0</v>
      </c>
      <c r="K657" s="87" t="str">
        <f>IFERROR(IF(INDEX('[1]PNC 2020'!$A$3:$AA$434,MATCH($A657,'[1]PNC 2020'!$A$7:$A$434,0)+4,MATCH(K$60,'[1]PNC 2020'!$A$3:$AA$3,0))=0,"",INDEX('[1]PNC 2020'!$A$3:$AA$434,MATCH($A657,'[1]PNC 2020'!$A$7:$A$434,0)+4,MATCH(K$60,'[1]PNC 2020'!$A$3:$AA$3,0))),"")</f>
        <v/>
      </c>
      <c r="L657" s="87" t="str">
        <f>IFERROR(IF(INDEX('[1]PNC 2020'!$A$3:$AA$434,MATCH($A657,'[1]PNC 2020'!$A$7:$A$434,0)+4,MATCH(L$60,'[1]PNC 2020'!$A$3:$AA$3,0))=0,"",INDEX('[1]PNC 2020'!$A$3:$AA$434,MATCH($A657,'[1]PNC 2020'!$A$7:$A$434,0)+4,MATCH(L$60,'[1]PNC 2020'!$A$3:$AA$3,0))),"")</f>
        <v/>
      </c>
      <c r="M657" s="87">
        <f t="shared" si="229"/>
        <v>0</v>
      </c>
      <c r="N657" s="87" t="str">
        <f>IFERROR(IF(INDEX('[1]PNC 2020'!$A$3:$AA$434,MATCH($A657,'[1]PNC 2020'!$A$7:$A$434,0)+4,MATCH(N$60,'[1]PNC 2020'!$A$3:$AA$3,0))=0,"",INDEX('[1]PNC 2020'!$A$3:$AA$434,MATCH($A657,'[1]PNC 2020'!$A$7:$A$434,0)+4,MATCH(N$60,'[1]PNC 2020'!$A$3:$AA$3,0))),"")</f>
        <v/>
      </c>
      <c r="O657" s="87" t="str">
        <f>IFERROR(IF(INDEX('[1]PNC 2020'!$A$3:$AA$434,MATCH($A657,'[1]PNC 2020'!$A$7:$A$434,0)+4,MATCH(O$60,'[1]PNC 2020'!$A$3:$AA$3,0))=0,"",INDEX('[1]PNC 2020'!$A$3:$AA$434,MATCH($A657,'[1]PNC 2020'!$A$7:$A$434,0)+4,MATCH(O$60,'[1]PNC 2020'!$A$3:$AA$3,0))),"")</f>
        <v/>
      </c>
      <c r="P657" s="87">
        <f t="shared" si="230"/>
        <v>0</v>
      </c>
      <c r="Q657" s="87" t="str">
        <f>IFERROR(IF(INDEX('[1]PNC 2020'!$A$3:$AA$434,MATCH($A657,'[1]PNC 2020'!$A$7:$A$434,0)+4,MATCH(Q$60,'[1]PNC 2020'!$A$3:$AA$3,0))=0,"",INDEX('[1]PNC 2020'!$A$3:$AA$434,MATCH($A657,'[1]PNC 2020'!$A$7:$A$434,0)+4,MATCH(Q$60,'[1]PNC 2020'!$A$3:$AA$3,0))),"")</f>
        <v/>
      </c>
      <c r="R657" s="87" t="str">
        <f>IFERROR(IF(INDEX('[1]PNC 2020'!$A$3:$AA$434,MATCH($A657,'[1]PNC 2020'!$A$7:$A$434,0)+4,MATCH(R$60,'[1]PNC 2020'!$A$3:$AA$3,0))=0,"",INDEX('[1]PNC 2020'!$A$3:$AA$434,MATCH($A657,'[1]PNC 2020'!$A$7:$A$434,0)+4,MATCH(R$60,'[1]PNC 2020'!$A$3:$AA$3,0))),"")</f>
        <v/>
      </c>
      <c r="S657" s="87">
        <f t="shared" si="231"/>
        <v>0</v>
      </c>
      <c r="T657" s="87" t="str">
        <f>IFERROR(IF(INDEX('[1]PNC 2020'!$A$3:$AA$434,MATCH($A657,'[1]PNC 2020'!$A$7:$A$434,0)+4,MATCH(T$60,'[1]PNC 2020'!$A$3:$AA$3,0))=0,"",INDEX('[1]PNC 2020'!$A$3:$AA$434,MATCH($A657,'[1]PNC 2020'!$A$7:$A$434,0)+4,MATCH(T$60,'[1]PNC 2020'!$A$3:$AA$3,0))),"")</f>
        <v/>
      </c>
      <c r="U657" s="87" t="str">
        <f>IFERROR(IF(INDEX('[1]PNC 2020'!$A$3:$AA$434,MATCH($A657,'[1]PNC 2020'!$A$7:$A$434,0)+4,MATCH(U$60,'[1]PNC 2020'!$A$3:$AA$3,0))=0,"",INDEX('[1]PNC 2020'!$A$3:$AA$434,MATCH($A657,'[1]PNC 2020'!$A$7:$A$434,0)+4,MATCH(U$60,'[1]PNC 2020'!$A$3:$AA$3,0))),"")</f>
        <v/>
      </c>
      <c r="V657" s="87">
        <f t="shared" si="232"/>
        <v>0</v>
      </c>
      <c r="W657" s="87" t="str">
        <f>IFERROR(IF(INDEX('[1]PNC 2020'!$A$3:$AA$434,MATCH($A657,'[1]PNC 2020'!$A$7:$A$434,0)+4,MATCH(W$60,'[1]PNC 2020'!$A$3:$AA$3,0))=0,"",INDEX('[1]PNC 2020'!$A$3:$AA$434,MATCH($A657,'[1]PNC 2020'!$A$7:$A$434,0)+4,MATCH(W$60,'[1]PNC 2020'!$A$3:$AA$3,0))),"")</f>
        <v/>
      </c>
      <c r="X657" s="87" t="str">
        <f>IFERROR(IF(INDEX('[1]PNC 2020'!$A$3:$AA$434,MATCH($A657,'[1]PNC 2020'!$A$7:$A$434,0)+4,MATCH(X$60,'[1]PNC 2020'!$A$3:$AA$3,0))=0,"",INDEX('[1]PNC 2020'!$A$3:$AA$434,MATCH($A657,'[1]PNC 2020'!$A$7:$A$434,0)+4,MATCH(X$60,'[1]PNC 2020'!$A$3:$AA$3,0))),"")</f>
        <v/>
      </c>
      <c r="Y657" s="87">
        <f t="shared" si="233"/>
        <v>0</v>
      </c>
      <c r="Z657" s="87" t="str">
        <f>IFERROR(IF(INDEX('[1]PNC 2020'!$A$3:$AA$434,MATCH($A657,'[1]PNC 2020'!$A$7:$A$434,0)+4,MATCH(Z$60,'[1]PNC 2020'!$A$3:$AA$3,0))=0,"",INDEX('[1]PNC 2020'!$A$3:$AA$434,MATCH($A657,'[1]PNC 2020'!$A$7:$A$434,0)+4,MATCH(Z$60,'[1]PNC 2020'!$A$3:$AA$3,0))),"")</f>
        <v/>
      </c>
      <c r="AA657" s="87" t="str">
        <f>IFERROR(IF(INDEX('[1]PNC 2020'!$A$3:$AA$434,MATCH($A657,'[1]PNC 2020'!$A$7:$A$434,0)+4,MATCH(AA$60,'[1]PNC 2020'!$A$3:$AA$3,0))=0,"",INDEX('[1]PNC 2020'!$A$3:$AA$434,MATCH($A657,'[1]PNC 2020'!$A$7:$A$434,0)+4,MATCH(AA$60,'[1]PNC 2020'!$A$3:$AA$3,0))),"")</f>
        <v/>
      </c>
      <c r="AB657" s="87">
        <f t="shared" si="234"/>
        <v>0</v>
      </c>
      <c r="AC657" s="87" t="str">
        <f>IFERROR(IF(INDEX('[1]PNC 2020'!$A$3:$AA$434,MATCH($A657,'[1]PNC 2020'!$A$7:$A$434,0)+4,MATCH(AC$60,'[1]PNC 2020'!$A$3:$AA$3,0))=0,"",INDEX('[1]PNC 2020'!$A$3:$AA$434,MATCH($A657,'[1]PNC 2020'!$A$7:$A$434,0)+4,MATCH(AC$60,'[1]PNC 2020'!$A$3:$AA$3,0))),"")</f>
        <v/>
      </c>
      <c r="AD657" s="87" t="str">
        <f>IFERROR(IF(INDEX('[1]PNC 2020'!$A$3:$AA$434,MATCH($A657,'[1]PNC 2020'!$A$7:$A$434,0)+4,MATCH(AD$60,'[1]PNC 2020'!$A$3:$AA$3,0))=0,"",INDEX('[1]PNC 2020'!$A$3:$AA$434,MATCH($A657,'[1]PNC 2020'!$A$7:$A$434,0)+4,MATCH(AD$60,'[1]PNC 2020'!$A$3:$AA$3,0))),"")</f>
        <v/>
      </c>
      <c r="AE657" s="87">
        <f t="shared" si="235"/>
        <v>0</v>
      </c>
      <c r="AF657" s="87" t="str">
        <f>IFERROR(IF(INDEX('[1]PNC 2020'!$A$3:$AA$434,MATCH($A657,'[1]PNC 2020'!$A$7:$A$434,0)+4,MATCH(AF$60,'[1]PNC 2020'!$A$3:$AA$3,0))=0,"",INDEX('[1]PNC 2020'!$A$3:$AA$434,MATCH($A657,'[1]PNC 2020'!$A$7:$A$434,0)+4,MATCH(AF$60,'[1]PNC 2020'!$A$3:$AA$3,0))),"")</f>
        <v/>
      </c>
      <c r="AG657" s="87" t="str">
        <f>IFERROR(IF(INDEX('[1]PNC 2020'!$A$3:$AA$434,MATCH($A657,'[1]PNC 2020'!$A$7:$A$434,0)+4,MATCH(AG$60,'[1]PNC 2020'!$A$3:$AA$3,0))=0,"",INDEX('[1]PNC 2020'!$A$3:$AA$434,MATCH($A657,'[1]PNC 2020'!$A$7:$A$434,0)+4,MATCH(AG$60,'[1]PNC 2020'!$A$3:$AA$3,0))),"")</f>
        <v/>
      </c>
      <c r="AH657" s="87">
        <f t="shared" si="236"/>
        <v>0</v>
      </c>
      <c r="AI657" s="87" t="str">
        <f>IFERROR(IF(INDEX('[1]PNC 2020'!$A$3:$AA$434,MATCH($A657,'[1]PNC 2020'!$A$7:$A$434,0)+4,MATCH(AI$60,'[1]PNC 2020'!$A$3:$AA$3,0))=0,"",INDEX('[1]PNC 2020'!$A$3:$AA$434,MATCH($A657,'[1]PNC 2020'!$A$7:$A$434,0)+4,MATCH(AI$60,'[1]PNC 2020'!$A$3:$AA$3,0))),"")</f>
        <v/>
      </c>
      <c r="AJ657" s="87" t="str">
        <f>IFERROR(IF(INDEX('[1]PNC 2020'!$A$3:$AA$434,MATCH($A657,'[1]PNC 2020'!$A$7:$A$434,0)+4,MATCH(AJ$60,'[1]PNC 2020'!$A$3:$AA$3,0))=0,"",INDEX('[1]PNC 2020'!$A$3:$AA$434,MATCH($A657,'[1]PNC 2020'!$A$7:$A$434,0)+4,MATCH(AJ$60,'[1]PNC 2020'!$A$3:$AA$3,0))),"")</f>
        <v/>
      </c>
      <c r="AK657" s="87">
        <f t="shared" si="237"/>
        <v>0</v>
      </c>
      <c r="AM657" s="132" t="s">
        <v>11</v>
      </c>
    </row>
    <row r="658" spans="1:39" ht="15.95" customHeight="1" x14ac:dyDescent="0.2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tr">
        <f>IFERROR(IF(INDEX('[1]PNC 2020'!$A$3:$AA$434,MATCH($A658,'[1]PNC 2020'!$A$7:$A$434,0)+4,MATCH(E$60,'[1]PNC 2020'!$A$3:$AA$3,0))=0,"",INDEX('[1]PNC 2020'!$A$3:$AA$434,MATCH($A658,'[1]PNC 2020'!$A$7:$A$434,0)+4,MATCH(E$60,'[1]PNC 2020'!$A$3:$AA$3,0))),"")</f>
        <v/>
      </c>
      <c r="F658" s="87" t="str">
        <f>IFERROR(IF(INDEX('[1]PNC 2020'!$A$3:$AA$434,MATCH($A658,'[1]PNC 2020'!$A$7:$A$434,0)+4,MATCH(F$60,'[1]PNC 2020'!$A$3:$AA$3,0))=0,"",INDEX('[1]PNC 2020'!$A$3:$AA$434,MATCH($A658,'[1]PNC 2020'!$A$7:$A$434,0)+4,MATCH(F$60,'[1]PNC 2020'!$A$3:$AA$3,0))),"")</f>
        <v/>
      </c>
      <c r="G658" s="87">
        <f t="shared" si="227"/>
        <v>0</v>
      </c>
      <c r="H658" s="87" t="str">
        <f>IFERROR(IF(INDEX('[1]PNC 2020'!$A$3:$AA$434,MATCH($A658,'[1]PNC 2020'!$A$7:$A$434,0)+4,MATCH(H$60,'[1]PNC 2020'!$A$3:$AA$3,0))=0,"",INDEX('[1]PNC 2020'!$A$3:$AA$434,MATCH($A658,'[1]PNC 2020'!$A$7:$A$434,0)+4,MATCH(H$60,'[1]PNC 2020'!$A$3:$AA$3,0))),"")</f>
        <v/>
      </c>
      <c r="I658" s="87" t="str">
        <f>IFERROR(IF(INDEX('[1]PNC 2020'!$A$3:$AA$434,MATCH($A658,'[1]PNC 2020'!$A$7:$A$434,0)+4,MATCH(I$60,'[1]PNC 2020'!$A$3:$AA$3,0))=0,"",INDEX('[1]PNC 2020'!$A$3:$AA$434,MATCH($A658,'[1]PNC 2020'!$A$7:$A$434,0)+4,MATCH(I$60,'[1]PNC 2020'!$A$3:$AA$3,0))),"")</f>
        <v/>
      </c>
      <c r="J658" s="87">
        <f t="shared" si="228"/>
        <v>0</v>
      </c>
      <c r="K658" s="87" t="str">
        <f>IFERROR(IF(INDEX('[1]PNC 2020'!$A$3:$AA$434,MATCH($A658,'[1]PNC 2020'!$A$7:$A$434,0)+4,MATCH(K$60,'[1]PNC 2020'!$A$3:$AA$3,0))=0,"",INDEX('[1]PNC 2020'!$A$3:$AA$434,MATCH($A658,'[1]PNC 2020'!$A$7:$A$434,0)+4,MATCH(K$60,'[1]PNC 2020'!$A$3:$AA$3,0))),"")</f>
        <v/>
      </c>
      <c r="L658" s="87" t="str">
        <f>IFERROR(IF(INDEX('[1]PNC 2020'!$A$3:$AA$434,MATCH($A658,'[1]PNC 2020'!$A$7:$A$434,0)+4,MATCH(L$60,'[1]PNC 2020'!$A$3:$AA$3,0))=0,"",INDEX('[1]PNC 2020'!$A$3:$AA$434,MATCH($A658,'[1]PNC 2020'!$A$7:$A$434,0)+4,MATCH(L$60,'[1]PNC 2020'!$A$3:$AA$3,0))),"")</f>
        <v/>
      </c>
      <c r="M658" s="87">
        <f t="shared" si="229"/>
        <v>0</v>
      </c>
      <c r="N658" s="87" t="str">
        <f>IFERROR(IF(INDEX('[1]PNC 2020'!$A$3:$AA$434,MATCH($A658,'[1]PNC 2020'!$A$7:$A$434,0)+4,MATCH(N$60,'[1]PNC 2020'!$A$3:$AA$3,0))=0,"",INDEX('[1]PNC 2020'!$A$3:$AA$434,MATCH($A658,'[1]PNC 2020'!$A$7:$A$434,0)+4,MATCH(N$60,'[1]PNC 2020'!$A$3:$AA$3,0))),"")</f>
        <v/>
      </c>
      <c r="O658" s="87" t="str">
        <f>IFERROR(IF(INDEX('[1]PNC 2020'!$A$3:$AA$434,MATCH($A658,'[1]PNC 2020'!$A$7:$A$434,0)+4,MATCH(O$60,'[1]PNC 2020'!$A$3:$AA$3,0))=0,"",INDEX('[1]PNC 2020'!$A$3:$AA$434,MATCH($A658,'[1]PNC 2020'!$A$7:$A$434,0)+4,MATCH(O$60,'[1]PNC 2020'!$A$3:$AA$3,0))),"")</f>
        <v/>
      </c>
      <c r="P658" s="87">
        <f t="shared" si="230"/>
        <v>0</v>
      </c>
      <c r="Q658" s="87" t="str">
        <f>IFERROR(IF(INDEX('[1]PNC 2020'!$A$3:$AA$434,MATCH($A658,'[1]PNC 2020'!$A$7:$A$434,0)+4,MATCH(Q$60,'[1]PNC 2020'!$A$3:$AA$3,0))=0,"",INDEX('[1]PNC 2020'!$A$3:$AA$434,MATCH($A658,'[1]PNC 2020'!$A$7:$A$434,0)+4,MATCH(Q$60,'[1]PNC 2020'!$A$3:$AA$3,0))),"")</f>
        <v/>
      </c>
      <c r="R658" s="87" t="str">
        <f>IFERROR(IF(INDEX('[1]PNC 2020'!$A$3:$AA$434,MATCH($A658,'[1]PNC 2020'!$A$7:$A$434,0)+4,MATCH(R$60,'[1]PNC 2020'!$A$3:$AA$3,0))=0,"",INDEX('[1]PNC 2020'!$A$3:$AA$434,MATCH($A658,'[1]PNC 2020'!$A$7:$A$434,0)+4,MATCH(R$60,'[1]PNC 2020'!$A$3:$AA$3,0))),"")</f>
        <v/>
      </c>
      <c r="S658" s="87">
        <f t="shared" si="231"/>
        <v>0</v>
      </c>
      <c r="T658" s="87" t="str">
        <f>IFERROR(IF(INDEX('[1]PNC 2020'!$A$3:$AA$434,MATCH($A658,'[1]PNC 2020'!$A$7:$A$434,0)+4,MATCH(T$60,'[1]PNC 2020'!$A$3:$AA$3,0))=0,"",INDEX('[1]PNC 2020'!$A$3:$AA$434,MATCH($A658,'[1]PNC 2020'!$A$7:$A$434,0)+4,MATCH(T$60,'[1]PNC 2020'!$A$3:$AA$3,0))),"")</f>
        <v/>
      </c>
      <c r="U658" s="87" t="str">
        <f>IFERROR(IF(INDEX('[1]PNC 2020'!$A$3:$AA$434,MATCH($A658,'[1]PNC 2020'!$A$7:$A$434,0)+4,MATCH(U$60,'[1]PNC 2020'!$A$3:$AA$3,0))=0,"",INDEX('[1]PNC 2020'!$A$3:$AA$434,MATCH($A658,'[1]PNC 2020'!$A$7:$A$434,0)+4,MATCH(U$60,'[1]PNC 2020'!$A$3:$AA$3,0))),"")</f>
        <v/>
      </c>
      <c r="V658" s="87">
        <f t="shared" si="232"/>
        <v>0</v>
      </c>
      <c r="W658" s="87" t="str">
        <f>IFERROR(IF(INDEX('[1]PNC 2020'!$A$3:$AA$434,MATCH($A658,'[1]PNC 2020'!$A$7:$A$434,0)+4,MATCH(W$60,'[1]PNC 2020'!$A$3:$AA$3,0))=0,"",INDEX('[1]PNC 2020'!$A$3:$AA$434,MATCH($A658,'[1]PNC 2020'!$A$7:$A$434,0)+4,MATCH(W$60,'[1]PNC 2020'!$A$3:$AA$3,0))),"")</f>
        <v/>
      </c>
      <c r="X658" s="87" t="str">
        <f>IFERROR(IF(INDEX('[1]PNC 2020'!$A$3:$AA$434,MATCH($A658,'[1]PNC 2020'!$A$7:$A$434,0)+4,MATCH(X$60,'[1]PNC 2020'!$A$3:$AA$3,0))=0,"",INDEX('[1]PNC 2020'!$A$3:$AA$434,MATCH($A658,'[1]PNC 2020'!$A$7:$A$434,0)+4,MATCH(X$60,'[1]PNC 2020'!$A$3:$AA$3,0))),"")</f>
        <v/>
      </c>
      <c r="Y658" s="87">
        <f t="shared" si="233"/>
        <v>0</v>
      </c>
      <c r="Z658" s="87" t="str">
        <f>IFERROR(IF(INDEX('[1]PNC 2020'!$A$3:$AA$434,MATCH($A658,'[1]PNC 2020'!$A$7:$A$434,0)+4,MATCH(Z$60,'[1]PNC 2020'!$A$3:$AA$3,0))=0,"",INDEX('[1]PNC 2020'!$A$3:$AA$434,MATCH($A658,'[1]PNC 2020'!$A$7:$A$434,0)+4,MATCH(Z$60,'[1]PNC 2020'!$A$3:$AA$3,0))),"")</f>
        <v/>
      </c>
      <c r="AA658" s="87" t="str">
        <f>IFERROR(IF(INDEX('[1]PNC 2020'!$A$3:$AA$434,MATCH($A658,'[1]PNC 2020'!$A$7:$A$434,0)+4,MATCH(AA$60,'[1]PNC 2020'!$A$3:$AA$3,0))=0,"",INDEX('[1]PNC 2020'!$A$3:$AA$434,MATCH($A658,'[1]PNC 2020'!$A$7:$A$434,0)+4,MATCH(AA$60,'[1]PNC 2020'!$A$3:$AA$3,0))),"")</f>
        <v/>
      </c>
      <c r="AB658" s="87">
        <f t="shared" si="234"/>
        <v>0</v>
      </c>
      <c r="AC658" s="87" t="str">
        <f>IFERROR(IF(INDEX('[1]PNC 2020'!$A$3:$AA$434,MATCH($A658,'[1]PNC 2020'!$A$7:$A$434,0)+4,MATCH(AC$60,'[1]PNC 2020'!$A$3:$AA$3,0))=0,"",INDEX('[1]PNC 2020'!$A$3:$AA$434,MATCH($A658,'[1]PNC 2020'!$A$7:$A$434,0)+4,MATCH(AC$60,'[1]PNC 2020'!$A$3:$AA$3,0))),"")</f>
        <v/>
      </c>
      <c r="AD658" s="87" t="str">
        <f>IFERROR(IF(INDEX('[1]PNC 2020'!$A$3:$AA$434,MATCH($A658,'[1]PNC 2020'!$A$7:$A$434,0)+4,MATCH(AD$60,'[1]PNC 2020'!$A$3:$AA$3,0))=0,"",INDEX('[1]PNC 2020'!$A$3:$AA$434,MATCH($A658,'[1]PNC 2020'!$A$7:$A$434,0)+4,MATCH(AD$60,'[1]PNC 2020'!$A$3:$AA$3,0))),"")</f>
        <v/>
      </c>
      <c r="AE658" s="87">
        <f t="shared" si="235"/>
        <v>0</v>
      </c>
      <c r="AF658" s="87" t="str">
        <f>IFERROR(IF(INDEX('[1]PNC 2020'!$A$3:$AA$434,MATCH($A658,'[1]PNC 2020'!$A$7:$A$434,0)+4,MATCH(AF$60,'[1]PNC 2020'!$A$3:$AA$3,0))=0,"",INDEX('[1]PNC 2020'!$A$3:$AA$434,MATCH($A658,'[1]PNC 2020'!$A$7:$A$434,0)+4,MATCH(AF$60,'[1]PNC 2020'!$A$3:$AA$3,0))),"")</f>
        <v/>
      </c>
      <c r="AG658" s="87" t="str">
        <f>IFERROR(IF(INDEX('[1]PNC 2020'!$A$3:$AA$434,MATCH($A658,'[1]PNC 2020'!$A$7:$A$434,0)+4,MATCH(AG$60,'[1]PNC 2020'!$A$3:$AA$3,0))=0,"",INDEX('[1]PNC 2020'!$A$3:$AA$434,MATCH($A658,'[1]PNC 2020'!$A$7:$A$434,0)+4,MATCH(AG$60,'[1]PNC 2020'!$A$3:$AA$3,0))),"")</f>
        <v/>
      </c>
      <c r="AH658" s="87">
        <f t="shared" si="236"/>
        <v>0</v>
      </c>
      <c r="AI658" s="87" t="str">
        <f>IFERROR(IF(INDEX('[1]PNC 2020'!$A$3:$AA$434,MATCH($A658,'[1]PNC 2020'!$A$7:$A$434,0)+4,MATCH(AI$60,'[1]PNC 2020'!$A$3:$AA$3,0))=0,"",INDEX('[1]PNC 2020'!$A$3:$AA$434,MATCH($A658,'[1]PNC 2020'!$A$7:$A$434,0)+4,MATCH(AI$60,'[1]PNC 2020'!$A$3:$AA$3,0))),"")</f>
        <v/>
      </c>
      <c r="AJ658" s="87" t="str">
        <f>IFERROR(IF(INDEX('[1]PNC 2020'!$A$3:$AA$434,MATCH($A658,'[1]PNC 2020'!$A$7:$A$434,0)+4,MATCH(AJ$60,'[1]PNC 2020'!$A$3:$AA$3,0))=0,"",INDEX('[1]PNC 2020'!$A$3:$AA$434,MATCH($A658,'[1]PNC 2020'!$A$7:$A$434,0)+4,MATCH(AJ$60,'[1]PNC 2020'!$A$3:$AA$3,0))),"")</f>
        <v/>
      </c>
      <c r="AK658" s="87">
        <f t="shared" si="237"/>
        <v>0</v>
      </c>
      <c r="AM658" s="132" t="s">
        <v>11</v>
      </c>
    </row>
    <row r="659" spans="1:39" s="45" customFormat="1" ht="15.95" customHeight="1" x14ac:dyDescent="0.2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tr">
        <f>IFERROR(IF(INDEX('[1]PNC 2020'!$A$3:$AA$434,MATCH($A659,'[1]PNC 2020'!$A$7:$A$434,0)+4,MATCH(E$60,'[1]PNC 2020'!$A$3:$AA$3,0))=0,"",INDEX('[1]PNC 2020'!$A$3:$AA$434,MATCH($A659,'[1]PNC 2020'!$A$7:$A$434,0)+4,MATCH(E$60,'[1]PNC 2020'!$A$3:$AA$3,0))),"")</f>
        <v/>
      </c>
      <c r="F659" s="87" t="str">
        <f>IFERROR(IF(INDEX('[1]PNC 2020'!$A$3:$AA$434,MATCH($A659,'[1]PNC 2020'!$A$7:$A$434,0)+4,MATCH(F$60,'[1]PNC 2020'!$A$3:$AA$3,0))=0,"",INDEX('[1]PNC 2020'!$A$3:$AA$434,MATCH($A659,'[1]PNC 2020'!$A$7:$A$434,0)+4,MATCH(F$60,'[1]PNC 2020'!$A$3:$AA$3,0))),"")</f>
        <v/>
      </c>
      <c r="G659" s="87">
        <f t="shared" si="227"/>
        <v>0</v>
      </c>
      <c r="H659" s="87" t="str">
        <f>IFERROR(IF(INDEX('[1]PNC 2020'!$A$3:$AA$434,MATCH($A659,'[1]PNC 2020'!$A$7:$A$434,0)+4,MATCH(H$60,'[1]PNC 2020'!$A$3:$AA$3,0))=0,"",INDEX('[1]PNC 2020'!$A$3:$AA$434,MATCH($A659,'[1]PNC 2020'!$A$7:$A$434,0)+4,MATCH(H$60,'[1]PNC 2020'!$A$3:$AA$3,0))),"")</f>
        <v/>
      </c>
      <c r="I659" s="87" t="str">
        <f>IFERROR(IF(INDEX('[1]PNC 2020'!$A$3:$AA$434,MATCH($A659,'[1]PNC 2020'!$A$7:$A$434,0)+4,MATCH(I$60,'[1]PNC 2020'!$A$3:$AA$3,0))=0,"",INDEX('[1]PNC 2020'!$A$3:$AA$434,MATCH($A659,'[1]PNC 2020'!$A$7:$A$434,0)+4,MATCH(I$60,'[1]PNC 2020'!$A$3:$AA$3,0))),"")</f>
        <v/>
      </c>
      <c r="J659" s="87">
        <f t="shared" si="228"/>
        <v>0</v>
      </c>
      <c r="K659" s="87" t="str">
        <f>IFERROR(IF(INDEX('[1]PNC 2020'!$A$3:$AA$434,MATCH($A659,'[1]PNC 2020'!$A$7:$A$434,0)+4,MATCH(K$60,'[1]PNC 2020'!$A$3:$AA$3,0))=0,"",INDEX('[1]PNC 2020'!$A$3:$AA$434,MATCH($A659,'[1]PNC 2020'!$A$7:$A$434,0)+4,MATCH(K$60,'[1]PNC 2020'!$A$3:$AA$3,0))),"")</f>
        <v/>
      </c>
      <c r="L659" s="87" t="str">
        <f>IFERROR(IF(INDEX('[1]PNC 2020'!$A$3:$AA$434,MATCH($A659,'[1]PNC 2020'!$A$7:$A$434,0)+4,MATCH(L$60,'[1]PNC 2020'!$A$3:$AA$3,0))=0,"",INDEX('[1]PNC 2020'!$A$3:$AA$434,MATCH($A659,'[1]PNC 2020'!$A$7:$A$434,0)+4,MATCH(L$60,'[1]PNC 2020'!$A$3:$AA$3,0))),"")</f>
        <v/>
      </c>
      <c r="M659" s="87">
        <f t="shared" si="229"/>
        <v>0</v>
      </c>
      <c r="N659" s="87" t="str">
        <f>IFERROR(IF(INDEX('[1]PNC 2020'!$A$3:$AA$434,MATCH($A659,'[1]PNC 2020'!$A$7:$A$434,0)+4,MATCH(N$60,'[1]PNC 2020'!$A$3:$AA$3,0))=0,"",INDEX('[1]PNC 2020'!$A$3:$AA$434,MATCH($A659,'[1]PNC 2020'!$A$7:$A$434,0)+4,MATCH(N$60,'[1]PNC 2020'!$A$3:$AA$3,0))),"")</f>
        <v/>
      </c>
      <c r="O659" s="87" t="str">
        <f>IFERROR(IF(INDEX('[1]PNC 2020'!$A$3:$AA$434,MATCH($A659,'[1]PNC 2020'!$A$7:$A$434,0)+4,MATCH(O$60,'[1]PNC 2020'!$A$3:$AA$3,0))=0,"",INDEX('[1]PNC 2020'!$A$3:$AA$434,MATCH($A659,'[1]PNC 2020'!$A$7:$A$434,0)+4,MATCH(O$60,'[1]PNC 2020'!$A$3:$AA$3,0))),"")</f>
        <v/>
      </c>
      <c r="P659" s="87">
        <f t="shared" si="230"/>
        <v>0</v>
      </c>
      <c r="Q659" s="87" t="str">
        <f>IFERROR(IF(INDEX('[1]PNC 2020'!$A$3:$AA$434,MATCH($A659,'[1]PNC 2020'!$A$7:$A$434,0)+4,MATCH(Q$60,'[1]PNC 2020'!$A$3:$AA$3,0))=0,"",INDEX('[1]PNC 2020'!$A$3:$AA$434,MATCH($A659,'[1]PNC 2020'!$A$7:$A$434,0)+4,MATCH(Q$60,'[1]PNC 2020'!$A$3:$AA$3,0))),"")</f>
        <v/>
      </c>
      <c r="R659" s="87" t="str">
        <f>IFERROR(IF(INDEX('[1]PNC 2020'!$A$3:$AA$434,MATCH($A659,'[1]PNC 2020'!$A$7:$A$434,0)+4,MATCH(R$60,'[1]PNC 2020'!$A$3:$AA$3,0))=0,"",INDEX('[1]PNC 2020'!$A$3:$AA$434,MATCH($A659,'[1]PNC 2020'!$A$7:$A$434,0)+4,MATCH(R$60,'[1]PNC 2020'!$A$3:$AA$3,0))),"")</f>
        <v/>
      </c>
      <c r="S659" s="87">
        <f t="shared" si="231"/>
        <v>0</v>
      </c>
      <c r="T659" s="87" t="str">
        <f>IFERROR(IF(INDEX('[1]PNC 2020'!$A$3:$AA$434,MATCH($A659,'[1]PNC 2020'!$A$7:$A$434,0)+4,MATCH(T$60,'[1]PNC 2020'!$A$3:$AA$3,0))=0,"",INDEX('[1]PNC 2020'!$A$3:$AA$434,MATCH($A659,'[1]PNC 2020'!$A$7:$A$434,0)+4,MATCH(T$60,'[1]PNC 2020'!$A$3:$AA$3,0))),"")</f>
        <v/>
      </c>
      <c r="U659" s="87" t="str">
        <f>IFERROR(IF(INDEX('[1]PNC 2020'!$A$3:$AA$434,MATCH($A659,'[1]PNC 2020'!$A$7:$A$434,0)+4,MATCH(U$60,'[1]PNC 2020'!$A$3:$AA$3,0))=0,"",INDEX('[1]PNC 2020'!$A$3:$AA$434,MATCH($A659,'[1]PNC 2020'!$A$7:$A$434,0)+4,MATCH(U$60,'[1]PNC 2020'!$A$3:$AA$3,0))),"")</f>
        <v/>
      </c>
      <c r="V659" s="87">
        <f t="shared" si="232"/>
        <v>0</v>
      </c>
      <c r="W659" s="87" t="str">
        <f>IFERROR(IF(INDEX('[1]PNC 2020'!$A$3:$AA$434,MATCH($A659,'[1]PNC 2020'!$A$7:$A$434,0)+4,MATCH(W$60,'[1]PNC 2020'!$A$3:$AA$3,0))=0,"",INDEX('[1]PNC 2020'!$A$3:$AA$434,MATCH($A659,'[1]PNC 2020'!$A$7:$A$434,0)+4,MATCH(W$60,'[1]PNC 2020'!$A$3:$AA$3,0))),"")</f>
        <v/>
      </c>
      <c r="X659" s="87" t="str">
        <f>IFERROR(IF(INDEX('[1]PNC 2020'!$A$3:$AA$434,MATCH($A659,'[1]PNC 2020'!$A$7:$A$434,0)+4,MATCH(X$60,'[1]PNC 2020'!$A$3:$AA$3,0))=0,"",INDEX('[1]PNC 2020'!$A$3:$AA$434,MATCH($A659,'[1]PNC 2020'!$A$7:$A$434,0)+4,MATCH(X$60,'[1]PNC 2020'!$A$3:$AA$3,0))),"")</f>
        <v/>
      </c>
      <c r="Y659" s="87">
        <f t="shared" si="233"/>
        <v>0</v>
      </c>
      <c r="Z659" s="87" t="str">
        <f>IFERROR(IF(INDEX('[1]PNC 2020'!$A$3:$AA$434,MATCH($A659,'[1]PNC 2020'!$A$7:$A$434,0)+4,MATCH(Z$60,'[1]PNC 2020'!$A$3:$AA$3,0))=0,"",INDEX('[1]PNC 2020'!$A$3:$AA$434,MATCH($A659,'[1]PNC 2020'!$A$7:$A$434,0)+4,MATCH(Z$60,'[1]PNC 2020'!$A$3:$AA$3,0))),"")</f>
        <v/>
      </c>
      <c r="AA659" s="87" t="str">
        <f>IFERROR(IF(INDEX('[1]PNC 2020'!$A$3:$AA$434,MATCH($A659,'[1]PNC 2020'!$A$7:$A$434,0)+4,MATCH(AA$60,'[1]PNC 2020'!$A$3:$AA$3,0))=0,"",INDEX('[1]PNC 2020'!$A$3:$AA$434,MATCH($A659,'[1]PNC 2020'!$A$7:$A$434,0)+4,MATCH(AA$60,'[1]PNC 2020'!$A$3:$AA$3,0))),"")</f>
        <v/>
      </c>
      <c r="AB659" s="87">
        <f t="shared" si="234"/>
        <v>0</v>
      </c>
      <c r="AC659" s="87" t="str">
        <f>IFERROR(IF(INDEX('[1]PNC 2020'!$A$3:$AA$434,MATCH($A659,'[1]PNC 2020'!$A$7:$A$434,0)+4,MATCH(AC$60,'[1]PNC 2020'!$A$3:$AA$3,0))=0,"",INDEX('[1]PNC 2020'!$A$3:$AA$434,MATCH($A659,'[1]PNC 2020'!$A$7:$A$434,0)+4,MATCH(AC$60,'[1]PNC 2020'!$A$3:$AA$3,0))),"")</f>
        <v/>
      </c>
      <c r="AD659" s="87" t="str">
        <f>IFERROR(IF(INDEX('[1]PNC 2020'!$A$3:$AA$434,MATCH($A659,'[1]PNC 2020'!$A$7:$A$434,0)+4,MATCH(AD$60,'[1]PNC 2020'!$A$3:$AA$3,0))=0,"",INDEX('[1]PNC 2020'!$A$3:$AA$434,MATCH($A659,'[1]PNC 2020'!$A$7:$A$434,0)+4,MATCH(AD$60,'[1]PNC 2020'!$A$3:$AA$3,0))),"")</f>
        <v/>
      </c>
      <c r="AE659" s="87">
        <f t="shared" si="235"/>
        <v>0</v>
      </c>
      <c r="AF659" s="87" t="str">
        <f>IFERROR(IF(INDEX('[1]PNC 2020'!$A$3:$AA$434,MATCH($A659,'[1]PNC 2020'!$A$7:$A$434,0)+4,MATCH(AF$60,'[1]PNC 2020'!$A$3:$AA$3,0))=0,"",INDEX('[1]PNC 2020'!$A$3:$AA$434,MATCH($A659,'[1]PNC 2020'!$A$7:$A$434,0)+4,MATCH(AF$60,'[1]PNC 2020'!$A$3:$AA$3,0))),"")</f>
        <v/>
      </c>
      <c r="AG659" s="87" t="str">
        <f>IFERROR(IF(INDEX('[1]PNC 2020'!$A$3:$AA$434,MATCH($A659,'[1]PNC 2020'!$A$7:$A$434,0)+4,MATCH(AG$60,'[1]PNC 2020'!$A$3:$AA$3,0))=0,"",INDEX('[1]PNC 2020'!$A$3:$AA$434,MATCH($A659,'[1]PNC 2020'!$A$7:$A$434,0)+4,MATCH(AG$60,'[1]PNC 2020'!$A$3:$AA$3,0))),"")</f>
        <v/>
      </c>
      <c r="AH659" s="87">
        <f t="shared" si="236"/>
        <v>0</v>
      </c>
      <c r="AI659" s="87" t="str">
        <f>IFERROR(IF(INDEX('[1]PNC 2020'!$A$3:$AA$434,MATCH($A659,'[1]PNC 2020'!$A$7:$A$434,0)+4,MATCH(AI$60,'[1]PNC 2020'!$A$3:$AA$3,0))=0,"",INDEX('[1]PNC 2020'!$A$3:$AA$434,MATCH($A659,'[1]PNC 2020'!$A$7:$A$434,0)+4,MATCH(AI$60,'[1]PNC 2020'!$A$3:$AA$3,0))),"")</f>
        <v/>
      </c>
      <c r="AJ659" s="87" t="str">
        <f>IFERROR(IF(INDEX('[1]PNC 2020'!$A$3:$AA$434,MATCH($A659,'[1]PNC 2020'!$A$7:$A$434,0)+4,MATCH(AJ$60,'[1]PNC 2020'!$A$3:$AA$3,0))=0,"",INDEX('[1]PNC 2020'!$A$3:$AA$434,MATCH($A659,'[1]PNC 2020'!$A$7:$A$434,0)+4,MATCH(AJ$60,'[1]PNC 2020'!$A$3:$AA$3,0))),"")</f>
        <v/>
      </c>
      <c r="AK659" s="87">
        <f t="shared" si="237"/>
        <v>0</v>
      </c>
      <c r="AM659" s="132" t="s">
        <v>11</v>
      </c>
    </row>
    <row r="660" spans="1:39" s="45" customFormat="1" ht="15.95" customHeight="1" x14ac:dyDescent="0.2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tr">
        <f>IFERROR(IF(INDEX('[1]PNC 2020'!$A$3:$AA$434,MATCH($A660,'[1]PNC 2020'!$A$7:$A$434,0)+4,MATCH(E$60,'[1]PNC 2020'!$A$3:$AA$3,0))=0,"",INDEX('[1]PNC 2020'!$A$3:$AA$434,MATCH($A660,'[1]PNC 2020'!$A$7:$A$434,0)+4,MATCH(E$60,'[1]PNC 2020'!$A$3:$AA$3,0))),"")</f>
        <v/>
      </c>
      <c r="F660" s="87" t="str">
        <f>IFERROR(IF(INDEX('[1]PNC 2020'!$A$3:$AA$434,MATCH($A660,'[1]PNC 2020'!$A$7:$A$434,0)+4,MATCH(F$60,'[1]PNC 2020'!$A$3:$AA$3,0))=0,"",INDEX('[1]PNC 2020'!$A$3:$AA$434,MATCH($A660,'[1]PNC 2020'!$A$7:$A$434,0)+4,MATCH(F$60,'[1]PNC 2020'!$A$3:$AA$3,0))),"")</f>
        <v/>
      </c>
      <c r="G660" s="87">
        <f t="shared" si="227"/>
        <v>0</v>
      </c>
      <c r="H660" s="87" t="str">
        <f>IFERROR(IF(INDEX('[1]PNC 2020'!$A$3:$AA$434,MATCH($A660,'[1]PNC 2020'!$A$7:$A$434,0)+4,MATCH(H$60,'[1]PNC 2020'!$A$3:$AA$3,0))=0,"",INDEX('[1]PNC 2020'!$A$3:$AA$434,MATCH($A660,'[1]PNC 2020'!$A$7:$A$434,0)+4,MATCH(H$60,'[1]PNC 2020'!$A$3:$AA$3,0))),"")</f>
        <v/>
      </c>
      <c r="I660" s="87" t="str">
        <f>IFERROR(IF(INDEX('[1]PNC 2020'!$A$3:$AA$434,MATCH($A660,'[1]PNC 2020'!$A$7:$A$434,0)+4,MATCH(I$60,'[1]PNC 2020'!$A$3:$AA$3,0))=0,"",INDEX('[1]PNC 2020'!$A$3:$AA$434,MATCH($A660,'[1]PNC 2020'!$A$7:$A$434,0)+4,MATCH(I$60,'[1]PNC 2020'!$A$3:$AA$3,0))),"")</f>
        <v/>
      </c>
      <c r="J660" s="87">
        <f t="shared" si="228"/>
        <v>0</v>
      </c>
      <c r="K660" s="87" t="str">
        <f>IFERROR(IF(INDEX('[1]PNC 2020'!$A$3:$AA$434,MATCH($A660,'[1]PNC 2020'!$A$7:$A$434,0)+4,MATCH(K$60,'[1]PNC 2020'!$A$3:$AA$3,0))=0,"",INDEX('[1]PNC 2020'!$A$3:$AA$434,MATCH($A660,'[1]PNC 2020'!$A$7:$A$434,0)+4,MATCH(K$60,'[1]PNC 2020'!$A$3:$AA$3,0))),"")</f>
        <v/>
      </c>
      <c r="L660" s="87" t="str">
        <f>IFERROR(IF(INDEX('[1]PNC 2020'!$A$3:$AA$434,MATCH($A660,'[1]PNC 2020'!$A$7:$A$434,0)+4,MATCH(L$60,'[1]PNC 2020'!$A$3:$AA$3,0))=0,"",INDEX('[1]PNC 2020'!$A$3:$AA$434,MATCH($A660,'[1]PNC 2020'!$A$7:$A$434,0)+4,MATCH(L$60,'[1]PNC 2020'!$A$3:$AA$3,0))),"")</f>
        <v/>
      </c>
      <c r="M660" s="87">
        <f t="shared" si="229"/>
        <v>0</v>
      </c>
      <c r="N660" s="87" t="str">
        <f>IFERROR(IF(INDEX('[1]PNC 2020'!$A$3:$AA$434,MATCH($A660,'[1]PNC 2020'!$A$7:$A$434,0)+4,MATCH(N$60,'[1]PNC 2020'!$A$3:$AA$3,0))=0,"",INDEX('[1]PNC 2020'!$A$3:$AA$434,MATCH($A660,'[1]PNC 2020'!$A$7:$A$434,0)+4,MATCH(N$60,'[1]PNC 2020'!$A$3:$AA$3,0))),"")</f>
        <v/>
      </c>
      <c r="O660" s="87" t="str">
        <f>IFERROR(IF(INDEX('[1]PNC 2020'!$A$3:$AA$434,MATCH($A660,'[1]PNC 2020'!$A$7:$A$434,0)+4,MATCH(O$60,'[1]PNC 2020'!$A$3:$AA$3,0))=0,"",INDEX('[1]PNC 2020'!$A$3:$AA$434,MATCH($A660,'[1]PNC 2020'!$A$7:$A$434,0)+4,MATCH(O$60,'[1]PNC 2020'!$A$3:$AA$3,0))),"")</f>
        <v/>
      </c>
      <c r="P660" s="87">
        <f t="shared" si="230"/>
        <v>0</v>
      </c>
      <c r="Q660" s="87" t="str">
        <f>IFERROR(IF(INDEX('[1]PNC 2020'!$A$3:$AA$434,MATCH($A660,'[1]PNC 2020'!$A$7:$A$434,0)+4,MATCH(Q$60,'[1]PNC 2020'!$A$3:$AA$3,0))=0,"",INDEX('[1]PNC 2020'!$A$3:$AA$434,MATCH($A660,'[1]PNC 2020'!$A$7:$A$434,0)+4,MATCH(Q$60,'[1]PNC 2020'!$A$3:$AA$3,0))),"")</f>
        <v/>
      </c>
      <c r="R660" s="87" t="str">
        <f>IFERROR(IF(INDEX('[1]PNC 2020'!$A$3:$AA$434,MATCH($A660,'[1]PNC 2020'!$A$7:$A$434,0)+4,MATCH(R$60,'[1]PNC 2020'!$A$3:$AA$3,0))=0,"",INDEX('[1]PNC 2020'!$A$3:$AA$434,MATCH($A660,'[1]PNC 2020'!$A$7:$A$434,0)+4,MATCH(R$60,'[1]PNC 2020'!$A$3:$AA$3,0))),"")</f>
        <v/>
      </c>
      <c r="S660" s="87">
        <f t="shared" si="231"/>
        <v>0</v>
      </c>
      <c r="T660" s="87" t="str">
        <f>IFERROR(IF(INDEX('[1]PNC 2020'!$A$3:$AA$434,MATCH($A660,'[1]PNC 2020'!$A$7:$A$434,0)+4,MATCH(T$60,'[1]PNC 2020'!$A$3:$AA$3,0))=0,"",INDEX('[1]PNC 2020'!$A$3:$AA$434,MATCH($A660,'[1]PNC 2020'!$A$7:$A$434,0)+4,MATCH(T$60,'[1]PNC 2020'!$A$3:$AA$3,0))),"")</f>
        <v/>
      </c>
      <c r="U660" s="87" t="str">
        <f>IFERROR(IF(INDEX('[1]PNC 2020'!$A$3:$AA$434,MATCH($A660,'[1]PNC 2020'!$A$7:$A$434,0)+4,MATCH(U$60,'[1]PNC 2020'!$A$3:$AA$3,0))=0,"",INDEX('[1]PNC 2020'!$A$3:$AA$434,MATCH($A660,'[1]PNC 2020'!$A$7:$A$434,0)+4,MATCH(U$60,'[1]PNC 2020'!$A$3:$AA$3,0))),"")</f>
        <v/>
      </c>
      <c r="V660" s="87">
        <f t="shared" si="232"/>
        <v>0</v>
      </c>
      <c r="W660" s="87" t="str">
        <f>IFERROR(IF(INDEX('[1]PNC 2020'!$A$3:$AA$434,MATCH($A660,'[1]PNC 2020'!$A$7:$A$434,0)+4,MATCH(W$60,'[1]PNC 2020'!$A$3:$AA$3,0))=0,"",INDEX('[1]PNC 2020'!$A$3:$AA$434,MATCH($A660,'[1]PNC 2020'!$A$7:$A$434,0)+4,MATCH(W$60,'[1]PNC 2020'!$A$3:$AA$3,0))),"")</f>
        <v/>
      </c>
      <c r="X660" s="87" t="str">
        <f>IFERROR(IF(INDEX('[1]PNC 2020'!$A$3:$AA$434,MATCH($A660,'[1]PNC 2020'!$A$7:$A$434,0)+4,MATCH(X$60,'[1]PNC 2020'!$A$3:$AA$3,0))=0,"",INDEX('[1]PNC 2020'!$A$3:$AA$434,MATCH($A660,'[1]PNC 2020'!$A$7:$A$434,0)+4,MATCH(X$60,'[1]PNC 2020'!$A$3:$AA$3,0))),"")</f>
        <v/>
      </c>
      <c r="Y660" s="87">
        <f t="shared" si="233"/>
        <v>0</v>
      </c>
      <c r="Z660" s="87" t="str">
        <f>IFERROR(IF(INDEX('[1]PNC 2020'!$A$3:$AA$434,MATCH($A660,'[1]PNC 2020'!$A$7:$A$434,0)+4,MATCH(Z$60,'[1]PNC 2020'!$A$3:$AA$3,0))=0,"",INDEX('[1]PNC 2020'!$A$3:$AA$434,MATCH($A660,'[1]PNC 2020'!$A$7:$A$434,0)+4,MATCH(Z$60,'[1]PNC 2020'!$A$3:$AA$3,0))),"")</f>
        <v/>
      </c>
      <c r="AA660" s="87" t="str">
        <f>IFERROR(IF(INDEX('[1]PNC 2020'!$A$3:$AA$434,MATCH($A660,'[1]PNC 2020'!$A$7:$A$434,0)+4,MATCH(AA$60,'[1]PNC 2020'!$A$3:$AA$3,0))=0,"",INDEX('[1]PNC 2020'!$A$3:$AA$434,MATCH($A660,'[1]PNC 2020'!$A$7:$A$434,0)+4,MATCH(AA$60,'[1]PNC 2020'!$A$3:$AA$3,0))),"")</f>
        <v/>
      </c>
      <c r="AB660" s="87">
        <f t="shared" si="234"/>
        <v>0</v>
      </c>
      <c r="AC660" s="87" t="str">
        <f>IFERROR(IF(INDEX('[1]PNC 2020'!$A$3:$AA$434,MATCH($A660,'[1]PNC 2020'!$A$7:$A$434,0)+4,MATCH(AC$60,'[1]PNC 2020'!$A$3:$AA$3,0))=0,"",INDEX('[1]PNC 2020'!$A$3:$AA$434,MATCH($A660,'[1]PNC 2020'!$A$7:$A$434,0)+4,MATCH(AC$60,'[1]PNC 2020'!$A$3:$AA$3,0))),"")</f>
        <v/>
      </c>
      <c r="AD660" s="87" t="str">
        <f>IFERROR(IF(INDEX('[1]PNC 2020'!$A$3:$AA$434,MATCH($A660,'[1]PNC 2020'!$A$7:$A$434,0)+4,MATCH(AD$60,'[1]PNC 2020'!$A$3:$AA$3,0))=0,"",INDEX('[1]PNC 2020'!$A$3:$AA$434,MATCH($A660,'[1]PNC 2020'!$A$7:$A$434,0)+4,MATCH(AD$60,'[1]PNC 2020'!$A$3:$AA$3,0))),"")</f>
        <v/>
      </c>
      <c r="AE660" s="87">
        <f t="shared" si="235"/>
        <v>0</v>
      </c>
      <c r="AF660" s="87" t="str">
        <f>IFERROR(IF(INDEX('[1]PNC 2020'!$A$3:$AA$434,MATCH($A660,'[1]PNC 2020'!$A$7:$A$434,0)+4,MATCH(AF$60,'[1]PNC 2020'!$A$3:$AA$3,0))=0,"",INDEX('[1]PNC 2020'!$A$3:$AA$434,MATCH($A660,'[1]PNC 2020'!$A$7:$A$434,0)+4,MATCH(AF$60,'[1]PNC 2020'!$A$3:$AA$3,0))),"")</f>
        <v/>
      </c>
      <c r="AG660" s="87" t="str">
        <f>IFERROR(IF(INDEX('[1]PNC 2020'!$A$3:$AA$434,MATCH($A660,'[1]PNC 2020'!$A$7:$A$434,0)+4,MATCH(AG$60,'[1]PNC 2020'!$A$3:$AA$3,0))=0,"",INDEX('[1]PNC 2020'!$A$3:$AA$434,MATCH($A660,'[1]PNC 2020'!$A$7:$A$434,0)+4,MATCH(AG$60,'[1]PNC 2020'!$A$3:$AA$3,0))),"")</f>
        <v/>
      </c>
      <c r="AH660" s="87">
        <f t="shared" si="236"/>
        <v>0</v>
      </c>
      <c r="AI660" s="87" t="str">
        <f>IFERROR(IF(INDEX('[1]PNC 2020'!$A$3:$AA$434,MATCH($A660,'[1]PNC 2020'!$A$7:$A$434,0)+4,MATCH(AI$60,'[1]PNC 2020'!$A$3:$AA$3,0))=0,"",INDEX('[1]PNC 2020'!$A$3:$AA$434,MATCH($A660,'[1]PNC 2020'!$A$7:$A$434,0)+4,MATCH(AI$60,'[1]PNC 2020'!$A$3:$AA$3,0))),"")</f>
        <v/>
      </c>
      <c r="AJ660" s="87" t="str">
        <f>IFERROR(IF(INDEX('[1]PNC 2020'!$A$3:$AA$434,MATCH($A660,'[1]PNC 2020'!$A$7:$A$434,0)+4,MATCH(AJ$60,'[1]PNC 2020'!$A$3:$AA$3,0))=0,"",INDEX('[1]PNC 2020'!$A$3:$AA$434,MATCH($A660,'[1]PNC 2020'!$A$7:$A$434,0)+4,MATCH(AJ$60,'[1]PNC 2020'!$A$3:$AA$3,0))),"")</f>
        <v/>
      </c>
      <c r="AK660" s="87">
        <f t="shared" si="237"/>
        <v>0</v>
      </c>
      <c r="AM660" s="132" t="s">
        <v>11</v>
      </c>
    </row>
    <row r="661" spans="1:39" s="45" customFormat="1" ht="15.95" customHeight="1" x14ac:dyDescent="0.2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tr">
        <f>IFERROR(IF(INDEX('[1]PNC 2020'!$A$3:$AA$434,MATCH($A661,'[1]PNC 2020'!$A$7:$A$434,0)+4,MATCH(E$60,'[1]PNC 2020'!$A$3:$AA$3,0))=0,"",INDEX('[1]PNC 2020'!$A$3:$AA$434,MATCH($A661,'[1]PNC 2020'!$A$7:$A$434,0)+4,MATCH(E$60,'[1]PNC 2020'!$A$3:$AA$3,0))),"")</f>
        <v/>
      </c>
      <c r="F661" s="87" t="str">
        <f>IFERROR(IF(INDEX('[1]PNC 2020'!$A$3:$AA$434,MATCH($A661,'[1]PNC 2020'!$A$7:$A$434,0)+4,MATCH(F$60,'[1]PNC 2020'!$A$3:$AA$3,0))=0,"",INDEX('[1]PNC 2020'!$A$3:$AA$434,MATCH($A661,'[1]PNC 2020'!$A$7:$A$434,0)+4,MATCH(F$60,'[1]PNC 2020'!$A$3:$AA$3,0))),"")</f>
        <v/>
      </c>
      <c r="G661" s="87">
        <f t="shared" si="227"/>
        <v>0</v>
      </c>
      <c r="H661" s="87" t="str">
        <f>IFERROR(IF(INDEX('[1]PNC 2020'!$A$3:$AA$434,MATCH($A661,'[1]PNC 2020'!$A$7:$A$434,0)+4,MATCH(H$60,'[1]PNC 2020'!$A$3:$AA$3,0))=0,"",INDEX('[1]PNC 2020'!$A$3:$AA$434,MATCH($A661,'[1]PNC 2020'!$A$7:$A$434,0)+4,MATCH(H$60,'[1]PNC 2020'!$A$3:$AA$3,0))),"")</f>
        <v/>
      </c>
      <c r="I661" s="87" t="str">
        <f>IFERROR(IF(INDEX('[1]PNC 2020'!$A$3:$AA$434,MATCH($A661,'[1]PNC 2020'!$A$7:$A$434,0)+4,MATCH(I$60,'[1]PNC 2020'!$A$3:$AA$3,0))=0,"",INDEX('[1]PNC 2020'!$A$3:$AA$434,MATCH($A661,'[1]PNC 2020'!$A$7:$A$434,0)+4,MATCH(I$60,'[1]PNC 2020'!$A$3:$AA$3,0))),"")</f>
        <v/>
      </c>
      <c r="J661" s="87">
        <f t="shared" si="228"/>
        <v>0</v>
      </c>
      <c r="K661" s="87" t="str">
        <f>IFERROR(IF(INDEX('[1]PNC 2020'!$A$3:$AA$434,MATCH($A661,'[1]PNC 2020'!$A$7:$A$434,0)+4,MATCH(K$60,'[1]PNC 2020'!$A$3:$AA$3,0))=0,"",INDEX('[1]PNC 2020'!$A$3:$AA$434,MATCH($A661,'[1]PNC 2020'!$A$7:$A$434,0)+4,MATCH(K$60,'[1]PNC 2020'!$A$3:$AA$3,0))),"")</f>
        <v/>
      </c>
      <c r="L661" s="87" t="str">
        <f>IFERROR(IF(INDEX('[1]PNC 2020'!$A$3:$AA$434,MATCH($A661,'[1]PNC 2020'!$A$7:$A$434,0)+4,MATCH(L$60,'[1]PNC 2020'!$A$3:$AA$3,0))=0,"",INDEX('[1]PNC 2020'!$A$3:$AA$434,MATCH($A661,'[1]PNC 2020'!$A$7:$A$434,0)+4,MATCH(L$60,'[1]PNC 2020'!$A$3:$AA$3,0))),"")</f>
        <v/>
      </c>
      <c r="M661" s="87">
        <f t="shared" si="229"/>
        <v>0</v>
      </c>
      <c r="N661" s="87" t="str">
        <f>IFERROR(IF(INDEX('[1]PNC 2020'!$A$3:$AA$434,MATCH($A661,'[1]PNC 2020'!$A$7:$A$434,0)+4,MATCH(N$60,'[1]PNC 2020'!$A$3:$AA$3,0))=0,"",INDEX('[1]PNC 2020'!$A$3:$AA$434,MATCH($A661,'[1]PNC 2020'!$A$7:$A$434,0)+4,MATCH(N$60,'[1]PNC 2020'!$A$3:$AA$3,0))),"")</f>
        <v/>
      </c>
      <c r="O661" s="87" t="str">
        <f>IFERROR(IF(INDEX('[1]PNC 2020'!$A$3:$AA$434,MATCH($A661,'[1]PNC 2020'!$A$7:$A$434,0)+4,MATCH(O$60,'[1]PNC 2020'!$A$3:$AA$3,0))=0,"",INDEX('[1]PNC 2020'!$A$3:$AA$434,MATCH($A661,'[1]PNC 2020'!$A$7:$A$434,0)+4,MATCH(O$60,'[1]PNC 2020'!$A$3:$AA$3,0))),"")</f>
        <v/>
      </c>
      <c r="P661" s="87">
        <f t="shared" si="230"/>
        <v>0</v>
      </c>
      <c r="Q661" s="87" t="str">
        <f>IFERROR(IF(INDEX('[1]PNC 2020'!$A$3:$AA$434,MATCH($A661,'[1]PNC 2020'!$A$7:$A$434,0)+4,MATCH(Q$60,'[1]PNC 2020'!$A$3:$AA$3,0))=0,"",INDEX('[1]PNC 2020'!$A$3:$AA$434,MATCH($A661,'[1]PNC 2020'!$A$7:$A$434,0)+4,MATCH(Q$60,'[1]PNC 2020'!$A$3:$AA$3,0))),"")</f>
        <v/>
      </c>
      <c r="R661" s="87" t="str">
        <f>IFERROR(IF(INDEX('[1]PNC 2020'!$A$3:$AA$434,MATCH($A661,'[1]PNC 2020'!$A$7:$A$434,0)+4,MATCH(R$60,'[1]PNC 2020'!$A$3:$AA$3,0))=0,"",INDEX('[1]PNC 2020'!$A$3:$AA$434,MATCH($A661,'[1]PNC 2020'!$A$7:$A$434,0)+4,MATCH(R$60,'[1]PNC 2020'!$A$3:$AA$3,0))),"")</f>
        <v/>
      </c>
      <c r="S661" s="87">
        <f t="shared" si="231"/>
        <v>0</v>
      </c>
      <c r="T661" s="87" t="str">
        <f>IFERROR(IF(INDEX('[1]PNC 2020'!$A$3:$AA$434,MATCH($A661,'[1]PNC 2020'!$A$7:$A$434,0)+4,MATCH(T$60,'[1]PNC 2020'!$A$3:$AA$3,0))=0,"",INDEX('[1]PNC 2020'!$A$3:$AA$434,MATCH($A661,'[1]PNC 2020'!$A$7:$A$434,0)+4,MATCH(T$60,'[1]PNC 2020'!$A$3:$AA$3,0))),"")</f>
        <v/>
      </c>
      <c r="U661" s="87" t="str">
        <f>IFERROR(IF(INDEX('[1]PNC 2020'!$A$3:$AA$434,MATCH($A661,'[1]PNC 2020'!$A$7:$A$434,0)+4,MATCH(U$60,'[1]PNC 2020'!$A$3:$AA$3,0))=0,"",INDEX('[1]PNC 2020'!$A$3:$AA$434,MATCH($A661,'[1]PNC 2020'!$A$7:$A$434,0)+4,MATCH(U$60,'[1]PNC 2020'!$A$3:$AA$3,0))),"")</f>
        <v/>
      </c>
      <c r="V661" s="87">
        <f t="shared" si="232"/>
        <v>0</v>
      </c>
      <c r="W661" s="87" t="str">
        <f>IFERROR(IF(INDEX('[1]PNC 2020'!$A$3:$AA$434,MATCH($A661,'[1]PNC 2020'!$A$7:$A$434,0)+4,MATCH(W$60,'[1]PNC 2020'!$A$3:$AA$3,0))=0,"",INDEX('[1]PNC 2020'!$A$3:$AA$434,MATCH($A661,'[1]PNC 2020'!$A$7:$A$434,0)+4,MATCH(W$60,'[1]PNC 2020'!$A$3:$AA$3,0))),"")</f>
        <v/>
      </c>
      <c r="X661" s="87" t="str">
        <f>IFERROR(IF(INDEX('[1]PNC 2020'!$A$3:$AA$434,MATCH($A661,'[1]PNC 2020'!$A$7:$A$434,0)+4,MATCH(X$60,'[1]PNC 2020'!$A$3:$AA$3,0))=0,"",INDEX('[1]PNC 2020'!$A$3:$AA$434,MATCH($A661,'[1]PNC 2020'!$A$7:$A$434,0)+4,MATCH(X$60,'[1]PNC 2020'!$A$3:$AA$3,0))),"")</f>
        <v/>
      </c>
      <c r="Y661" s="87">
        <f t="shared" si="233"/>
        <v>0</v>
      </c>
      <c r="Z661" s="87" t="str">
        <f>IFERROR(IF(INDEX('[1]PNC 2020'!$A$3:$AA$434,MATCH($A661,'[1]PNC 2020'!$A$7:$A$434,0)+4,MATCH(Z$60,'[1]PNC 2020'!$A$3:$AA$3,0))=0,"",INDEX('[1]PNC 2020'!$A$3:$AA$434,MATCH($A661,'[1]PNC 2020'!$A$7:$A$434,0)+4,MATCH(Z$60,'[1]PNC 2020'!$A$3:$AA$3,0))),"")</f>
        <v/>
      </c>
      <c r="AA661" s="87" t="str">
        <f>IFERROR(IF(INDEX('[1]PNC 2020'!$A$3:$AA$434,MATCH($A661,'[1]PNC 2020'!$A$7:$A$434,0)+4,MATCH(AA$60,'[1]PNC 2020'!$A$3:$AA$3,0))=0,"",INDEX('[1]PNC 2020'!$A$3:$AA$434,MATCH($A661,'[1]PNC 2020'!$A$7:$A$434,0)+4,MATCH(AA$60,'[1]PNC 2020'!$A$3:$AA$3,0))),"")</f>
        <v/>
      </c>
      <c r="AB661" s="87">
        <f t="shared" si="234"/>
        <v>0</v>
      </c>
      <c r="AC661" s="87" t="str">
        <f>IFERROR(IF(INDEX('[1]PNC 2020'!$A$3:$AA$434,MATCH($A661,'[1]PNC 2020'!$A$7:$A$434,0)+4,MATCH(AC$60,'[1]PNC 2020'!$A$3:$AA$3,0))=0,"",INDEX('[1]PNC 2020'!$A$3:$AA$434,MATCH($A661,'[1]PNC 2020'!$A$7:$A$434,0)+4,MATCH(AC$60,'[1]PNC 2020'!$A$3:$AA$3,0))),"")</f>
        <v/>
      </c>
      <c r="AD661" s="87" t="str">
        <f>IFERROR(IF(INDEX('[1]PNC 2020'!$A$3:$AA$434,MATCH($A661,'[1]PNC 2020'!$A$7:$A$434,0)+4,MATCH(AD$60,'[1]PNC 2020'!$A$3:$AA$3,0))=0,"",INDEX('[1]PNC 2020'!$A$3:$AA$434,MATCH($A661,'[1]PNC 2020'!$A$7:$A$434,0)+4,MATCH(AD$60,'[1]PNC 2020'!$A$3:$AA$3,0))),"")</f>
        <v/>
      </c>
      <c r="AE661" s="87">
        <f t="shared" si="235"/>
        <v>0</v>
      </c>
      <c r="AF661" s="87" t="str">
        <f>IFERROR(IF(INDEX('[1]PNC 2020'!$A$3:$AA$434,MATCH($A661,'[1]PNC 2020'!$A$7:$A$434,0)+4,MATCH(AF$60,'[1]PNC 2020'!$A$3:$AA$3,0))=0,"",INDEX('[1]PNC 2020'!$A$3:$AA$434,MATCH($A661,'[1]PNC 2020'!$A$7:$A$434,0)+4,MATCH(AF$60,'[1]PNC 2020'!$A$3:$AA$3,0))),"")</f>
        <v/>
      </c>
      <c r="AG661" s="87" t="str">
        <f>IFERROR(IF(INDEX('[1]PNC 2020'!$A$3:$AA$434,MATCH($A661,'[1]PNC 2020'!$A$7:$A$434,0)+4,MATCH(AG$60,'[1]PNC 2020'!$A$3:$AA$3,0))=0,"",INDEX('[1]PNC 2020'!$A$3:$AA$434,MATCH($A661,'[1]PNC 2020'!$A$7:$A$434,0)+4,MATCH(AG$60,'[1]PNC 2020'!$A$3:$AA$3,0))),"")</f>
        <v/>
      </c>
      <c r="AH661" s="87">
        <f t="shared" si="236"/>
        <v>0</v>
      </c>
      <c r="AI661" s="87" t="str">
        <f>IFERROR(IF(INDEX('[1]PNC 2020'!$A$3:$AA$434,MATCH($A661,'[1]PNC 2020'!$A$7:$A$434,0)+4,MATCH(AI$60,'[1]PNC 2020'!$A$3:$AA$3,0))=0,"",INDEX('[1]PNC 2020'!$A$3:$AA$434,MATCH($A661,'[1]PNC 2020'!$A$7:$A$434,0)+4,MATCH(AI$60,'[1]PNC 2020'!$A$3:$AA$3,0))),"")</f>
        <v/>
      </c>
      <c r="AJ661" s="87" t="str">
        <f>IFERROR(IF(INDEX('[1]PNC 2020'!$A$3:$AA$434,MATCH($A661,'[1]PNC 2020'!$A$7:$A$434,0)+4,MATCH(AJ$60,'[1]PNC 2020'!$A$3:$AA$3,0))=0,"",INDEX('[1]PNC 2020'!$A$3:$AA$434,MATCH($A661,'[1]PNC 2020'!$A$7:$A$434,0)+4,MATCH(AJ$60,'[1]PNC 2020'!$A$3:$AA$3,0))),"")</f>
        <v/>
      </c>
      <c r="AK661" s="87">
        <f t="shared" si="237"/>
        <v>0</v>
      </c>
      <c r="AM661" s="132" t="s">
        <v>11</v>
      </c>
    </row>
    <row r="662" spans="1:39" s="45" customFormat="1" ht="15.95" customHeight="1" x14ac:dyDescent="0.2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tr">
        <f>IFERROR(IF(INDEX('[1]PNC 2020'!$A$3:$AA$434,MATCH($A662,'[1]PNC 2020'!$A$7:$A$434,0)+4,MATCH(E$60,'[1]PNC 2020'!$A$3:$AA$3,0))=0,"",INDEX('[1]PNC 2020'!$A$3:$AA$434,MATCH($A662,'[1]PNC 2020'!$A$7:$A$434,0)+4,MATCH(E$60,'[1]PNC 2020'!$A$3:$AA$3,0))),"")</f>
        <v/>
      </c>
      <c r="F662" s="87" t="str">
        <f>IFERROR(IF(INDEX('[1]PNC 2020'!$A$3:$AA$434,MATCH($A662,'[1]PNC 2020'!$A$7:$A$434,0)+4,MATCH(F$60,'[1]PNC 2020'!$A$3:$AA$3,0))=0,"",INDEX('[1]PNC 2020'!$A$3:$AA$434,MATCH($A662,'[1]PNC 2020'!$A$7:$A$434,0)+4,MATCH(F$60,'[1]PNC 2020'!$A$3:$AA$3,0))),"")</f>
        <v/>
      </c>
      <c r="G662" s="87">
        <f t="shared" si="227"/>
        <v>0</v>
      </c>
      <c r="H662" s="87" t="str">
        <f>IFERROR(IF(INDEX('[1]PNC 2020'!$A$3:$AA$434,MATCH($A662,'[1]PNC 2020'!$A$7:$A$434,0)+4,MATCH(H$60,'[1]PNC 2020'!$A$3:$AA$3,0))=0,"",INDEX('[1]PNC 2020'!$A$3:$AA$434,MATCH($A662,'[1]PNC 2020'!$A$7:$A$434,0)+4,MATCH(H$60,'[1]PNC 2020'!$A$3:$AA$3,0))),"")</f>
        <v/>
      </c>
      <c r="I662" s="87" t="str">
        <f>IFERROR(IF(INDEX('[1]PNC 2020'!$A$3:$AA$434,MATCH($A662,'[1]PNC 2020'!$A$7:$A$434,0)+4,MATCH(I$60,'[1]PNC 2020'!$A$3:$AA$3,0))=0,"",INDEX('[1]PNC 2020'!$A$3:$AA$434,MATCH($A662,'[1]PNC 2020'!$A$7:$A$434,0)+4,MATCH(I$60,'[1]PNC 2020'!$A$3:$AA$3,0))),"")</f>
        <v/>
      </c>
      <c r="J662" s="87">
        <f t="shared" si="228"/>
        <v>0</v>
      </c>
      <c r="K662" s="87" t="str">
        <f>IFERROR(IF(INDEX('[1]PNC 2020'!$A$3:$AA$434,MATCH($A662,'[1]PNC 2020'!$A$7:$A$434,0)+4,MATCH(K$60,'[1]PNC 2020'!$A$3:$AA$3,0))=0,"",INDEX('[1]PNC 2020'!$A$3:$AA$434,MATCH($A662,'[1]PNC 2020'!$A$7:$A$434,0)+4,MATCH(K$60,'[1]PNC 2020'!$A$3:$AA$3,0))),"")</f>
        <v/>
      </c>
      <c r="L662" s="87" t="str">
        <f>IFERROR(IF(INDEX('[1]PNC 2020'!$A$3:$AA$434,MATCH($A662,'[1]PNC 2020'!$A$7:$A$434,0)+4,MATCH(L$60,'[1]PNC 2020'!$A$3:$AA$3,0))=0,"",INDEX('[1]PNC 2020'!$A$3:$AA$434,MATCH($A662,'[1]PNC 2020'!$A$7:$A$434,0)+4,MATCH(L$60,'[1]PNC 2020'!$A$3:$AA$3,0))),"")</f>
        <v/>
      </c>
      <c r="M662" s="87">
        <f t="shared" si="229"/>
        <v>0</v>
      </c>
      <c r="N662" s="87" t="str">
        <f>IFERROR(IF(INDEX('[1]PNC 2020'!$A$3:$AA$434,MATCH($A662,'[1]PNC 2020'!$A$7:$A$434,0)+4,MATCH(N$60,'[1]PNC 2020'!$A$3:$AA$3,0))=0,"",INDEX('[1]PNC 2020'!$A$3:$AA$434,MATCH($A662,'[1]PNC 2020'!$A$7:$A$434,0)+4,MATCH(N$60,'[1]PNC 2020'!$A$3:$AA$3,0))),"")</f>
        <v/>
      </c>
      <c r="O662" s="87" t="str">
        <f>IFERROR(IF(INDEX('[1]PNC 2020'!$A$3:$AA$434,MATCH($A662,'[1]PNC 2020'!$A$7:$A$434,0)+4,MATCH(O$60,'[1]PNC 2020'!$A$3:$AA$3,0))=0,"",INDEX('[1]PNC 2020'!$A$3:$AA$434,MATCH($A662,'[1]PNC 2020'!$A$7:$A$434,0)+4,MATCH(O$60,'[1]PNC 2020'!$A$3:$AA$3,0))),"")</f>
        <v/>
      </c>
      <c r="P662" s="87">
        <f t="shared" si="230"/>
        <v>0</v>
      </c>
      <c r="Q662" s="87" t="str">
        <f>IFERROR(IF(INDEX('[1]PNC 2020'!$A$3:$AA$434,MATCH($A662,'[1]PNC 2020'!$A$7:$A$434,0)+4,MATCH(Q$60,'[1]PNC 2020'!$A$3:$AA$3,0))=0,"",INDEX('[1]PNC 2020'!$A$3:$AA$434,MATCH($A662,'[1]PNC 2020'!$A$7:$A$434,0)+4,MATCH(Q$60,'[1]PNC 2020'!$A$3:$AA$3,0))),"")</f>
        <v/>
      </c>
      <c r="R662" s="87" t="str">
        <f>IFERROR(IF(INDEX('[1]PNC 2020'!$A$3:$AA$434,MATCH($A662,'[1]PNC 2020'!$A$7:$A$434,0)+4,MATCH(R$60,'[1]PNC 2020'!$A$3:$AA$3,0))=0,"",INDEX('[1]PNC 2020'!$A$3:$AA$434,MATCH($A662,'[1]PNC 2020'!$A$7:$A$434,0)+4,MATCH(R$60,'[1]PNC 2020'!$A$3:$AA$3,0))),"")</f>
        <v/>
      </c>
      <c r="S662" s="87">
        <f t="shared" si="231"/>
        <v>0</v>
      </c>
      <c r="T662" s="87" t="str">
        <f>IFERROR(IF(INDEX('[1]PNC 2020'!$A$3:$AA$434,MATCH($A662,'[1]PNC 2020'!$A$7:$A$434,0)+4,MATCH(T$60,'[1]PNC 2020'!$A$3:$AA$3,0))=0,"",INDEX('[1]PNC 2020'!$A$3:$AA$434,MATCH($A662,'[1]PNC 2020'!$A$7:$A$434,0)+4,MATCH(T$60,'[1]PNC 2020'!$A$3:$AA$3,0))),"")</f>
        <v/>
      </c>
      <c r="U662" s="87" t="str">
        <f>IFERROR(IF(INDEX('[1]PNC 2020'!$A$3:$AA$434,MATCH($A662,'[1]PNC 2020'!$A$7:$A$434,0)+4,MATCH(U$60,'[1]PNC 2020'!$A$3:$AA$3,0))=0,"",INDEX('[1]PNC 2020'!$A$3:$AA$434,MATCH($A662,'[1]PNC 2020'!$A$7:$A$434,0)+4,MATCH(U$60,'[1]PNC 2020'!$A$3:$AA$3,0))),"")</f>
        <v/>
      </c>
      <c r="V662" s="87">
        <f t="shared" si="232"/>
        <v>0</v>
      </c>
      <c r="W662" s="87" t="str">
        <f>IFERROR(IF(INDEX('[1]PNC 2020'!$A$3:$AA$434,MATCH($A662,'[1]PNC 2020'!$A$7:$A$434,0)+4,MATCH(W$60,'[1]PNC 2020'!$A$3:$AA$3,0))=0,"",INDEX('[1]PNC 2020'!$A$3:$AA$434,MATCH($A662,'[1]PNC 2020'!$A$7:$A$434,0)+4,MATCH(W$60,'[1]PNC 2020'!$A$3:$AA$3,0))),"")</f>
        <v/>
      </c>
      <c r="X662" s="87" t="str">
        <f>IFERROR(IF(INDEX('[1]PNC 2020'!$A$3:$AA$434,MATCH($A662,'[1]PNC 2020'!$A$7:$A$434,0)+4,MATCH(X$60,'[1]PNC 2020'!$A$3:$AA$3,0))=0,"",INDEX('[1]PNC 2020'!$A$3:$AA$434,MATCH($A662,'[1]PNC 2020'!$A$7:$A$434,0)+4,MATCH(X$60,'[1]PNC 2020'!$A$3:$AA$3,0))),"")</f>
        <v/>
      </c>
      <c r="Y662" s="87">
        <f t="shared" si="233"/>
        <v>0</v>
      </c>
      <c r="Z662" s="87" t="str">
        <f>IFERROR(IF(INDEX('[1]PNC 2020'!$A$3:$AA$434,MATCH($A662,'[1]PNC 2020'!$A$7:$A$434,0)+4,MATCH(Z$60,'[1]PNC 2020'!$A$3:$AA$3,0))=0,"",INDEX('[1]PNC 2020'!$A$3:$AA$434,MATCH($A662,'[1]PNC 2020'!$A$7:$A$434,0)+4,MATCH(Z$60,'[1]PNC 2020'!$A$3:$AA$3,0))),"")</f>
        <v/>
      </c>
      <c r="AA662" s="87" t="str">
        <f>IFERROR(IF(INDEX('[1]PNC 2020'!$A$3:$AA$434,MATCH($A662,'[1]PNC 2020'!$A$7:$A$434,0)+4,MATCH(AA$60,'[1]PNC 2020'!$A$3:$AA$3,0))=0,"",INDEX('[1]PNC 2020'!$A$3:$AA$434,MATCH($A662,'[1]PNC 2020'!$A$7:$A$434,0)+4,MATCH(AA$60,'[1]PNC 2020'!$A$3:$AA$3,0))),"")</f>
        <v/>
      </c>
      <c r="AB662" s="87">
        <f t="shared" si="234"/>
        <v>0</v>
      </c>
      <c r="AC662" s="87" t="str">
        <f>IFERROR(IF(INDEX('[1]PNC 2020'!$A$3:$AA$434,MATCH($A662,'[1]PNC 2020'!$A$7:$A$434,0)+4,MATCH(AC$60,'[1]PNC 2020'!$A$3:$AA$3,0))=0,"",INDEX('[1]PNC 2020'!$A$3:$AA$434,MATCH($A662,'[1]PNC 2020'!$A$7:$A$434,0)+4,MATCH(AC$60,'[1]PNC 2020'!$A$3:$AA$3,0))),"")</f>
        <v/>
      </c>
      <c r="AD662" s="87" t="str">
        <f>IFERROR(IF(INDEX('[1]PNC 2020'!$A$3:$AA$434,MATCH($A662,'[1]PNC 2020'!$A$7:$A$434,0)+4,MATCH(AD$60,'[1]PNC 2020'!$A$3:$AA$3,0))=0,"",INDEX('[1]PNC 2020'!$A$3:$AA$434,MATCH($A662,'[1]PNC 2020'!$A$7:$A$434,0)+4,MATCH(AD$60,'[1]PNC 2020'!$A$3:$AA$3,0))),"")</f>
        <v/>
      </c>
      <c r="AE662" s="87">
        <f t="shared" si="235"/>
        <v>0</v>
      </c>
      <c r="AF662" s="87" t="str">
        <f>IFERROR(IF(INDEX('[1]PNC 2020'!$A$3:$AA$434,MATCH($A662,'[1]PNC 2020'!$A$7:$A$434,0)+4,MATCH(AF$60,'[1]PNC 2020'!$A$3:$AA$3,0))=0,"",INDEX('[1]PNC 2020'!$A$3:$AA$434,MATCH($A662,'[1]PNC 2020'!$A$7:$A$434,0)+4,MATCH(AF$60,'[1]PNC 2020'!$A$3:$AA$3,0))),"")</f>
        <v/>
      </c>
      <c r="AG662" s="87" t="str">
        <f>IFERROR(IF(INDEX('[1]PNC 2020'!$A$3:$AA$434,MATCH($A662,'[1]PNC 2020'!$A$7:$A$434,0)+4,MATCH(AG$60,'[1]PNC 2020'!$A$3:$AA$3,0))=0,"",INDEX('[1]PNC 2020'!$A$3:$AA$434,MATCH($A662,'[1]PNC 2020'!$A$7:$A$434,0)+4,MATCH(AG$60,'[1]PNC 2020'!$A$3:$AA$3,0))),"")</f>
        <v/>
      </c>
      <c r="AH662" s="87">
        <f t="shared" si="236"/>
        <v>0</v>
      </c>
      <c r="AI662" s="87" t="str">
        <f>IFERROR(IF(INDEX('[1]PNC 2020'!$A$3:$AA$434,MATCH($A662,'[1]PNC 2020'!$A$7:$A$434,0)+4,MATCH(AI$60,'[1]PNC 2020'!$A$3:$AA$3,0))=0,"",INDEX('[1]PNC 2020'!$A$3:$AA$434,MATCH($A662,'[1]PNC 2020'!$A$7:$A$434,0)+4,MATCH(AI$60,'[1]PNC 2020'!$A$3:$AA$3,0))),"")</f>
        <v/>
      </c>
      <c r="AJ662" s="87" t="str">
        <f>IFERROR(IF(INDEX('[1]PNC 2020'!$A$3:$AA$434,MATCH($A662,'[1]PNC 2020'!$A$7:$A$434,0)+4,MATCH(AJ$60,'[1]PNC 2020'!$A$3:$AA$3,0))=0,"",INDEX('[1]PNC 2020'!$A$3:$AA$434,MATCH($A662,'[1]PNC 2020'!$A$7:$A$434,0)+4,MATCH(AJ$60,'[1]PNC 2020'!$A$3:$AA$3,0))),"")</f>
        <v/>
      </c>
      <c r="AK662" s="87">
        <f t="shared" si="237"/>
        <v>0</v>
      </c>
      <c r="AM662" s="132" t="s">
        <v>11</v>
      </c>
    </row>
    <row r="663" spans="1:39" s="45" customFormat="1" ht="15.95" customHeight="1" x14ac:dyDescent="0.2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tr">
        <f>IFERROR(IF(INDEX('[1]PNC 2020'!$A$3:$AA$434,MATCH($A663,'[1]PNC 2020'!$A$7:$A$434,0)+4,MATCH(E$60,'[1]PNC 2020'!$A$3:$AA$3,0))=0,"",INDEX('[1]PNC 2020'!$A$3:$AA$434,MATCH($A663,'[1]PNC 2020'!$A$7:$A$434,0)+4,MATCH(E$60,'[1]PNC 2020'!$A$3:$AA$3,0))),"")</f>
        <v/>
      </c>
      <c r="F663" s="87" t="str">
        <f>IFERROR(IF(INDEX('[1]PNC 2020'!$A$3:$AA$434,MATCH($A663,'[1]PNC 2020'!$A$7:$A$434,0)+4,MATCH(F$60,'[1]PNC 2020'!$A$3:$AA$3,0))=0,"",INDEX('[1]PNC 2020'!$A$3:$AA$434,MATCH($A663,'[1]PNC 2020'!$A$7:$A$434,0)+4,MATCH(F$60,'[1]PNC 2020'!$A$3:$AA$3,0))),"")</f>
        <v/>
      </c>
      <c r="G663" s="87">
        <f t="shared" si="227"/>
        <v>0</v>
      </c>
      <c r="H663" s="87" t="str">
        <f>IFERROR(IF(INDEX('[1]PNC 2020'!$A$3:$AA$434,MATCH($A663,'[1]PNC 2020'!$A$7:$A$434,0)+4,MATCH(H$60,'[1]PNC 2020'!$A$3:$AA$3,0))=0,"",INDEX('[1]PNC 2020'!$A$3:$AA$434,MATCH($A663,'[1]PNC 2020'!$A$7:$A$434,0)+4,MATCH(H$60,'[1]PNC 2020'!$A$3:$AA$3,0))),"")</f>
        <v/>
      </c>
      <c r="I663" s="87" t="str">
        <f>IFERROR(IF(INDEX('[1]PNC 2020'!$A$3:$AA$434,MATCH($A663,'[1]PNC 2020'!$A$7:$A$434,0)+4,MATCH(I$60,'[1]PNC 2020'!$A$3:$AA$3,0))=0,"",INDEX('[1]PNC 2020'!$A$3:$AA$434,MATCH($A663,'[1]PNC 2020'!$A$7:$A$434,0)+4,MATCH(I$60,'[1]PNC 2020'!$A$3:$AA$3,0))),"")</f>
        <v/>
      </c>
      <c r="J663" s="87">
        <f t="shared" si="228"/>
        <v>0</v>
      </c>
      <c r="K663" s="87" t="str">
        <f>IFERROR(IF(INDEX('[1]PNC 2020'!$A$3:$AA$434,MATCH($A663,'[1]PNC 2020'!$A$7:$A$434,0)+4,MATCH(K$60,'[1]PNC 2020'!$A$3:$AA$3,0))=0,"",INDEX('[1]PNC 2020'!$A$3:$AA$434,MATCH($A663,'[1]PNC 2020'!$A$7:$A$434,0)+4,MATCH(K$60,'[1]PNC 2020'!$A$3:$AA$3,0))),"")</f>
        <v/>
      </c>
      <c r="L663" s="87" t="str">
        <f>IFERROR(IF(INDEX('[1]PNC 2020'!$A$3:$AA$434,MATCH($A663,'[1]PNC 2020'!$A$7:$A$434,0)+4,MATCH(L$60,'[1]PNC 2020'!$A$3:$AA$3,0))=0,"",INDEX('[1]PNC 2020'!$A$3:$AA$434,MATCH($A663,'[1]PNC 2020'!$A$7:$A$434,0)+4,MATCH(L$60,'[1]PNC 2020'!$A$3:$AA$3,0))),"")</f>
        <v/>
      </c>
      <c r="M663" s="87">
        <f t="shared" si="229"/>
        <v>0</v>
      </c>
      <c r="N663" s="87" t="str">
        <f>IFERROR(IF(INDEX('[1]PNC 2020'!$A$3:$AA$434,MATCH($A663,'[1]PNC 2020'!$A$7:$A$434,0)+4,MATCH(N$60,'[1]PNC 2020'!$A$3:$AA$3,0))=0,"",INDEX('[1]PNC 2020'!$A$3:$AA$434,MATCH($A663,'[1]PNC 2020'!$A$7:$A$434,0)+4,MATCH(N$60,'[1]PNC 2020'!$A$3:$AA$3,0))),"")</f>
        <v/>
      </c>
      <c r="O663" s="87" t="str">
        <f>IFERROR(IF(INDEX('[1]PNC 2020'!$A$3:$AA$434,MATCH($A663,'[1]PNC 2020'!$A$7:$A$434,0)+4,MATCH(O$60,'[1]PNC 2020'!$A$3:$AA$3,0))=0,"",INDEX('[1]PNC 2020'!$A$3:$AA$434,MATCH($A663,'[1]PNC 2020'!$A$7:$A$434,0)+4,MATCH(O$60,'[1]PNC 2020'!$A$3:$AA$3,0))),"")</f>
        <v/>
      </c>
      <c r="P663" s="87">
        <f t="shared" si="230"/>
        <v>0</v>
      </c>
      <c r="Q663" s="87" t="str">
        <f>IFERROR(IF(INDEX('[1]PNC 2020'!$A$3:$AA$434,MATCH($A663,'[1]PNC 2020'!$A$7:$A$434,0)+4,MATCH(Q$60,'[1]PNC 2020'!$A$3:$AA$3,0))=0,"",INDEX('[1]PNC 2020'!$A$3:$AA$434,MATCH($A663,'[1]PNC 2020'!$A$7:$A$434,0)+4,MATCH(Q$60,'[1]PNC 2020'!$A$3:$AA$3,0))),"")</f>
        <v/>
      </c>
      <c r="R663" s="87" t="str">
        <f>IFERROR(IF(INDEX('[1]PNC 2020'!$A$3:$AA$434,MATCH($A663,'[1]PNC 2020'!$A$7:$A$434,0)+4,MATCH(R$60,'[1]PNC 2020'!$A$3:$AA$3,0))=0,"",INDEX('[1]PNC 2020'!$A$3:$AA$434,MATCH($A663,'[1]PNC 2020'!$A$7:$A$434,0)+4,MATCH(R$60,'[1]PNC 2020'!$A$3:$AA$3,0))),"")</f>
        <v/>
      </c>
      <c r="S663" s="87">
        <f t="shared" si="231"/>
        <v>0</v>
      </c>
      <c r="T663" s="87" t="str">
        <f>IFERROR(IF(INDEX('[1]PNC 2020'!$A$3:$AA$434,MATCH($A663,'[1]PNC 2020'!$A$7:$A$434,0)+4,MATCH(T$60,'[1]PNC 2020'!$A$3:$AA$3,0))=0,"",INDEX('[1]PNC 2020'!$A$3:$AA$434,MATCH($A663,'[1]PNC 2020'!$A$7:$A$434,0)+4,MATCH(T$60,'[1]PNC 2020'!$A$3:$AA$3,0))),"")</f>
        <v/>
      </c>
      <c r="U663" s="87" t="str">
        <f>IFERROR(IF(INDEX('[1]PNC 2020'!$A$3:$AA$434,MATCH($A663,'[1]PNC 2020'!$A$7:$A$434,0)+4,MATCH(U$60,'[1]PNC 2020'!$A$3:$AA$3,0))=0,"",INDEX('[1]PNC 2020'!$A$3:$AA$434,MATCH($A663,'[1]PNC 2020'!$A$7:$A$434,0)+4,MATCH(U$60,'[1]PNC 2020'!$A$3:$AA$3,0))),"")</f>
        <v/>
      </c>
      <c r="V663" s="87">
        <f t="shared" si="232"/>
        <v>0</v>
      </c>
      <c r="W663" s="87" t="str">
        <f>IFERROR(IF(INDEX('[1]PNC 2020'!$A$3:$AA$434,MATCH($A663,'[1]PNC 2020'!$A$7:$A$434,0)+4,MATCH(W$60,'[1]PNC 2020'!$A$3:$AA$3,0))=0,"",INDEX('[1]PNC 2020'!$A$3:$AA$434,MATCH($A663,'[1]PNC 2020'!$A$7:$A$434,0)+4,MATCH(W$60,'[1]PNC 2020'!$A$3:$AA$3,0))),"")</f>
        <v/>
      </c>
      <c r="X663" s="87" t="str">
        <f>IFERROR(IF(INDEX('[1]PNC 2020'!$A$3:$AA$434,MATCH($A663,'[1]PNC 2020'!$A$7:$A$434,0)+4,MATCH(X$60,'[1]PNC 2020'!$A$3:$AA$3,0))=0,"",INDEX('[1]PNC 2020'!$A$3:$AA$434,MATCH($A663,'[1]PNC 2020'!$A$7:$A$434,0)+4,MATCH(X$60,'[1]PNC 2020'!$A$3:$AA$3,0))),"")</f>
        <v/>
      </c>
      <c r="Y663" s="87">
        <f t="shared" si="233"/>
        <v>0</v>
      </c>
      <c r="Z663" s="87" t="str">
        <f>IFERROR(IF(INDEX('[1]PNC 2020'!$A$3:$AA$434,MATCH($A663,'[1]PNC 2020'!$A$7:$A$434,0)+4,MATCH(Z$60,'[1]PNC 2020'!$A$3:$AA$3,0))=0,"",INDEX('[1]PNC 2020'!$A$3:$AA$434,MATCH($A663,'[1]PNC 2020'!$A$7:$A$434,0)+4,MATCH(Z$60,'[1]PNC 2020'!$A$3:$AA$3,0))),"")</f>
        <v/>
      </c>
      <c r="AA663" s="87" t="str">
        <f>IFERROR(IF(INDEX('[1]PNC 2020'!$A$3:$AA$434,MATCH($A663,'[1]PNC 2020'!$A$7:$A$434,0)+4,MATCH(AA$60,'[1]PNC 2020'!$A$3:$AA$3,0))=0,"",INDEX('[1]PNC 2020'!$A$3:$AA$434,MATCH($A663,'[1]PNC 2020'!$A$7:$A$434,0)+4,MATCH(AA$60,'[1]PNC 2020'!$A$3:$AA$3,0))),"")</f>
        <v/>
      </c>
      <c r="AB663" s="87">
        <f t="shared" si="234"/>
        <v>0</v>
      </c>
      <c r="AC663" s="87" t="str">
        <f>IFERROR(IF(INDEX('[1]PNC 2020'!$A$3:$AA$434,MATCH($A663,'[1]PNC 2020'!$A$7:$A$434,0)+4,MATCH(AC$60,'[1]PNC 2020'!$A$3:$AA$3,0))=0,"",INDEX('[1]PNC 2020'!$A$3:$AA$434,MATCH($A663,'[1]PNC 2020'!$A$7:$A$434,0)+4,MATCH(AC$60,'[1]PNC 2020'!$A$3:$AA$3,0))),"")</f>
        <v/>
      </c>
      <c r="AD663" s="87" t="str">
        <f>IFERROR(IF(INDEX('[1]PNC 2020'!$A$3:$AA$434,MATCH($A663,'[1]PNC 2020'!$A$7:$A$434,0)+4,MATCH(AD$60,'[1]PNC 2020'!$A$3:$AA$3,0))=0,"",INDEX('[1]PNC 2020'!$A$3:$AA$434,MATCH($A663,'[1]PNC 2020'!$A$7:$A$434,0)+4,MATCH(AD$60,'[1]PNC 2020'!$A$3:$AA$3,0))),"")</f>
        <v/>
      </c>
      <c r="AE663" s="87">
        <f t="shared" si="235"/>
        <v>0</v>
      </c>
      <c r="AF663" s="87" t="str">
        <f>IFERROR(IF(INDEX('[1]PNC 2020'!$A$3:$AA$434,MATCH($A663,'[1]PNC 2020'!$A$7:$A$434,0)+4,MATCH(AF$60,'[1]PNC 2020'!$A$3:$AA$3,0))=0,"",INDEX('[1]PNC 2020'!$A$3:$AA$434,MATCH($A663,'[1]PNC 2020'!$A$7:$A$434,0)+4,MATCH(AF$60,'[1]PNC 2020'!$A$3:$AA$3,0))),"")</f>
        <v/>
      </c>
      <c r="AG663" s="87" t="str">
        <f>IFERROR(IF(INDEX('[1]PNC 2020'!$A$3:$AA$434,MATCH($A663,'[1]PNC 2020'!$A$7:$A$434,0)+4,MATCH(AG$60,'[1]PNC 2020'!$A$3:$AA$3,0))=0,"",INDEX('[1]PNC 2020'!$A$3:$AA$434,MATCH($A663,'[1]PNC 2020'!$A$7:$A$434,0)+4,MATCH(AG$60,'[1]PNC 2020'!$A$3:$AA$3,0))),"")</f>
        <v/>
      </c>
      <c r="AH663" s="87">
        <f t="shared" si="236"/>
        <v>0</v>
      </c>
      <c r="AI663" s="87" t="str">
        <f>IFERROR(IF(INDEX('[1]PNC 2020'!$A$3:$AA$434,MATCH($A663,'[1]PNC 2020'!$A$7:$A$434,0)+4,MATCH(AI$60,'[1]PNC 2020'!$A$3:$AA$3,0))=0,"",INDEX('[1]PNC 2020'!$A$3:$AA$434,MATCH($A663,'[1]PNC 2020'!$A$7:$A$434,0)+4,MATCH(AI$60,'[1]PNC 2020'!$A$3:$AA$3,0))),"")</f>
        <v/>
      </c>
      <c r="AJ663" s="87" t="str">
        <f>IFERROR(IF(INDEX('[1]PNC 2020'!$A$3:$AA$434,MATCH($A663,'[1]PNC 2020'!$A$7:$A$434,0)+4,MATCH(AJ$60,'[1]PNC 2020'!$A$3:$AA$3,0))=0,"",INDEX('[1]PNC 2020'!$A$3:$AA$434,MATCH($A663,'[1]PNC 2020'!$A$7:$A$434,0)+4,MATCH(AJ$60,'[1]PNC 2020'!$A$3:$AA$3,0))),"")</f>
        <v/>
      </c>
      <c r="AK663" s="87">
        <f t="shared" si="237"/>
        <v>0</v>
      </c>
      <c r="AM663" s="132" t="s">
        <v>11</v>
      </c>
    </row>
    <row r="664" spans="1:39" s="45" customFormat="1" ht="15.95" customHeight="1" x14ac:dyDescent="0.2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tr">
        <f>IFERROR(IF(INDEX('[1]PNC 2020'!$A$3:$AA$434,MATCH($A664,'[1]PNC 2020'!$A$7:$A$434,0)+4,MATCH(E$60,'[1]PNC 2020'!$A$3:$AA$3,0))=0,"",INDEX('[1]PNC 2020'!$A$3:$AA$434,MATCH($A664,'[1]PNC 2020'!$A$7:$A$434,0)+4,MATCH(E$60,'[1]PNC 2020'!$A$3:$AA$3,0))),"")</f>
        <v/>
      </c>
      <c r="F664" s="87" t="str">
        <f>IFERROR(IF(INDEX('[1]PNC 2020'!$A$3:$AA$434,MATCH($A664,'[1]PNC 2020'!$A$7:$A$434,0)+4,MATCH(F$60,'[1]PNC 2020'!$A$3:$AA$3,0))=0,"",INDEX('[1]PNC 2020'!$A$3:$AA$434,MATCH($A664,'[1]PNC 2020'!$A$7:$A$434,0)+4,MATCH(F$60,'[1]PNC 2020'!$A$3:$AA$3,0))),"")</f>
        <v/>
      </c>
      <c r="G664" s="87">
        <f t="shared" si="227"/>
        <v>0</v>
      </c>
      <c r="H664" s="87" t="str">
        <f>IFERROR(IF(INDEX('[1]PNC 2020'!$A$3:$AA$434,MATCH($A664,'[1]PNC 2020'!$A$7:$A$434,0)+4,MATCH(H$60,'[1]PNC 2020'!$A$3:$AA$3,0))=0,"",INDEX('[1]PNC 2020'!$A$3:$AA$434,MATCH($A664,'[1]PNC 2020'!$A$7:$A$434,0)+4,MATCH(H$60,'[1]PNC 2020'!$A$3:$AA$3,0))),"")</f>
        <v/>
      </c>
      <c r="I664" s="87" t="str">
        <f>IFERROR(IF(INDEX('[1]PNC 2020'!$A$3:$AA$434,MATCH($A664,'[1]PNC 2020'!$A$7:$A$434,0)+4,MATCH(I$60,'[1]PNC 2020'!$A$3:$AA$3,0))=0,"",INDEX('[1]PNC 2020'!$A$3:$AA$434,MATCH($A664,'[1]PNC 2020'!$A$7:$A$434,0)+4,MATCH(I$60,'[1]PNC 2020'!$A$3:$AA$3,0))),"")</f>
        <v/>
      </c>
      <c r="J664" s="87">
        <f t="shared" si="228"/>
        <v>0</v>
      </c>
      <c r="K664" s="87" t="str">
        <f>IFERROR(IF(INDEX('[1]PNC 2020'!$A$3:$AA$434,MATCH($A664,'[1]PNC 2020'!$A$7:$A$434,0)+4,MATCH(K$60,'[1]PNC 2020'!$A$3:$AA$3,0))=0,"",INDEX('[1]PNC 2020'!$A$3:$AA$434,MATCH($A664,'[1]PNC 2020'!$A$7:$A$434,0)+4,MATCH(K$60,'[1]PNC 2020'!$A$3:$AA$3,0))),"")</f>
        <v/>
      </c>
      <c r="L664" s="87" t="str">
        <f>IFERROR(IF(INDEX('[1]PNC 2020'!$A$3:$AA$434,MATCH($A664,'[1]PNC 2020'!$A$7:$A$434,0)+4,MATCH(L$60,'[1]PNC 2020'!$A$3:$AA$3,0))=0,"",INDEX('[1]PNC 2020'!$A$3:$AA$434,MATCH($A664,'[1]PNC 2020'!$A$7:$A$434,0)+4,MATCH(L$60,'[1]PNC 2020'!$A$3:$AA$3,0))),"")</f>
        <v/>
      </c>
      <c r="M664" s="87">
        <f t="shared" si="229"/>
        <v>0</v>
      </c>
      <c r="N664" s="87" t="str">
        <f>IFERROR(IF(INDEX('[1]PNC 2020'!$A$3:$AA$434,MATCH($A664,'[1]PNC 2020'!$A$7:$A$434,0)+4,MATCH(N$60,'[1]PNC 2020'!$A$3:$AA$3,0))=0,"",INDEX('[1]PNC 2020'!$A$3:$AA$434,MATCH($A664,'[1]PNC 2020'!$A$7:$A$434,0)+4,MATCH(N$60,'[1]PNC 2020'!$A$3:$AA$3,0))),"")</f>
        <v/>
      </c>
      <c r="O664" s="87" t="str">
        <f>IFERROR(IF(INDEX('[1]PNC 2020'!$A$3:$AA$434,MATCH($A664,'[1]PNC 2020'!$A$7:$A$434,0)+4,MATCH(O$60,'[1]PNC 2020'!$A$3:$AA$3,0))=0,"",INDEX('[1]PNC 2020'!$A$3:$AA$434,MATCH($A664,'[1]PNC 2020'!$A$7:$A$434,0)+4,MATCH(O$60,'[1]PNC 2020'!$A$3:$AA$3,0))),"")</f>
        <v/>
      </c>
      <c r="P664" s="87">
        <f t="shared" si="230"/>
        <v>0</v>
      </c>
      <c r="Q664" s="87" t="str">
        <f>IFERROR(IF(INDEX('[1]PNC 2020'!$A$3:$AA$434,MATCH($A664,'[1]PNC 2020'!$A$7:$A$434,0)+4,MATCH(Q$60,'[1]PNC 2020'!$A$3:$AA$3,0))=0,"",INDEX('[1]PNC 2020'!$A$3:$AA$434,MATCH($A664,'[1]PNC 2020'!$A$7:$A$434,0)+4,MATCH(Q$60,'[1]PNC 2020'!$A$3:$AA$3,0))),"")</f>
        <v/>
      </c>
      <c r="R664" s="87" t="str">
        <f>IFERROR(IF(INDEX('[1]PNC 2020'!$A$3:$AA$434,MATCH($A664,'[1]PNC 2020'!$A$7:$A$434,0)+4,MATCH(R$60,'[1]PNC 2020'!$A$3:$AA$3,0))=0,"",INDEX('[1]PNC 2020'!$A$3:$AA$434,MATCH($A664,'[1]PNC 2020'!$A$7:$A$434,0)+4,MATCH(R$60,'[1]PNC 2020'!$A$3:$AA$3,0))),"")</f>
        <v/>
      </c>
      <c r="S664" s="87">
        <f t="shared" si="231"/>
        <v>0</v>
      </c>
      <c r="T664" s="87" t="str">
        <f>IFERROR(IF(INDEX('[1]PNC 2020'!$A$3:$AA$434,MATCH($A664,'[1]PNC 2020'!$A$7:$A$434,0)+4,MATCH(T$60,'[1]PNC 2020'!$A$3:$AA$3,0))=0,"",INDEX('[1]PNC 2020'!$A$3:$AA$434,MATCH($A664,'[1]PNC 2020'!$A$7:$A$434,0)+4,MATCH(T$60,'[1]PNC 2020'!$A$3:$AA$3,0))),"")</f>
        <v/>
      </c>
      <c r="U664" s="87" t="str">
        <f>IFERROR(IF(INDEX('[1]PNC 2020'!$A$3:$AA$434,MATCH($A664,'[1]PNC 2020'!$A$7:$A$434,0)+4,MATCH(U$60,'[1]PNC 2020'!$A$3:$AA$3,0))=0,"",INDEX('[1]PNC 2020'!$A$3:$AA$434,MATCH($A664,'[1]PNC 2020'!$A$7:$A$434,0)+4,MATCH(U$60,'[1]PNC 2020'!$A$3:$AA$3,0))),"")</f>
        <v/>
      </c>
      <c r="V664" s="87">
        <f t="shared" si="232"/>
        <v>0</v>
      </c>
      <c r="W664" s="87" t="str">
        <f>IFERROR(IF(INDEX('[1]PNC 2020'!$A$3:$AA$434,MATCH($A664,'[1]PNC 2020'!$A$7:$A$434,0)+4,MATCH(W$60,'[1]PNC 2020'!$A$3:$AA$3,0))=0,"",INDEX('[1]PNC 2020'!$A$3:$AA$434,MATCH($A664,'[1]PNC 2020'!$A$7:$A$434,0)+4,MATCH(W$60,'[1]PNC 2020'!$A$3:$AA$3,0))),"")</f>
        <v/>
      </c>
      <c r="X664" s="87" t="str">
        <f>IFERROR(IF(INDEX('[1]PNC 2020'!$A$3:$AA$434,MATCH($A664,'[1]PNC 2020'!$A$7:$A$434,0)+4,MATCH(X$60,'[1]PNC 2020'!$A$3:$AA$3,0))=0,"",INDEX('[1]PNC 2020'!$A$3:$AA$434,MATCH($A664,'[1]PNC 2020'!$A$7:$A$434,0)+4,MATCH(X$60,'[1]PNC 2020'!$A$3:$AA$3,0))),"")</f>
        <v/>
      </c>
      <c r="Y664" s="87">
        <f t="shared" si="233"/>
        <v>0</v>
      </c>
      <c r="Z664" s="87" t="str">
        <f>IFERROR(IF(INDEX('[1]PNC 2020'!$A$3:$AA$434,MATCH($A664,'[1]PNC 2020'!$A$7:$A$434,0)+4,MATCH(Z$60,'[1]PNC 2020'!$A$3:$AA$3,0))=0,"",INDEX('[1]PNC 2020'!$A$3:$AA$434,MATCH($A664,'[1]PNC 2020'!$A$7:$A$434,0)+4,MATCH(Z$60,'[1]PNC 2020'!$A$3:$AA$3,0))),"")</f>
        <v/>
      </c>
      <c r="AA664" s="87" t="str">
        <f>IFERROR(IF(INDEX('[1]PNC 2020'!$A$3:$AA$434,MATCH($A664,'[1]PNC 2020'!$A$7:$A$434,0)+4,MATCH(AA$60,'[1]PNC 2020'!$A$3:$AA$3,0))=0,"",INDEX('[1]PNC 2020'!$A$3:$AA$434,MATCH($A664,'[1]PNC 2020'!$A$7:$A$434,0)+4,MATCH(AA$60,'[1]PNC 2020'!$A$3:$AA$3,0))),"")</f>
        <v/>
      </c>
      <c r="AB664" s="87">
        <f t="shared" si="234"/>
        <v>0</v>
      </c>
      <c r="AC664" s="87" t="str">
        <f>IFERROR(IF(INDEX('[1]PNC 2020'!$A$3:$AA$434,MATCH($A664,'[1]PNC 2020'!$A$7:$A$434,0)+4,MATCH(AC$60,'[1]PNC 2020'!$A$3:$AA$3,0))=0,"",INDEX('[1]PNC 2020'!$A$3:$AA$434,MATCH($A664,'[1]PNC 2020'!$A$7:$A$434,0)+4,MATCH(AC$60,'[1]PNC 2020'!$A$3:$AA$3,0))),"")</f>
        <v/>
      </c>
      <c r="AD664" s="87" t="str">
        <f>IFERROR(IF(INDEX('[1]PNC 2020'!$A$3:$AA$434,MATCH($A664,'[1]PNC 2020'!$A$7:$A$434,0)+4,MATCH(AD$60,'[1]PNC 2020'!$A$3:$AA$3,0))=0,"",INDEX('[1]PNC 2020'!$A$3:$AA$434,MATCH($A664,'[1]PNC 2020'!$A$7:$A$434,0)+4,MATCH(AD$60,'[1]PNC 2020'!$A$3:$AA$3,0))),"")</f>
        <v/>
      </c>
      <c r="AE664" s="87">
        <f t="shared" si="235"/>
        <v>0</v>
      </c>
      <c r="AF664" s="87" t="str">
        <f>IFERROR(IF(INDEX('[1]PNC 2020'!$A$3:$AA$434,MATCH($A664,'[1]PNC 2020'!$A$7:$A$434,0)+4,MATCH(AF$60,'[1]PNC 2020'!$A$3:$AA$3,0))=0,"",INDEX('[1]PNC 2020'!$A$3:$AA$434,MATCH($A664,'[1]PNC 2020'!$A$7:$A$434,0)+4,MATCH(AF$60,'[1]PNC 2020'!$A$3:$AA$3,0))),"")</f>
        <v/>
      </c>
      <c r="AG664" s="87" t="str">
        <f>IFERROR(IF(INDEX('[1]PNC 2020'!$A$3:$AA$434,MATCH($A664,'[1]PNC 2020'!$A$7:$A$434,0)+4,MATCH(AG$60,'[1]PNC 2020'!$A$3:$AA$3,0))=0,"",INDEX('[1]PNC 2020'!$A$3:$AA$434,MATCH($A664,'[1]PNC 2020'!$A$7:$A$434,0)+4,MATCH(AG$60,'[1]PNC 2020'!$A$3:$AA$3,0))),"")</f>
        <v/>
      </c>
      <c r="AH664" s="87">
        <f t="shared" si="236"/>
        <v>0</v>
      </c>
      <c r="AI664" s="87" t="str">
        <f>IFERROR(IF(INDEX('[1]PNC 2020'!$A$3:$AA$434,MATCH($A664,'[1]PNC 2020'!$A$7:$A$434,0)+4,MATCH(AI$60,'[1]PNC 2020'!$A$3:$AA$3,0))=0,"",INDEX('[1]PNC 2020'!$A$3:$AA$434,MATCH($A664,'[1]PNC 2020'!$A$7:$A$434,0)+4,MATCH(AI$60,'[1]PNC 2020'!$A$3:$AA$3,0))),"")</f>
        <v/>
      </c>
      <c r="AJ664" s="87" t="str">
        <f>IFERROR(IF(INDEX('[1]PNC 2020'!$A$3:$AA$434,MATCH($A664,'[1]PNC 2020'!$A$7:$A$434,0)+4,MATCH(AJ$60,'[1]PNC 2020'!$A$3:$AA$3,0))=0,"",INDEX('[1]PNC 2020'!$A$3:$AA$434,MATCH($A664,'[1]PNC 2020'!$A$7:$A$434,0)+4,MATCH(AJ$60,'[1]PNC 2020'!$A$3:$AA$3,0))),"")</f>
        <v/>
      </c>
      <c r="AK664" s="87">
        <f t="shared" si="237"/>
        <v>0</v>
      </c>
      <c r="AM664" s="132" t="s">
        <v>11</v>
      </c>
    </row>
    <row r="665" spans="1:39" s="45" customFormat="1" ht="15.95" customHeight="1" x14ac:dyDescent="0.2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tr">
        <f>IFERROR(IF(INDEX('[1]PNC 2020'!$A$3:$AA$434,MATCH($A665,'[1]PNC 2020'!$A$7:$A$434,0)+4,MATCH(E$60,'[1]PNC 2020'!$A$3:$AA$3,0))=0,"",INDEX('[1]PNC 2020'!$A$3:$AA$434,MATCH($A665,'[1]PNC 2020'!$A$7:$A$434,0)+4,MATCH(E$60,'[1]PNC 2020'!$A$3:$AA$3,0))),"")</f>
        <v/>
      </c>
      <c r="F665" s="87" t="str">
        <f>IFERROR(IF(INDEX('[1]PNC 2020'!$A$3:$AA$434,MATCH($A665,'[1]PNC 2020'!$A$7:$A$434,0)+4,MATCH(F$60,'[1]PNC 2020'!$A$3:$AA$3,0))=0,"",INDEX('[1]PNC 2020'!$A$3:$AA$434,MATCH($A665,'[1]PNC 2020'!$A$7:$A$434,0)+4,MATCH(F$60,'[1]PNC 2020'!$A$3:$AA$3,0))),"")</f>
        <v/>
      </c>
      <c r="G665" s="87">
        <f t="shared" si="227"/>
        <v>0</v>
      </c>
      <c r="H665" s="87" t="str">
        <f>IFERROR(IF(INDEX('[1]PNC 2020'!$A$3:$AA$434,MATCH($A665,'[1]PNC 2020'!$A$7:$A$434,0)+4,MATCH(H$60,'[1]PNC 2020'!$A$3:$AA$3,0))=0,"",INDEX('[1]PNC 2020'!$A$3:$AA$434,MATCH($A665,'[1]PNC 2020'!$A$7:$A$434,0)+4,MATCH(H$60,'[1]PNC 2020'!$A$3:$AA$3,0))),"")</f>
        <v/>
      </c>
      <c r="I665" s="87" t="str">
        <f>IFERROR(IF(INDEX('[1]PNC 2020'!$A$3:$AA$434,MATCH($A665,'[1]PNC 2020'!$A$7:$A$434,0)+4,MATCH(I$60,'[1]PNC 2020'!$A$3:$AA$3,0))=0,"",INDEX('[1]PNC 2020'!$A$3:$AA$434,MATCH($A665,'[1]PNC 2020'!$A$7:$A$434,0)+4,MATCH(I$60,'[1]PNC 2020'!$A$3:$AA$3,0))),"")</f>
        <v/>
      </c>
      <c r="J665" s="87">
        <f t="shared" si="228"/>
        <v>0</v>
      </c>
      <c r="K665" s="87" t="str">
        <f>IFERROR(IF(INDEX('[1]PNC 2020'!$A$3:$AA$434,MATCH($A665,'[1]PNC 2020'!$A$7:$A$434,0)+4,MATCH(K$60,'[1]PNC 2020'!$A$3:$AA$3,0))=0,"",INDEX('[1]PNC 2020'!$A$3:$AA$434,MATCH($A665,'[1]PNC 2020'!$A$7:$A$434,0)+4,MATCH(K$60,'[1]PNC 2020'!$A$3:$AA$3,0))),"")</f>
        <v/>
      </c>
      <c r="L665" s="87" t="str">
        <f>IFERROR(IF(INDEX('[1]PNC 2020'!$A$3:$AA$434,MATCH($A665,'[1]PNC 2020'!$A$7:$A$434,0)+4,MATCH(L$60,'[1]PNC 2020'!$A$3:$AA$3,0))=0,"",INDEX('[1]PNC 2020'!$A$3:$AA$434,MATCH($A665,'[1]PNC 2020'!$A$7:$A$434,0)+4,MATCH(L$60,'[1]PNC 2020'!$A$3:$AA$3,0))),"")</f>
        <v/>
      </c>
      <c r="M665" s="87">
        <f t="shared" si="229"/>
        <v>0</v>
      </c>
      <c r="N665" s="87" t="str">
        <f>IFERROR(IF(INDEX('[1]PNC 2020'!$A$3:$AA$434,MATCH($A665,'[1]PNC 2020'!$A$7:$A$434,0)+4,MATCH(N$60,'[1]PNC 2020'!$A$3:$AA$3,0))=0,"",INDEX('[1]PNC 2020'!$A$3:$AA$434,MATCH($A665,'[1]PNC 2020'!$A$7:$A$434,0)+4,MATCH(N$60,'[1]PNC 2020'!$A$3:$AA$3,0))),"")</f>
        <v/>
      </c>
      <c r="O665" s="87" t="str">
        <f>IFERROR(IF(INDEX('[1]PNC 2020'!$A$3:$AA$434,MATCH($A665,'[1]PNC 2020'!$A$7:$A$434,0)+4,MATCH(O$60,'[1]PNC 2020'!$A$3:$AA$3,0))=0,"",INDEX('[1]PNC 2020'!$A$3:$AA$434,MATCH($A665,'[1]PNC 2020'!$A$7:$A$434,0)+4,MATCH(O$60,'[1]PNC 2020'!$A$3:$AA$3,0))),"")</f>
        <v/>
      </c>
      <c r="P665" s="87">
        <f t="shared" si="230"/>
        <v>0</v>
      </c>
      <c r="Q665" s="87" t="str">
        <f>IFERROR(IF(INDEX('[1]PNC 2020'!$A$3:$AA$434,MATCH($A665,'[1]PNC 2020'!$A$7:$A$434,0)+4,MATCH(Q$60,'[1]PNC 2020'!$A$3:$AA$3,0))=0,"",INDEX('[1]PNC 2020'!$A$3:$AA$434,MATCH($A665,'[1]PNC 2020'!$A$7:$A$434,0)+4,MATCH(Q$60,'[1]PNC 2020'!$A$3:$AA$3,0))),"")</f>
        <v/>
      </c>
      <c r="R665" s="87" t="str">
        <f>IFERROR(IF(INDEX('[1]PNC 2020'!$A$3:$AA$434,MATCH($A665,'[1]PNC 2020'!$A$7:$A$434,0)+4,MATCH(R$60,'[1]PNC 2020'!$A$3:$AA$3,0))=0,"",INDEX('[1]PNC 2020'!$A$3:$AA$434,MATCH($A665,'[1]PNC 2020'!$A$7:$A$434,0)+4,MATCH(R$60,'[1]PNC 2020'!$A$3:$AA$3,0))),"")</f>
        <v/>
      </c>
      <c r="S665" s="87">
        <f t="shared" si="231"/>
        <v>0</v>
      </c>
      <c r="T665" s="87" t="str">
        <f>IFERROR(IF(INDEX('[1]PNC 2020'!$A$3:$AA$434,MATCH($A665,'[1]PNC 2020'!$A$7:$A$434,0)+4,MATCH(T$60,'[1]PNC 2020'!$A$3:$AA$3,0))=0,"",INDEX('[1]PNC 2020'!$A$3:$AA$434,MATCH($A665,'[1]PNC 2020'!$A$7:$A$434,0)+4,MATCH(T$60,'[1]PNC 2020'!$A$3:$AA$3,0))),"")</f>
        <v/>
      </c>
      <c r="U665" s="87" t="str">
        <f>IFERROR(IF(INDEX('[1]PNC 2020'!$A$3:$AA$434,MATCH($A665,'[1]PNC 2020'!$A$7:$A$434,0)+4,MATCH(U$60,'[1]PNC 2020'!$A$3:$AA$3,0))=0,"",INDEX('[1]PNC 2020'!$A$3:$AA$434,MATCH($A665,'[1]PNC 2020'!$A$7:$A$434,0)+4,MATCH(U$60,'[1]PNC 2020'!$A$3:$AA$3,0))),"")</f>
        <v/>
      </c>
      <c r="V665" s="87">
        <f t="shared" si="232"/>
        <v>0</v>
      </c>
      <c r="W665" s="87" t="str">
        <f>IFERROR(IF(INDEX('[1]PNC 2020'!$A$3:$AA$434,MATCH($A665,'[1]PNC 2020'!$A$7:$A$434,0)+4,MATCH(W$60,'[1]PNC 2020'!$A$3:$AA$3,0))=0,"",INDEX('[1]PNC 2020'!$A$3:$AA$434,MATCH($A665,'[1]PNC 2020'!$A$7:$A$434,0)+4,MATCH(W$60,'[1]PNC 2020'!$A$3:$AA$3,0))),"")</f>
        <v/>
      </c>
      <c r="X665" s="87" t="str">
        <f>IFERROR(IF(INDEX('[1]PNC 2020'!$A$3:$AA$434,MATCH($A665,'[1]PNC 2020'!$A$7:$A$434,0)+4,MATCH(X$60,'[1]PNC 2020'!$A$3:$AA$3,0))=0,"",INDEX('[1]PNC 2020'!$A$3:$AA$434,MATCH($A665,'[1]PNC 2020'!$A$7:$A$434,0)+4,MATCH(X$60,'[1]PNC 2020'!$A$3:$AA$3,0))),"")</f>
        <v/>
      </c>
      <c r="Y665" s="87">
        <f t="shared" si="233"/>
        <v>0</v>
      </c>
      <c r="Z665" s="87" t="str">
        <f>IFERROR(IF(INDEX('[1]PNC 2020'!$A$3:$AA$434,MATCH($A665,'[1]PNC 2020'!$A$7:$A$434,0)+4,MATCH(Z$60,'[1]PNC 2020'!$A$3:$AA$3,0))=0,"",INDEX('[1]PNC 2020'!$A$3:$AA$434,MATCH($A665,'[1]PNC 2020'!$A$7:$A$434,0)+4,MATCH(Z$60,'[1]PNC 2020'!$A$3:$AA$3,0))),"")</f>
        <v/>
      </c>
      <c r="AA665" s="87" t="str">
        <f>IFERROR(IF(INDEX('[1]PNC 2020'!$A$3:$AA$434,MATCH($A665,'[1]PNC 2020'!$A$7:$A$434,0)+4,MATCH(AA$60,'[1]PNC 2020'!$A$3:$AA$3,0))=0,"",INDEX('[1]PNC 2020'!$A$3:$AA$434,MATCH($A665,'[1]PNC 2020'!$A$7:$A$434,0)+4,MATCH(AA$60,'[1]PNC 2020'!$A$3:$AA$3,0))),"")</f>
        <v/>
      </c>
      <c r="AB665" s="87">
        <f t="shared" si="234"/>
        <v>0</v>
      </c>
      <c r="AC665" s="87" t="str">
        <f>IFERROR(IF(INDEX('[1]PNC 2020'!$A$3:$AA$434,MATCH($A665,'[1]PNC 2020'!$A$7:$A$434,0)+4,MATCH(AC$60,'[1]PNC 2020'!$A$3:$AA$3,0))=0,"",INDEX('[1]PNC 2020'!$A$3:$AA$434,MATCH($A665,'[1]PNC 2020'!$A$7:$A$434,0)+4,MATCH(AC$60,'[1]PNC 2020'!$A$3:$AA$3,0))),"")</f>
        <v/>
      </c>
      <c r="AD665" s="87" t="str">
        <f>IFERROR(IF(INDEX('[1]PNC 2020'!$A$3:$AA$434,MATCH($A665,'[1]PNC 2020'!$A$7:$A$434,0)+4,MATCH(AD$60,'[1]PNC 2020'!$A$3:$AA$3,0))=0,"",INDEX('[1]PNC 2020'!$A$3:$AA$434,MATCH($A665,'[1]PNC 2020'!$A$7:$A$434,0)+4,MATCH(AD$60,'[1]PNC 2020'!$A$3:$AA$3,0))),"")</f>
        <v/>
      </c>
      <c r="AE665" s="87">
        <f t="shared" si="235"/>
        <v>0</v>
      </c>
      <c r="AF665" s="87" t="str">
        <f>IFERROR(IF(INDEX('[1]PNC 2020'!$A$3:$AA$434,MATCH($A665,'[1]PNC 2020'!$A$7:$A$434,0)+4,MATCH(AF$60,'[1]PNC 2020'!$A$3:$AA$3,0))=0,"",INDEX('[1]PNC 2020'!$A$3:$AA$434,MATCH($A665,'[1]PNC 2020'!$A$7:$A$434,0)+4,MATCH(AF$60,'[1]PNC 2020'!$A$3:$AA$3,0))),"")</f>
        <v/>
      </c>
      <c r="AG665" s="87" t="str">
        <f>IFERROR(IF(INDEX('[1]PNC 2020'!$A$3:$AA$434,MATCH($A665,'[1]PNC 2020'!$A$7:$A$434,0)+4,MATCH(AG$60,'[1]PNC 2020'!$A$3:$AA$3,0))=0,"",INDEX('[1]PNC 2020'!$A$3:$AA$434,MATCH($A665,'[1]PNC 2020'!$A$7:$A$434,0)+4,MATCH(AG$60,'[1]PNC 2020'!$A$3:$AA$3,0))),"")</f>
        <v/>
      </c>
      <c r="AH665" s="87">
        <f t="shared" si="236"/>
        <v>0</v>
      </c>
      <c r="AI665" s="87" t="str">
        <f>IFERROR(IF(INDEX('[1]PNC 2020'!$A$3:$AA$434,MATCH($A665,'[1]PNC 2020'!$A$7:$A$434,0)+4,MATCH(AI$60,'[1]PNC 2020'!$A$3:$AA$3,0))=0,"",INDEX('[1]PNC 2020'!$A$3:$AA$434,MATCH($A665,'[1]PNC 2020'!$A$7:$A$434,0)+4,MATCH(AI$60,'[1]PNC 2020'!$A$3:$AA$3,0))),"")</f>
        <v/>
      </c>
      <c r="AJ665" s="87" t="str">
        <f>IFERROR(IF(INDEX('[1]PNC 2020'!$A$3:$AA$434,MATCH($A665,'[1]PNC 2020'!$A$7:$A$434,0)+4,MATCH(AJ$60,'[1]PNC 2020'!$A$3:$AA$3,0))=0,"",INDEX('[1]PNC 2020'!$A$3:$AA$434,MATCH($A665,'[1]PNC 2020'!$A$7:$A$434,0)+4,MATCH(AJ$60,'[1]PNC 2020'!$A$3:$AA$3,0))),"")</f>
        <v/>
      </c>
      <c r="AK665" s="87">
        <f t="shared" si="237"/>
        <v>0</v>
      </c>
      <c r="AM665" s="132" t="s">
        <v>11</v>
      </c>
    </row>
    <row r="666" spans="1:39" s="45" customFormat="1" ht="15.95" customHeight="1" x14ac:dyDescent="0.2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tr">
        <f>IFERROR(IF(INDEX('[1]PNC 2020'!$A$3:$AA$434,MATCH($A666,'[1]PNC 2020'!$A$7:$A$434,0)+4,MATCH(E$60,'[1]PNC 2020'!$A$3:$AA$3,0))=0,"",INDEX('[1]PNC 2020'!$A$3:$AA$434,MATCH($A666,'[1]PNC 2020'!$A$7:$A$434,0)+4,MATCH(E$60,'[1]PNC 2020'!$A$3:$AA$3,0))),"")</f>
        <v/>
      </c>
      <c r="F666" s="87" t="str">
        <f>IFERROR(IF(INDEX('[1]PNC 2020'!$A$3:$AA$434,MATCH($A666,'[1]PNC 2020'!$A$7:$A$434,0)+4,MATCH(F$60,'[1]PNC 2020'!$A$3:$AA$3,0))=0,"",INDEX('[1]PNC 2020'!$A$3:$AA$434,MATCH($A666,'[1]PNC 2020'!$A$7:$A$434,0)+4,MATCH(F$60,'[1]PNC 2020'!$A$3:$AA$3,0))),"")</f>
        <v/>
      </c>
      <c r="G666" s="87">
        <f t="shared" si="227"/>
        <v>0</v>
      </c>
      <c r="H666" s="87" t="str">
        <f>IFERROR(IF(INDEX('[1]PNC 2020'!$A$3:$AA$434,MATCH($A666,'[1]PNC 2020'!$A$7:$A$434,0)+4,MATCH(H$60,'[1]PNC 2020'!$A$3:$AA$3,0))=0,"",INDEX('[1]PNC 2020'!$A$3:$AA$434,MATCH($A666,'[1]PNC 2020'!$A$7:$A$434,0)+4,MATCH(H$60,'[1]PNC 2020'!$A$3:$AA$3,0))),"")</f>
        <v/>
      </c>
      <c r="I666" s="87" t="str">
        <f>IFERROR(IF(INDEX('[1]PNC 2020'!$A$3:$AA$434,MATCH($A666,'[1]PNC 2020'!$A$7:$A$434,0)+4,MATCH(I$60,'[1]PNC 2020'!$A$3:$AA$3,0))=0,"",INDEX('[1]PNC 2020'!$A$3:$AA$434,MATCH($A666,'[1]PNC 2020'!$A$7:$A$434,0)+4,MATCH(I$60,'[1]PNC 2020'!$A$3:$AA$3,0))),"")</f>
        <v/>
      </c>
      <c r="J666" s="87">
        <f t="shared" si="228"/>
        <v>0</v>
      </c>
      <c r="K666" s="87" t="str">
        <f>IFERROR(IF(INDEX('[1]PNC 2020'!$A$3:$AA$434,MATCH($A666,'[1]PNC 2020'!$A$7:$A$434,0)+4,MATCH(K$60,'[1]PNC 2020'!$A$3:$AA$3,0))=0,"",INDEX('[1]PNC 2020'!$A$3:$AA$434,MATCH($A666,'[1]PNC 2020'!$A$7:$A$434,0)+4,MATCH(K$60,'[1]PNC 2020'!$A$3:$AA$3,0))),"")</f>
        <v/>
      </c>
      <c r="L666" s="87" t="str">
        <f>IFERROR(IF(INDEX('[1]PNC 2020'!$A$3:$AA$434,MATCH($A666,'[1]PNC 2020'!$A$7:$A$434,0)+4,MATCH(L$60,'[1]PNC 2020'!$A$3:$AA$3,0))=0,"",INDEX('[1]PNC 2020'!$A$3:$AA$434,MATCH($A666,'[1]PNC 2020'!$A$7:$A$434,0)+4,MATCH(L$60,'[1]PNC 2020'!$A$3:$AA$3,0))),"")</f>
        <v/>
      </c>
      <c r="M666" s="87">
        <f t="shared" si="229"/>
        <v>0</v>
      </c>
      <c r="N666" s="87" t="str">
        <f>IFERROR(IF(INDEX('[1]PNC 2020'!$A$3:$AA$434,MATCH($A666,'[1]PNC 2020'!$A$7:$A$434,0)+4,MATCH(N$60,'[1]PNC 2020'!$A$3:$AA$3,0))=0,"",INDEX('[1]PNC 2020'!$A$3:$AA$434,MATCH($A666,'[1]PNC 2020'!$A$7:$A$434,0)+4,MATCH(N$60,'[1]PNC 2020'!$A$3:$AA$3,0))),"")</f>
        <v/>
      </c>
      <c r="O666" s="87" t="str">
        <f>IFERROR(IF(INDEX('[1]PNC 2020'!$A$3:$AA$434,MATCH($A666,'[1]PNC 2020'!$A$7:$A$434,0)+4,MATCH(O$60,'[1]PNC 2020'!$A$3:$AA$3,0))=0,"",INDEX('[1]PNC 2020'!$A$3:$AA$434,MATCH($A666,'[1]PNC 2020'!$A$7:$A$434,0)+4,MATCH(O$60,'[1]PNC 2020'!$A$3:$AA$3,0))),"")</f>
        <v/>
      </c>
      <c r="P666" s="87">
        <f t="shared" si="230"/>
        <v>0</v>
      </c>
      <c r="Q666" s="87" t="str">
        <f>IFERROR(IF(INDEX('[1]PNC 2020'!$A$3:$AA$434,MATCH($A666,'[1]PNC 2020'!$A$7:$A$434,0)+4,MATCH(Q$60,'[1]PNC 2020'!$A$3:$AA$3,0))=0,"",INDEX('[1]PNC 2020'!$A$3:$AA$434,MATCH($A666,'[1]PNC 2020'!$A$7:$A$434,0)+4,MATCH(Q$60,'[1]PNC 2020'!$A$3:$AA$3,0))),"")</f>
        <v/>
      </c>
      <c r="R666" s="87" t="str">
        <f>IFERROR(IF(INDEX('[1]PNC 2020'!$A$3:$AA$434,MATCH($A666,'[1]PNC 2020'!$A$7:$A$434,0)+4,MATCH(R$60,'[1]PNC 2020'!$A$3:$AA$3,0))=0,"",INDEX('[1]PNC 2020'!$A$3:$AA$434,MATCH($A666,'[1]PNC 2020'!$A$7:$A$434,0)+4,MATCH(R$60,'[1]PNC 2020'!$A$3:$AA$3,0))),"")</f>
        <v/>
      </c>
      <c r="S666" s="87">
        <f t="shared" si="231"/>
        <v>0</v>
      </c>
      <c r="T666" s="87" t="str">
        <f>IFERROR(IF(INDEX('[1]PNC 2020'!$A$3:$AA$434,MATCH($A666,'[1]PNC 2020'!$A$7:$A$434,0)+4,MATCH(T$60,'[1]PNC 2020'!$A$3:$AA$3,0))=0,"",INDEX('[1]PNC 2020'!$A$3:$AA$434,MATCH($A666,'[1]PNC 2020'!$A$7:$A$434,0)+4,MATCH(T$60,'[1]PNC 2020'!$A$3:$AA$3,0))),"")</f>
        <v/>
      </c>
      <c r="U666" s="87" t="str">
        <f>IFERROR(IF(INDEX('[1]PNC 2020'!$A$3:$AA$434,MATCH($A666,'[1]PNC 2020'!$A$7:$A$434,0)+4,MATCH(U$60,'[1]PNC 2020'!$A$3:$AA$3,0))=0,"",INDEX('[1]PNC 2020'!$A$3:$AA$434,MATCH($A666,'[1]PNC 2020'!$A$7:$A$434,0)+4,MATCH(U$60,'[1]PNC 2020'!$A$3:$AA$3,0))),"")</f>
        <v/>
      </c>
      <c r="V666" s="87">
        <f t="shared" si="232"/>
        <v>0</v>
      </c>
      <c r="W666" s="87" t="str">
        <f>IFERROR(IF(INDEX('[1]PNC 2020'!$A$3:$AA$434,MATCH($A666,'[1]PNC 2020'!$A$7:$A$434,0)+4,MATCH(W$60,'[1]PNC 2020'!$A$3:$AA$3,0))=0,"",INDEX('[1]PNC 2020'!$A$3:$AA$434,MATCH($A666,'[1]PNC 2020'!$A$7:$A$434,0)+4,MATCH(W$60,'[1]PNC 2020'!$A$3:$AA$3,0))),"")</f>
        <v/>
      </c>
      <c r="X666" s="87" t="str">
        <f>IFERROR(IF(INDEX('[1]PNC 2020'!$A$3:$AA$434,MATCH($A666,'[1]PNC 2020'!$A$7:$A$434,0)+4,MATCH(X$60,'[1]PNC 2020'!$A$3:$AA$3,0))=0,"",INDEX('[1]PNC 2020'!$A$3:$AA$434,MATCH($A666,'[1]PNC 2020'!$A$7:$A$434,0)+4,MATCH(X$60,'[1]PNC 2020'!$A$3:$AA$3,0))),"")</f>
        <v/>
      </c>
      <c r="Y666" s="87">
        <f t="shared" si="233"/>
        <v>0</v>
      </c>
      <c r="Z666" s="87" t="str">
        <f>IFERROR(IF(INDEX('[1]PNC 2020'!$A$3:$AA$434,MATCH($A666,'[1]PNC 2020'!$A$7:$A$434,0)+4,MATCH(Z$60,'[1]PNC 2020'!$A$3:$AA$3,0))=0,"",INDEX('[1]PNC 2020'!$A$3:$AA$434,MATCH($A666,'[1]PNC 2020'!$A$7:$A$434,0)+4,MATCH(Z$60,'[1]PNC 2020'!$A$3:$AA$3,0))),"")</f>
        <v/>
      </c>
      <c r="AA666" s="87" t="str">
        <f>IFERROR(IF(INDEX('[1]PNC 2020'!$A$3:$AA$434,MATCH($A666,'[1]PNC 2020'!$A$7:$A$434,0)+4,MATCH(AA$60,'[1]PNC 2020'!$A$3:$AA$3,0))=0,"",INDEX('[1]PNC 2020'!$A$3:$AA$434,MATCH($A666,'[1]PNC 2020'!$A$7:$A$434,0)+4,MATCH(AA$60,'[1]PNC 2020'!$A$3:$AA$3,0))),"")</f>
        <v/>
      </c>
      <c r="AB666" s="87">
        <f t="shared" si="234"/>
        <v>0</v>
      </c>
      <c r="AC666" s="87" t="str">
        <f>IFERROR(IF(INDEX('[1]PNC 2020'!$A$3:$AA$434,MATCH($A666,'[1]PNC 2020'!$A$7:$A$434,0)+4,MATCH(AC$60,'[1]PNC 2020'!$A$3:$AA$3,0))=0,"",INDEX('[1]PNC 2020'!$A$3:$AA$434,MATCH($A666,'[1]PNC 2020'!$A$7:$A$434,0)+4,MATCH(AC$60,'[1]PNC 2020'!$A$3:$AA$3,0))),"")</f>
        <v/>
      </c>
      <c r="AD666" s="87" t="str">
        <f>IFERROR(IF(INDEX('[1]PNC 2020'!$A$3:$AA$434,MATCH($A666,'[1]PNC 2020'!$A$7:$A$434,0)+4,MATCH(AD$60,'[1]PNC 2020'!$A$3:$AA$3,0))=0,"",INDEX('[1]PNC 2020'!$A$3:$AA$434,MATCH($A666,'[1]PNC 2020'!$A$7:$A$434,0)+4,MATCH(AD$60,'[1]PNC 2020'!$A$3:$AA$3,0))),"")</f>
        <v/>
      </c>
      <c r="AE666" s="87">
        <f t="shared" si="235"/>
        <v>0</v>
      </c>
      <c r="AF666" s="87" t="str">
        <f>IFERROR(IF(INDEX('[1]PNC 2020'!$A$3:$AA$434,MATCH($A666,'[1]PNC 2020'!$A$7:$A$434,0)+4,MATCH(AF$60,'[1]PNC 2020'!$A$3:$AA$3,0))=0,"",INDEX('[1]PNC 2020'!$A$3:$AA$434,MATCH($A666,'[1]PNC 2020'!$A$7:$A$434,0)+4,MATCH(AF$60,'[1]PNC 2020'!$A$3:$AA$3,0))),"")</f>
        <v/>
      </c>
      <c r="AG666" s="87" t="str">
        <f>IFERROR(IF(INDEX('[1]PNC 2020'!$A$3:$AA$434,MATCH($A666,'[1]PNC 2020'!$A$7:$A$434,0)+4,MATCH(AG$60,'[1]PNC 2020'!$A$3:$AA$3,0))=0,"",INDEX('[1]PNC 2020'!$A$3:$AA$434,MATCH($A666,'[1]PNC 2020'!$A$7:$A$434,0)+4,MATCH(AG$60,'[1]PNC 2020'!$A$3:$AA$3,0))),"")</f>
        <v/>
      </c>
      <c r="AH666" s="87">
        <f t="shared" si="236"/>
        <v>0</v>
      </c>
      <c r="AI666" s="87" t="str">
        <f>IFERROR(IF(INDEX('[1]PNC 2020'!$A$3:$AA$434,MATCH($A666,'[1]PNC 2020'!$A$7:$A$434,0)+4,MATCH(AI$60,'[1]PNC 2020'!$A$3:$AA$3,0))=0,"",INDEX('[1]PNC 2020'!$A$3:$AA$434,MATCH($A666,'[1]PNC 2020'!$A$7:$A$434,0)+4,MATCH(AI$60,'[1]PNC 2020'!$A$3:$AA$3,0))),"")</f>
        <v/>
      </c>
      <c r="AJ666" s="87" t="str">
        <f>IFERROR(IF(INDEX('[1]PNC 2020'!$A$3:$AA$434,MATCH($A666,'[1]PNC 2020'!$A$7:$A$434,0)+4,MATCH(AJ$60,'[1]PNC 2020'!$A$3:$AA$3,0))=0,"",INDEX('[1]PNC 2020'!$A$3:$AA$434,MATCH($A666,'[1]PNC 2020'!$A$7:$A$434,0)+4,MATCH(AJ$60,'[1]PNC 2020'!$A$3:$AA$3,0))),"")</f>
        <v/>
      </c>
      <c r="AK666" s="87">
        <f t="shared" si="237"/>
        <v>0</v>
      </c>
      <c r="AM666" s="132" t="s">
        <v>11</v>
      </c>
    </row>
    <row r="667" spans="1:39" s="45" customFormat="1" ht="15.95" customHeight="1" x14ac:dyDescent="0.2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tr">
        <f>IFERROR(IF(INDEX('[1]PNC 2020'!$A$3:$AA$434,MATCH($A667,'[1]PNC 2020'!$A$7:$A$434,0)+4,MATCH(E$60,'[1]PNC 2020'!$A$3:$AA$3,0))=0,"",INDEX('[1]PNC 2020'!$A$3:$AA$434,MATCH($A667,'[1]PNC 2020'!$A$7:$A$434,0)+4,MATCH(E$60,'[1]PNC 2020'!$A$3:$AA$3,0))),"")</f>
        <v/>
      </c>
      <c r="F667" s="87" t="str">
        <f>IFERROR(IF(INDEX('[1]PNC 2020'!$A$3:$AA$434,MATCH($A667,'[1]PNC 2020'!$A$7:$A$434,0)+4,MATCH(F$60,'[1]PNC 2020'!$A$3:$AA$3,0))=0,"",INDEX('[1]PNC 2020'!$A$3:$AA$434,MATCH($A667,'[1]PNC 2020'!$A$7:$A$434,0)+4,MATCH(F$60,'[1]PNC 2020'!$A$3:$AA$3,0))),"")</f>
        <v/>
      </c>
      <c r="G667" s="87">
        <f t="shared" si="227"/>
        <v>0</v>
      </c>
      <c r="H667" s="87" t="str">
        <f>IFERROR(IF(INDEX('[1]PNC 2020'!$A$3:$AA$434,MATCH($A667,'[1]PNC 2020'!$A$7:$A$434,0)+4,MATCH(H$60,'[1]PNC 2020'!$A$3:$AA$3,0))=0,"",INDEX('[1]PNC 2020'!$A$3:$AA$434,MATCH($A667,'[1]PNC 2020'!$A$7:$A$434,0)+4,MATCH(H$60,'[1]PNC 2020'!$A$3:$AA$3,0))),"")</f>
        <v/>
      </c>
      <c r="I667" s="87" t="str">
        <f>IFERROR(IF(INDEX('[1]PNC 2020'!$A$3:$AA$434,MATCH($A667,'[1]PNC 2020'!$A$7:$A$434,0)+4,MATCH(I$60,'[1]PNC 2020'!$A$3:$AA$3,0))=0,"",INDEX('[1]PNC 2020'!$A$3:$AA$434,MATCH($A667,'[1]PNC 2020'!$A$7:$A$434,0)+4,MATCH(I$60,'[1]PNC 2020'!$A$3:$AA$3,0))),"")</f>
        <v/>
      </c>
      <c r="J667" s="87">
        <f t="shared" si="228"/>
        <v>0</v>
      </c>
      <c r="K667" s="87" t="str">
        <f>IFERROR(IF(INDEX('[1]PNC 2020'!$A$3:$AA$434,MATCH($A667,'[1]PNC 2020'!$A$7:$A$434,0)+4,MATCH(K$60,'[1]PNC 2020'!$A$3:$AA$3,0))=0,"",INDEX('[1]PNC 2020'!$A$3:$AA$434,MATCH($A667,'[1]PNC 2020'!$A$7:$A$434,0)+4,MATCH(K$60,'[1]PNC 2020'!$A$3:$AA$3,0))),"")</f>
        <v/>
      </c>
      <c r="L667" s="87" t="str">
        <f>IFERROR(IF(INDEX('[1]PNC 2020'!$A$3:$AA$434,MATCH($A667,'[1]PNC 2020'!$A$7:$A$434,0)+4,MATCH(L$60,'[1]PNC 2020'!$A$3:$AA$3,0))=0,"",INDEX('[1]PNC 2020'!$A$3:$AA$434,MATCH($A667,'[1]PNC 2020'!$A$7:$A$434,0)+4,MATCH(L$60,'[1]PNC 2020'!$A$3:$AA$3,0))),"")</f>
        <v/>
      </c>
      <c r="M667" s="87">
        <f t="shared" si="229"/>
        <v>0</v>
      </c>
      <c r="N667" s="87" t="str">
        <f>IFERROR(IF(INDEX('[1]PNC 2020'!$A$3:$AA$434,MATCH($A667,'[1]PNC 2020'!$A$7:$A$434,0)+4,MATCH(N$60,'[1]PNC 2020'!$A$3:$AA$3,0))=0,"",INDEX('[1]PNC 2020'!$A$3:$AA$434,MATCH($A667,'[1]PNC 2020'!$A$7:$A$434,0)+4,MATCH(N$60,'[1]PNC 2020'!$A$3:$AA$3,0))),"")</f>
        <v/>
      </c>
      <c r="O667" s="87" t="str">
        <f>IFERROR(IF(INDEX('[1]PNC 2020'!$A$3:$AA$434,MATCH($A667,'[1]PNC 2020'!$A$7:$A$434,0)+4,MATCH(O$60,'[1]PNC 2020'!$A$3:$AA$3,0))=0,"",INDEX('[1]PNC 2020'!$A$3:$AA$434,MATCH($A667,'[1]PNC 2020'!$A$7:$A$434,0)+4,MATCH(O$60,'[1]PNC 2020'!$A$3:$AA$3,0))),"")</f>
        <v/>
      </c>
      <c r="P667" s="87">
        <f t="shared" si="230"/>
        <v>0</v>
      </c>
      <c r="Q667" s="87" t="str">
        <f>IFERROR(IF(INDEX('[1]PNC 2020'!$A$3:$AA$434,MATCH($A667,'[1]PNC 2020'!$A$7:$A$434,0)+4,MATCH(Q$60,'[1]PNC 2020'!$A$3:$AA$3,0))=0,"",INDEX('[1]PNC 2020'!$A$3:$AA$434,MATCH($A667,'[1]PNC 2020'!$A$7:$A$434,0)+4,MATCH(Q$60,'[1]PNC 2020'!$A$3:$AA$3,0))),"")</f>
        <v/>
      </c>
      <c r="R667" s="87" t="str">
        <f>IFERROR(IF(INDEX('[1]PNC 2020'!$A$3:$AA$434,MATCH($A667,'[1]PNC 2020'!$A$7:$A$434,0)+4,MATCH(R$60,'[1]PNC 2020'!$A$3:$AA$3,0))=0,"",INDEX('[1]PNC 2020'!$A$3:$AA$434,MATCH($A667,'[1]PNC 2020'!$A$7:$A$434,0)+4,MATCH(R$60,'[1]PNC 2020'!$A$3:$AA$3,0))),"")</f>
        <v/>
      </c>
      <c r="S667" s="87">
        <f t="shared" si="231"/>
        <v>0</v>
      </c>
      <c r="T667" s="87" t="str">
        <f>IFERROR(IF(INDEX('[1]PNC 2020'!$A$3:$AA$434,MATCH($A667,'[1]PNC 2020'!$A$7:$A$434,0)+4,MATCH(T$60,'[1]PNC 2020'!$A$3:$AA$3,0))=0,"",INDEX('[1]PNC 2020'!$A$3:$AA$434,MATCH($A667,'[1]PNC 2020'!$A$7:$A$434,0)+4,MATCH(T$60,'[1]PNC 2020'!$A$3:$AA$3,0))),"")</f>
        <v/>
      </c>
      <c r="U667" s="87" t="str">
        <f>IFERROR(IF(INDEX('[1]PNC 2020'!$A$3:$AA$434,MATCH($A667,'[1]PNC 2020'!$A$7:$A$434,0)+4,MATCH(U$60,'[1]PNC 2020'!$A$3:$AA$3,0))=0,"",INDEX('[1]PNC 2020'!$A$3:$AA$434,MATCH($A667,'[1]PNC 2020'!$A$7:$A$434,0)+4,MATCH(U$60,'[1]PNC 2020'!$A$3:$AA$3,0))),"")</f>
        <v/>
      </c>
      <c r="V667" s="87">
        <f t="shared" si="232"/>
        <v>0</v>
      </c>
      <c r="W667" s="87" t="str">
        <f>IFERROR(IF(INDEX('[1]PNC 2020'!$A$3:$AA$434,MATCH($A667,'[1]PNC 2020'!$A$7:$A$434,0)+4,MATCH(W$60,'[1]PNC 2020'!$A$3:$AA$3,0))=0,"",INDEX('[1]PNC 2020'!$A$3:$AA$434,MATCH($A667,'[1]PNC 2020'!$A$7:$A$434,0)+4,MATCH(W$60,'[1]PNC 2020'!$A$3:$AA$3,0))),"")</f>
        <v/>
      </c>
      <c r="X667" s="87" t="str">
        <f>IFERROR(IF(INDEX('[1]PNC 2020'!$A$3:$AA$434,MATCH($A667,'[1]PNC 2020'!$A$7:$A$434,0)+4,MATCH(X$60,'[1]PNC 2020'!$A$3:$AA$3,0))=0,"",INDEX('[1]PNC 2020'!$A$3:$AA$434,MATCH($A667,'[1]PNC 2020'!$A$7:$A$434,0)+4,MATCH(X$60,'[1]PNC 2020'!$A$3:$AA$3,0))),"")</f>
        <v/>
      </c>
      <c r="Y667" s="87">
        <f t="shared" si="233"/>
        <v>0</v>
      </c>
      <c r="Z667" s="87" t="str">
        <f>IFERROR(IF(INDEX('[1]PNC 2020'!$A$3:$AA$434,MATCH($A667,'[1]PNC 2020'!$A$7:$A$434,0)+4,MATCH(Z$60,'[1]PNC 2020'!$A$3:$AA$3,0))=0,"",INDEX('[1]PNC 2020'!$A$3:$AA$434,MATCH($A667,'[1]PNC 2020'!$A$7:$A$434,0)+4,MATCH(Z$60,'[1]PNC 2020'!$A$3:$AA$3,0))),"")</f>
        <v/>
      </c>
      <c r="AA667" s="87" t="str">
        <f>IFERROR(IF(INDEX('[1]PNC 2020'!$A$3:$AA$434,MATCH($A667,'[1]PNC 2020'!$A$7:$A$434,0)+4,MATCH(AA$60,'[1]PNC 2020'!$A$3:$AA$3,0))=0,"",INDEX('[1]PNC 2020'!$A$3:$AA$434,MATCH($A667,'[1]PNC 2020'!$A$7:$A$434,0)+4,MATCH(AA$60,'[1]PNC 2020'!$A$3:$AA$3,0))),"")</f>
        <v/>
      </c>
      <c r="AB667" s="87">
        <f t="shared" si="234"/>
        <v>0</v>
      </c>
      <c r="AC667" s="87" t="str">
        <f>IFERROR(IF(INDEX('[1]PNC 2020'!$A$3:$AA$434,MATCH($A667,'[1]PNC 2020'!$A$7:$A$434,0)+4,MATCH(AC$60,'[1]PNC 2020'!$A$3:$AA$3,0))=0,"",INDEX('[1]PNC 2020'!$A$3:$AA$434,MATCH($A667,'[1]PNC 2020'!$A$7:$A$434,0)+4,MATCH(AC$60,'[1]PNC 2020'!$A$3:$AA$3,0))),"")</f>
        <v/>
      </c>
      <c r="AD667" s="87" t="str">
        <f>IFERROR(IF(INDEX('[1]PNC 2020'!$A$3:$AA$434,MATCH($A667,'[1]PNC 2020'!$A$7:$A$434,0)+4,MATCH(AD$60,'[1]PNC 2020'!$A$3:$AA$3,0))=0,"",INDEX('[1]PNC 2020'!$A$3:$AA$434,MATCH($A667,'[1]PNC 2020'!$A$7:$A$434,0)+4,MATCH(AD$60,'[1]PNC 2020'!$A$3:$AA$3,0))),"")</f>
        <v/>
      </c>
      <c r="AE667" s="87">
        <f t="shared" si="235"/>
        <v>0</v>
      </c>
      <c r="AF667" s="87" t="str">
        <f>IFERROR(IF(INDEX('[1]PNC 2020'!$A$3:$AA$434,MATCH($A667,'[1]PNC 2020'!$A$7:$A$434,0)+4,MATCH(AF$60,'[1]PNC 2020'!$A$3:$AA$3,0))=0,"",INDEX('[1]PNC 2020'!$A$3:$AA$434,MATCH($A667,'[1]PNC 2020'!$A$7:$A$434,0)+4,MATCH(AF$60,'[1]PNC 2020'!$A$3:$AA$3,0))),"")</f>
        <v/>
      </c>
      <c r="AG667" s="87" t="str">
        <f>IFERROR(IF(INDEX('[1]PNC 2020'!$A$3:$AA$434,MATCH($A667,'[1]PNC 2020'!$A$7:$A$434,0)+4,MATCH(AG$60,'[1]PNC 2020'!$A$3:$AA$3,0))=0,"",INDEX('[1]PNC 2020'!$A$3:$AA$434,MATCH($A667,'[1]PNC 2020'!$A$7:$A$434,0)+4,MATCH(AG$60,'[1]PNC 2020'!$A$3:$AA$3,0))),"")</f>
        <v/>
      </c>
      <c r="AH667" s="87">
        <f t="shared" si="236"/>
        <v>0</v>
      </c>
      <c r="AI667" s="87" t="str">
        <f>IFERROR(IF(INDEX('[1]PNC 2020'!$A$3:$AA$434,MATCH($A667,'[1]PNC 2020'!$A$7:$A$434,0)+4,MATCH(AI$60,'[1]PNC 2020'!$A$3:$AA$3,0))=0,"",INDEX('[1]PNC 2020'!$A$3:$AA$434,MATCH($A667,'[1]PNC 2020'!$A$7:$A$434,0)+4,MATCH(AI$60,'[1]PNC 2020'!$A$3:$AA$3,0))),"")</f>
        <v/>
      </c>
      <c r="AJ667" s="87" t="str">
        <f>IFERROR(IF(INDEX('[1]PNC 2020'!$A$3:$AA$434,MATCH($A667,'[1]PNC 2020'!$A$7:$A$434,0)+4,MATCH(AJ$60,'[1]PNC 2020'!$A$3:$AA$3,0))=0,"",INDEX('[1]PNC 2020'!$A$3:$AA$434,MATCH($A667,'[1]PNC 2020'!$A$7:$A$434,0)+4,MATCH(AJ$60,'[1]PNC 2020'!$A$3:$AA$3,0))),"")</f>
        <v/>
      </c>
      <c r="AK667" s="87">
        <f t="shared" si="237"/>
        <v>0</v>
      </c>
      <c r="AM667" s="132" t="s">
        <v>11</v>
      </c>
    </row>
    <row r="668" spans="1:39" s="45" customFormat="1" ht="15.95" customHeight="1" x14ac:dyDescent="0.2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tr">
        <f>IFERROR(IF(INDEX('[1]PNC 2020'!$A$3:$AA$434,MATCH($A668,'[1]PNC 2020'!$A$7:$A$434,0)+4,MATCH(E$60,'[1]PNC 2020'!$A$3:$AA$3,0))=0,"",INDEX('[1]PNC 2020'!$A$3:$AA$434,MATCH($A668,'[1]PNC 2020'!$A$7:$A$434,0)+4,MATCH(E$60,'[1]PNC 2020'!$A$3:$AA$3,0))),"")</f>
        <v/>
      </c>
      <c r="F668" s="87" t="str">
        <f>IFERROR(IF(INDEX('[1]PNC 2020'!$A$3:$AA$434,MATCH($A668,'[1]PNC 2020'!$A$7:$A$434,0)+4,MATCH(F$60,'[1]PNC 2020'!$A$3:$AA$3,0))=0,"",INDEX('[1]PNC 2020'!$A$3:$AA$434,MATCH($A668,'[1]PNC 2020'!$A$7:$A$434,0)+4,MATCH(F$60,'[1]PNC 2020'!$A$3:$AA$3,0))),"")</f>
        <v/>
      </c>
      <c r="G668" s="87">
        <f t="shared" si="227"/>
        <v>0</v>
      </c>
      <c r="H668" s="87" t="str">
        <f>IFERROR(IF(INDEX('[1]PNC 2020'!$A$3:$AA$434,MATCH($A668,'[1]PNC 2020'!$A$7:$A$434,0)+4,MATCH(H$60,'[1]PNC 2020'!$A$3:$AA$3,0))=0,"",INDEX('[1]PNC 2020'!$A$3:$AA$434,MATCH($A668,'[1]PNC 2020'!$A$7:$A$434,0)+4,MATCH(H$60,'[1]PNC 2020'!$A$3:$AA$3,0))),"")</f>
        <v/>
      </c>
      <c r="I668" s="87" t="str">
        <f>IFERROR(IF(INDEX('[1]PNC 2020'!$A$3:$AA$434,MATCH($A668,'[1]PNC 2020'!$A$7:$A$434,0)+4,MATCH(I$60,'[1]PNC 2020'!$A$3:$AA$3,0))=0,"",INDEX('[1]PNC 2020'!$A$3:$AA$434,MATCH($A668,'[1]PNC 2020'!$A$7:$A$434,0)+4,MATCH(I$60,'[1]PNC 2020'!$A$3:$AA$3,0))),"")</f>
        <v/>
      </c>
      <c r="J668" s="87">
        <f t="shared" si="228"/>
        <v>0</v>
      </c>
      <c r="K668" s="87" t="str">
        <f>IFERROR(IF(INDEX('[1]PNC 2020'!$A$3:$AA$434,MATCH($A668,'[1]PNC 2020'!$A$7:$A$434,0)+4,MATCH(K$60,'[1]PNC 2020'!$A$3:$AA$3,0))=0,"",INDEX('[1]PNC 2020'!$A$3:$AA$434,MATCH($A668,'[1]PNC 2020'!$A$7:$A$434,0)+4,MATCH(K$60,'[1]PNC 2020'!$A$3:$AA$3,0))),"")</f>
        <v/>
      </c>
      <c r="L668" s="87" t="str">
        <f>IFERROR(IF(INDEX('[1]PNC 2020'!$A$3:$AA$434,MATCH($A668,'[1]PNC 2020'!$A$7:$A$434,0)+4,MATCH(L$60,'[1]PNC 2020'!$A$3:$AA$3,0))=0,"",INDEX('[1]PNC 2020'!$A$3:$AA$434,MATCH($A668,'[1]PNC 2020'!$A$7:$A$434,0)+4,MATCH(L$60,'[1]PNC 2020'!$A$3:$AA$3,0))),"")</f>
        <v/>
      </c>
      <c r="M668" s="87">
        <f t="shared" si="229"/>
        <v>0</v>
      </c>
      <c r="N668" s="87" t="str">
        <f>IFERROR(IF(INDEX('[1]PNC 2020'!$A$3:$AA$434,MATCH($A668,'[1]PNC 2020'!$A$7:$A$434,0)+4,MATCH(N$60,'[1]PNC 2020'!$A$3:$AA$3,0))=0,"",INDEX('[1]PNC 2020'!$A$3:$AA$434,MATCH($A668,'[1]PNC 2020'!$A$7:$A$434,0)+4,MATCH(N$60,'[1]PNC 2020'!$A$3:$AA$3,0))),"")</f>
        <v/>
      </c>
      <c r="O668" s="87" t="str">
        <f>IFERROR(IF(INDEX('[1]PNC 2020'!$A$3:$AA$434,MATCH($A668,'[1]PNC 2020'!$A$7:$A$434,0)+4,MATCH(O$60,'[1]PNC 2020'!$A$3:$AA$3,0))=0,"",INDEX('[1]PNC 2020'!$A$3:$AA$434,MATCH($A668,'[1]PNC 2020'!$A$7:$A$434,0)+4,MATCH(O$60,'[1]PNC 2020'!$A$3:$AA$3,0))),"")</f>
        <v/>
      </c>
      <c r="P668" s="87">
        <f t="shared" si="230"/>
        <v>0</v>
      </c>
      <c r="Q668" s="87" t="str">
        <f>IFERROR(IF(INDEX('[1]PNC 2020'!$A$3:$AA$434,MATCH($A668,'[1]PNC 2020'!$A$7:$A$434,0)+4,MATCH(Q$60,'[1]PNC 2020'!$A$3:$AA$3,0))=0,"",INDEX('[1]PNC 2020'!$A$3:$AA$434,MATCH($A668,'[1]PNC 2020'!$A$7:$A$434,0)+4,MATCH(Q$60,'[1]PNC 2020'!$A$3:$AA$3,0))),"")</f>
        <v/>
      </c>
      <c r="R668" s="87" t="str">
        <f>IFERROR(IF(INDEX('[1]PNC 2020'!$A$3:$AA$434,MATCH($A668,'[1]PNC 2020'!$A$7:$A$434,0)+4,MATCH(R$60,'[1]PNC 2020'!$A$3:$AA$3,0))=0,"",INDEX('[1]PNC 2020'!$A$3:$AA$434,MATCH($A668,'[1]PNC 2020'!$A$7:$A$434,0)+4,MATCH(R$60,'[1]PNC 2020'!$A$3:$AA$3,0))),"")</f>
        <v/>
      </c>
      <c r="S668" s="87">
        <f t="shared" si="231"/>
        <v>0</v>
      </c>
      <c r="T668" s="87" t="str">
        <f>IFERROR(IF(INDEX('[1]PNC 2020'!$A$3:$AA$434,MATCH($A668,'[1]PNC 2020'!$A$7:$A$434,0)+4,MATCH(T$60,'[1]PNC 2020'!$A$3:$AA$3,0))=0,"",INDEX('[1]PNC 2020'!$A$3:$AA$434,MATCH($A668,'[1]PNC 2020'!$A$7:$A$434,0)+4,MATCH(T$60,'[1]PNC 2020'!$A$3:$AA$3,0))),"")</f>
        <v/>
      </c>
      <c r="U668" s="87" t="str">
        <f>IFERROR(IF(INDEX('[1]PNC 2020'!$A$3:$AA$434,MATCH($A668,'[1]PNC 2020'!$A$7:$A$434,0)+4,MATCH(U$60,'[1]PNC 2020'!$A$3:$AA$3,0))=0,"",INDEX('[1]PNC 2020'!$A$3:$AA$434,MATCH($A668,'[1]PNC 2020'!$A$7:$A$434,0)+4,MATCH(U$60,'[1]PNC 2020'!$A$3:$AA$3,0))),"")</f>
        <v/>
      </c>
      <c r="V668" s="87">
        <f t="shared" si="232"/>
        <v>0</v>
      </c>
      <c r="W668" s="87" t="str">
        <f>IFERROR(IF(INDEX('[1]PNC 2020'!$A$3:$AA$434,MATCH($A668,'[1]PNC 2020'!$A$7:$A$434,0)+4,MATCH(W$60,'[1]PNC 2020'!$A$3:$AA$3,0))=0,"",INDEX('[1]PNC 2020'!$A$3:$AA$434,MATCH($A668,'[1]PNC 2020'!$A$7:$A$434,0)+4,MATCH(W$60,'[1]PNC 2020'!$A$3:$AA$3,0))),"")</f>
        <v/>
      </c>
      <c r="X668" s="87" t="str">
        <f>IFERROR(IF(INDEX('[1]PNC 2020'!$A$3:$AA$434,MATCH($A668,'[1]PNC 2020'!$A$7:$A$434,0)+4,MATCH(X$60,'[1]PNC 2020'!$A$3:$AA$3,0))=0,"",INDEX('[1]PNC 2020'!$A$3:$AA$434,MATCH($A668,'[1]PNC 2020'!$A$7:$A$434,0)+4,MATCH(X$60,'[1]PNC 2020'!$A$3:$AA$3,0))),"")</f>
        <v/>
      </c>
      <c r="Y668" s="87">
        <f t="shared" si="233"/>
        <v>0</v>
      </c>
      <c r="Z668" s="87" t="str">
        <f>IFERROR(IF(INDEX('[1]PNC 2020'!$A$3:$AA$434,MATCH($A668,'[1]PNC 2020'!$A$7:$A$434,0)+4,MATCH(Z$60,'[1]PNC 2020'!$A$3:$AA$3,0))=0,"",INDEX('[1]PNC 2020'!$A$3:$AA$434,MATCH($A668,'[1]PNC 2020'!$A$7:$A$434,0)+4,MATCH(Z$60,'[1]PNC 2020'!$A$3:$AA$3,0))),"")</f>
        <v/>
      </c>
      <c r="AA668" s="87" t="str">
        <f>IFERROR(IF(INDEX('[1]PNC 2020'!$A$3:$AA$434,MATCH($A668,'[1]PNC 2020'!$A$7:$A$434,0)+4,MATCH(AA$60,'[1]PNC 2020'!$A$3:$AA$3,0))=0,"",INDEX('[1]PNC 2020'!$A$3:$AA$434,MATCH($A668,'[1]PNC 2020'!$A$7:$A$434,0)+4,MATCH(AA$60,'[1]PNC 2020'!$A$3:$AA$3,0))),"")</f>
        <v/>
      </c>
      <c r="AB668" s="87">
        <f t="shared" si="234"/>
        <v>0</v>
      </c>
      <c r="AC668" s="87" t="str">
        <f>IFERROR(IF(INDEX('[1]PNC 2020'!$A$3:$AA$434,MATCH($A668,'[1]PNC 2020'!$A$7:$A$434,0)+4,MATCH(AC$60,'[1]PNC 2020'!$A$3:$AA$3,0))=0,"",INDEX('[1]PNC 2020'!$A$3:$AA$434,MATCH($A668,'[1]PNC 2020'!$A$7:$A$434,0)+4,MATCH(AC$60,'[1]PNC 2020'!$A$3:$AA$3,0))),"")</f>
        <v/>
      </c>
      <c r="AD668" s="87" t="str">
        <f>IFERROR(IF(INDEX('[1]PNC 2020'!$A$3:$AA$434,MATCH($A668,'[1]PNC 2020'!$A$7:$A$434,0)+4,MATCH(AD$60,'[1]PNC 2020'!$A$3:$AA$3,0))=0,"",INDEX('[1]PNC 2020'!$A$3:$AA$434,MATCH($A668,'[1]PNC 2020'!$A$7:$A$434,0)+4,MATCH(AD$60,'[1]PNC 2020'!$A$3:$AA$3,0))),"")</f>
        <v/>
      </c>
      <c r="AE668" s="87">
        <f t="shared" si="235"/>
        <v>0</v>
      </c>
      <c r="AF668" s="87" t="str">
        <f>IFERROR(IF(INDEX('[1]PNC 2020'!$A$3:$AA$434,MATCH($A668,'[1]PNC 2020'!$A$7:$A$434,0)+4,MATCH(AF$60,'[1]PNC 2020'!$A$3:$AA$3,0))=0,"",INDEX('[1]PNC 2020'!$A$3:$AA$434,MATCH($A668,'[1]PNC 2020'!$A$7:$A$434,0)+4,MATCH(AF$60,'[1]PNC 2020'!$A$3:$AA$3,0))),"")</f>
        <v/>
      </c>
      <c r="AG668" s="87" t="str">
        <f>IFERROR(IF(INDEX('[1]PNC 2020'!$A$3:$AA$434,MATCH($A668,'[1]PNC 2020'!$A$7:$A$434,0)+4,MATCH(AG$60,'[1]PNC 2020'!$A$3:$AA$3,0))=0,"",INDEX('[1]PNC 2020'!$A$3:$AA$434,MATCH($A668,'[1]PNC 2020'!$A$7:$A$434,0)+4,MATCH(AG$60,'[1]PNC 2020'!$A$3:$AA$3,0))),"")</f>
        <v/>
      </c>
      <c r="AH668" s="87">
        <f t="shared" si="236"/>
        <v>0</v>
      </c>
      <c r="AI668" s="87" t="str">
        <f>IFERROR(IF(INDEX('[1]PNC 2020'!$A$3:$AA$434,MATCH($A668,'[1]PNC 2020'!$A$7:$A$434,0)+4,MATCH(AI$60,'[1]PNC 2020'!$A$3:$AA$3,0))=0,"",INDEX('[1]PNC 2020'!$A$3:$AA$434,MATCH($A668,'[1]PNC 2020'!$A$7:$A$434,0)+4,MATCH(AI$60,'[1]PNC 2020'!$A$3:$AA$3,0))),"")</f>
        <v/>
      </c>
      <c r="AJ668" s="87" t="str">
        <f>IFERROR(IF(INDEX('[1]PNC 2020'!$A$3:$AA$434,MATCH($A668,'[1]PNC 2020'!$A$7:$A$434,0)+4,MATCH(AJ$60,'[1]PNC 2020'!$A$3:$AA$3,0))=0,"",INDEX('[1]PNC 2020'!$A$3:$AA$434,MATCH($A668,'[1]PNC 2020'!$A$7:$A$434,0)+4,MATCH(AJ$60,'[1]PNC 2020'!$A$3:$AA$3,0))),"")</f>
        <v/>
      </c>
      <c r="AK668" s="87">
        <f t="shared" si="237"/>
        <v>0</v>
      </c>
      <c r="AM668" s="132" t="s">
        <v>11</v>
      </c>
    </row>
    <row r="669" spans="1:39" ht="15.95" customHeight="1" x14ac:dyDescent="0.2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tr">
        <f>IFERROR(IF(INDEX('[1]PNC 2020'!$A$3:$AA$434,MATCH($A669,'[1]PNC 2020'!$A$7:$A$434,0)+4,MATCH(E$60,'[1]PNC 2020'!$A$3:$AA$3,0))=0,"",INDEX('[1]PNC 2020'!$A$3:$AA$434,MATCH($A669,'[1]PNC 2020'!$A$7:$A$434,0)+4,MATCH(E$60,'[1]PNC 2020'!$A$3:$AA$3,0))),"")</f>
        <v/>
      </c>
      <c r="F669" s="87" t="str">
        <f>IFERROR(IF(INDEX('[1]PNC 2020'!$A$3:$AA$434,MATCH($A669,'[1]PNC 2020'!$A$7:$A$434,0)+4,MATCH(F$60,'[1]PNC 2020'!$A$3:$AA$3,0))=0,"",INDEX('[1]PNC 2020'!$A$3:$AA$434,MATCH($A669,'[1]PNC 2020'!$A$7:$A$434,0)+4,MATCH(F$60,'[1]PNC 2020'!$A$3:$AA$3,0))),"")</f>
        <v/>
      </c>
      <c r="G669" s="87">
        <f t="shared" si="227"/>
        <v>0</v>
      </c>
      <c r="H669" s="87" t="str">
        <f>IFERROR(IF(INDEX('[1]PNC 2020'!$A$3:$AA$434,MATCH($A669,'[1]PNC 2020'!$A$7:$A$434,0)+4,MATCH(H$60,'[1]PNC 2020'!$A$3:$AA$3,0))=0,"",INDEX('[1]PNC 2020'!$A$3:$AA$434,MATCH($A669,'[1]PNC 2020'!$A$7:$A$434,0)+4,MATCH(H$60,'[1]PNC 2020'!$A$3:$AA$3,0))),"")</f>
        <v/>
      </c>
      <c r="I669" s="87" t="str">
        <f>IFERROR(IF(INDEX('[1]PNC 2020'!$A$3:$AA$434,MATCH($A669,'[1]PNC 2020'!$A$7:$A$434,0)+4,MATCH(I$60,'[1]PNC 2020'!$A$3:$AA$3,0))=0,"",INDEX('[1]PNC 2020'!$A$3:$AA$434,MATCH($A669,'[1]PNC 2020'!$A$7:$A$434,0)+4,MATCH(I$60,'[1]PNC 2020'!$A$3:$AA$3,0))),"")</f>
        <v/>
      </c>
      <c r="J669" s="87">
        <f t="shared" si="228"/>
        <v>0</v>
      </c>
      <c r="K669" s="87" t="str">
        <f>IFERROR(IF(INDEX('[1]PNC 2020'!$A$3:$AA$434,MATCH($A669,'[1]PNC 2020'!$A$7:$A$434,0)+4,MATCH(K$60,'[1]PNC 2020'!$A$3:$AA$3,0))=0,"",INDEX('[1]PNC 2020'!$A$3:$AA$434,MATCH($A669,'[1]PNC 2020'!$A$7:$A$434,0)+4,MATCH(K$60,'[1]PNC 2020'!$A$3:$AA$3,0))),"")</f>
        <v/>
      </c>
      <c r="L669" s="87" t="str">
        <f>IFERROR(IF(INDEX('[1]PNC 2020'!$A$3:$AA$434,MATCH($A669,'[1]PNC 2020'!$A$7:$A$434,0)+4,MATCH(L$60,'[1]PNC 2020'!$A$3:$AA$3,0))=0,"",INDEX('[1]PNC 2020'!$A$3:$AA$434,MATCH($A669,'[1]PNC 2020'!$A$7:$A$434,0)+4,MATCH(L$60,'[1]PNC 2020'!$A$3:$AA$3,0))),"")</f>
        <v/>
      </c>
      <c r="M669" s="87">
        <f t="shared" si="229"/>
        <v>0</v>
      </c>
      <c r="N669" s="87" t="str">
        <f>IFERROR(IF(INDEX('[1]PNC 2020'!$A$3:$AA$434,MATCH($A669,'[1]PNC 2020'!$A$7:$A$434,0)+4,MATCH(N$60,'[1]PNC 2020'!$A$3:$AA$3,0))=0,"",INDEX('[1]PNC 2020'!$A$3:$AA$434,MATCH($A669,'[1]PNC 2020'!$A$7:$A$434,0)+4,MATCH(N$60,'[1]PNC 2020'!$A$3:$AA$3,0))),"")</f>
        <v/>
      </c>
      <c r="O669" s="87" t="str">
        <f>IFERROR(IF(INDEX('[1]PNC 2020'!$A$3:$AA$434,MATCH($A669,'[1]PNC 2020'!$A$7:$A$434,0)+4,MATCH(O$60,'[1]PNC 2020'!$A$3:$AA$3,0))=0,"",INDEX('[1]PNC 2020'!$A$3:$AA$434,MATCH($A669,'[1]PNC 2020'!$A$7:$A$434,0)+4,MATCH(O$60,'[1]PNC 2020'!$A$3:$AA$3,0))),"")</f>
        <v/>
      </c>
      <c r="P669" s="87">
        <f t="shared" si="230"/>
        <v>0</v>
      </c>
      <c r="Q669" s="87" t="str">
        <f>IFERROR(IF(INDEX('[1]PNC 2020'!$A$3:$AA$434,MATCH($A669,'[1]PNC 2020'!$A$7:$A$434,0)+4,MATCH(Q$60,'[1]PNC 2020'!$A$3:$AA$3,0))=0,"",INDEX('[1]PNC 2020'!$A$3:$AA$434,MATCH($A669,'[1]PNC 2020'!$A$7:$A$434,0)+4,MATCH(Q$60,'[1]PNC 2020'!$A$3:$AA$3,0))),"")</f>
        <v/>
      </c>
      <c r="R669" s="87" t="str">
        <f>IFERROR(IF(INDEX('[1]PNC 2020'!$A$3:$AA$434,MATCH($A669,'[1]PNC 2020'!$A$7:$A$434,0)+4,MATCH(R$60,'[1]PNC 2020'!$A$3:$AA$3,0))=0,"",INDEX('[1]PNC 2020'!$A$3:$AA$434,MATCH($A669,'[1]PNC 2020'!$A$7:$A$434,0)+4,MATCH(R$60,'[1]PNC 2020'!$A$3:$AA$3,0))),"")</f>
        <v/>
      </c>
      <c r="S669" s="87">
        <f t="shared" si="231"/>
        <v>0</v>
      </c>
      <c r="T669" s="87" t="str">
        <f>IFERROR(IF(INDEX('[1]PNC 2020'!$A$3:$AA$434,MATCH($A669,'[1]PNC 2020'!$A$7:$A$434,0)+4,MATCH(T$60,'[1]PNC 2020'!$A$3:$AA$3,0))=0,"",INDEX('[1]PNC 2020'!$A$3:$AA$434,MATCH($A669,'[1]PNC 2020'!$A$7:$A$434,0)+4,MATCH(T$60,'[1]PNC 2020'!$A$3:$AA$3,0))),"")</f>
        <v/>
      </c>
      <c r="U669" s="87" t="str">
        <f>IFERROR(IF(INDEX('[1]PNC 2020'!$A$3:$AA$434,MATCH($A669,'[1]PNC 2020'!$A$7:$A$434,0)+4,MATCH(U$60,'[1]PNC 2020'!$A$3:$AA$3,0))=0,"",INDEX('[1]PNC 2020'!$A$3:$AA$434,MATCH($A669,'[1]PNC 2020'!$A$7:$A$434,0)+4,MATCH(U$60,'[1]PNC 2020'!$A$3:$AA$3,0))),"")</f>
        <v/>
      </c>
      <c r="V669" s="87">
        <f t="shared" si="232"/>
        <v>0</v>
      </c>
      <c r="W669" s="87" t="str">
        <f>IFERROR(IF(INDEX('[1]PNC 2020'!$A$3:$AA$434,MATCH($A669,'[1]PNC 2020'!$A$7:$A$434,0)+4,MATCH(W$60,'[1]PNC 2020'!$A$3:$AA$3,0))=0,"",INDEX('[1]PNC 2020'!$A$3:$AA$434,MATCH($A669,'[1]PNC 2020'!$A$7:$A$434,0)+4,MATCH(W$60,'[1]PNC 2020'!$A$3:$AA$3,0))),"")</f>
        <v/>
      </c>
      <c r="X669" s="87" t="str">
        <f>IFERROR(IF(INDEX('[1]PNC 2020'!$A$3:$AA$434,MATCH($A669,'[1]PNC 2020'!$A$7:$A$434,0)+4,MATCH(X$60,'[1]PNC 2020'!$A$3:$AA$3,0))=0,"",INDEX('[1]PNC 2020'!$A$3:$AA$434,MATCH($A669,'[1]PNC 2020'!$A$7:$A$434,0)+4,MATCH(X$60,'[1]PNC 2020'!$A$3:$AA$3,0))),"")</f>
        <v/>
      </c>
      <c r="Y669" s="87">
        <f t="shared" si="233"/>
        <v>0</v>
      </c>
      <c r="Z669" s="87" t="str">
        <f>IFERROR(IF(INDEX('[1]PNC 2020'!$A$3:$AA$434,MATCH($A669,'[1]PNC 2020'!$A$7:$A$434,0)+4,MATCH(Z$60,'[1]PNC 2020'!$A$3:$AA$3,0))=0,"",INDEX('[1]PNC 2020'!$A$3:$AA$434,MATCH($A669,'[1]PNC 2020'!$A$7:$A$434,0)+4,MATCH(Z$60,'[1]PNC 2020'!$A$3:$AA$3,0))),"")</f>
        <v/>
      </c>
      <c r="AA669" s="87" t="str">
        <f>IFERROR(IF(INDEX('[1]PNC 2020'!$A$3:$AA$434,MATCH($A669,'[1]PNC 2020'!$A$7:$A$434,0)+4,MATCH(AA$60,'[1]PNC 2020'!$A$3:$AA$3,0))=0,"",INDEX('[1]PNC 2020'!$A$3:$AA$434,MATCH($A669,'[1]PNC 2020'!$A$7:$A$434,0)+4,MATCH(AA$60,'[1]PNC 2020'!$A$3:$AA$3,0))),"")</f>
        <v/>
      </c>
      <c r="AB669" s="87">
        <f t="shared" si="234"/>
        <v>0</v>
      </c>
      <c r="AC669" s="87" t="str">
        <f>IFERROR(IF(INDEX('[1]PNC 2020'!$A$3:$AA$434,MATCH($A669,'[1]PNC 2020'!$A$7:$A$434,0)+4,MATCH(AC$60,'[1]PNC 2020'!$A$3:$AA$3,0))=0,"",INDEX('[1]PNC 2020'!$A$3:$AA$434,MATCH($A669,'[1]PNC 2020'!$A$7:$A$434,0)+4,MATCH(AC$60,'[1]PNC 2020'!$A$3:$AA$3,0))),"")</f>
        <v/>
      </c>
      <c r="AD669" s="87" t="str">
        <f>IFERROR(IF(INDEX('[1]PNC 2020'!$A$3:$AA$434,MATCH($A669,'[1]PNC 2020'!$A$7:$A$434,0)+4,MATCH(AD$60,'[1]PNC 2020'!$A$3:$AA$3,0))=0,"",INDEX('[1]PNC 2020'!$A$3:$AA$434,MATCH($A669,'[1]PNC 2020'!$A$7:$A$434,0)+4,MATCH(AD$60,'[1]PNC 2020'!$A$3:$AA$3,0))),"")</f>
        <v/>
      </c>
      <c r="AE669" s="87">
        <f t="shared" si="235"/>
        <v>0</v>
      </c>
      <c r="AF669" s="87" t="str">
        <f>IFERROR(IF(INDEX('[1]PNC 2020'!$A$3:$AA$434,MATCH($A669,'[1]PNC 2020'!$A$7:$A$434,0)+4,MATCH(AF$60,'[1]PNC 2020'!$A$3:$AA$3,0))=0,"",INDEX('[1]PNC 2020'!$A$3:$AA$434,MATCH($A669,'[1]PNC 2020'!$A$7:$A$434,0)+4,MATCH(AF$60,'[1]PNC 2020'!$A$3:$AA$3,0))),"")</f>
        <v/>
      </c>
      <c r="AG669" s="87" t="str">
        <f>IFERROR(IF(INDEX('[1]PNC 2020'!$A$3:$AA$434,MATCH($A669,'[1]PNC 2020'!$A$7:$A$434,0)+4,MATCH(AG$60,'[1]PNC 2020'!$A$3:$AA$3,0))=0,"",INDEX('[1]PNC 2020'!$A$3:$AA$434,MATCH($A669,'[1]PNC 2020'!$A$7:$A$434,0)+4,MATCH(AG$60,'[1]PNC 2020'!$A$3:$AA$3,0))),"")</f>
        <v/>
      </c>
      <c r="AH669" s="87">
        <f t="shared" si="236"/>
        <v>0</v>
      </c>
      <c r="AI669" s="87" t="str">
        <f>IFERROR(IF(INDEX('[1]PNC 2020'!$A$3:$AA$434,MATCH($A669,'[1]PNC 2020'!$A$7:$A$434,0)+4,MATCH(AI$60,'[1]PNC 2020'!$A$3:$AA$3,0))=0,"",INDEX('[1]PNC 2020'!$A$3:$AA$434,MATCH($A669,'[1]PNC 2020'!$A$7:$A$434,0)+4,MATCH(AI$60,'[1]PNC 2020'!$A$3:$AA$3,0))),"")</f>
        <v/>
      </c>
      <c r="AJ669" s="87" t="str">
        <f>IFERROR(IF(INDEX('[1]PNC 2020'!$A$3:$AA$434,MATCH($A669,'[1]PNC 2020'!$A$7:$A$434,0)+4,MATCH(AJ$60,'[1]PNC 2020'!$A$3:$AA$3,0))=0,"",INDEX('[1]PNC 2020'!$A$3:$AA$434,MATCH($A669,'[1]PNC 2020'!$A$7:$A$434,0)+4,MATCH(AJ$60,'[1]PNC 2020'!$A$3:$AA$3,0))),"")</f>
        <v/>
      </c>
      <c r="AK669" s="87">
        <f t="shared" si="237"/>
        <v>0</v>
      </c>
      <c r="AM669" s="132" t="s">
        <v>11</v>
      </c>
    </row>
    <row r="670" spans="1:39" s="45" customFormat="1" ht="15.95" customHeight="1" x14ac:dyDescent="0.2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tr">
        <f>IFERROR(IF(INDEX('[1]PNC 2020'!$A$3:$AA$434,MATCH($A670,'[1]PNC 2020'!$A$7:$A$434,0)+4,MATCH(E$60,'[1]PNC 2020'!$A$3:$AA$3,0))=0,"",INDEX('[1]PNC 2020'!$A$3:$AA$434,MATCH($A670,'[1]PNC 2020'!$A$7:$A$434,0)+4,MATCH(E$60,'[1]PNC 2020'!$A$3:$AA$3,0))),"")</f>
        <v/>
      </c>
      <c r="F670" s="87" t="str">
        <f>IFERROR(IF(INDEX('[1]PNC 2020'!$A$3:$AA$434,MATCH($A670,'[1]PNC 2020'!$A$7:$A$434,0)+4,MATCH(F$60,'[1]PNC 2020'!$A$3:$AA$3,0))=0,"",INDEX('[1]PNC 2020'!$A$3:$AA$434,MATCH($A670,'[1]PNC 2020'!$A$7:$A$434,0)+4,MATCH(F$60,'[1]PNC 2020'!$A$3:$AA$3,0))),"")</f>
        <v/>
      </c>
      <c r="G670" s="87">
        <f t="shared" si="227"/>
        <v>0</v>
      </c>
      <c r="H670" s="87" t="str">
        <f>IFERROR(IF(INDEX('[1]PNC 2020'!$A$3:$AA$434,MATCH($A670,'[1]PNC 2020'!$A$7:$A$434,0)+4,MATCH(H$60,'[1]PNC 2020'!$A$3:$AA$3,0))=0,"",INDEX('[1]PNC 2020'!$A$3:$AA$434,MATCH($A670,'[1]PNC 2020'!$A$7:$A$434,0)+4,MATCH(H$60,'[1]PNC 2020'!$A$3:$AA$3,0))),"")</f>
        <v/>
      </c>
      <c r="I670" s="87" t="str">
        <f>IFERROR(IF(INDEX('[1]PNC 2020'!$A$3:$AA$434,MATCH($A670,'[1]PNC 2020'!$A$7:$A$434,0)+4,MATCH(I$60,'[1]PNC 2020'!$A$3:$AA$3,0))=0,"",INDEX('[1]PNC 2020'!$A$3:$AA$434,MATCH($A670,'[1]PNC 2020'!$A$7:$A$434,0)+4,MATCH(I$60,'[1]PNC 2020'!$A$3:$AA$3,0))),"")</f>
        <v/>
      </c>
      <c r="J670" s="87">
        <f t="shared" si="228"/>
        <v>0</v>
      </c>
      <c r="K670" s="87" t="str">
        <f>IFERROR(IF(INDEX('[1]PNC 2020'!$A$3:$AA$434,MATCH($A670,'[1]PNC 2020'!$A$7:$A$434,0)+4,MATCH(K$60,'[1]PNC 2020'!$A$3:$AA$3,0))=0,"",INDEX('[1]PNC 2020'!$A$3:$AA$434,MATCH($A670,'[1]PNC 2020'!$A$7:$A$434,0)+4,MATCH(K$60,'[1]PNC 2020'!$A$3:$AA$3,0))),"")</f>
        <v/>
      </c>
      <c r="L670" s="87" t="str">
        <f>IFERROR(IF(INDEX('[1]PNC 2020'!$A$3:$AA$434,MATCH($A670,'[1]PNC 2020'!$A$7:$A$434,0)+4,MATCH(L$60,'[1]PNC 2020'!$A$3:$AA$3,0))=0,"",INDEX('[1]PNC 2020'!$A$3:$AA$434,MATCH($A670,'[1]PNC 2020'!$A$7:$A$434,0)+4,MATCH(L$60,'[1]PNC 2020'!$A$3:$AA$3,0))),"")</f>
        <v/>
      </c>
      <c r="M670" s="87">
        <f t="shared" si="229"/>
        <v>0</v>
      </c>
      <c r="N670" s="87" t="str">
        <f>IFERROR(IF(INDEX('[1]PNC 2020'!$A$3:$AA$434,MATCH($A670,'[1]PNC 2020'!$A$7:$A$434,0)+4,MATCH(N$60,'[1]PNC 2020'!$A$3:$AA$3,0))=0,"",INDEX('[1]PNC 2020'!$A$3:$AA$434,MATCH($A670,'[1]PNC 2020'!$A$7:$A$434,0)+4,MATCH(N$60,'[1]PNC 2020'!$A$3:$AA$3,0))),"")</f>
        <v/>
      </c>
      <c r="O670" s="87" t="str">
        <f>IFERROR(IF(INDEX('[1]PNC 2020'!$A$3:$AA$434,MATCH($A670,'[1]PNC 2020'!$A$7:$A$434,0)+4,MATCH(O$60,'[1]PNC 2020'!$A$3:$AA$3,0))=0,"",INDEX('[1]PNC 2020'!$A$3:$AA$434,MATCH($A670,'[1]PNC 2020'!$A$7:$A$434,0)+4,MATCH(O$60,'[1]PNC 2020'!$A$3:$AA$3,0))),"")</f>
        <v/>
      </c>
      <c r="P670" s="87">
        <f t="shared" si="230"/>
        <v>0</v>
      </c>
      <c r="Q670" s="87" t="str">
        <f>IFERROR(IF(INDEX('[1]PNC 2020'!$A$3:$AA$434,MATCH($A670,'[1]PNC 2020'!$A$7:$A$434,0)+4,MATCH(Q$60,'[1]PNC 2020'!$A$3:$AA$3,0))=0,"",INDEX('[1]PNC 2020'!$A$3:$AA$434,MATCH($A670,'[1]PNC 2020'!$A$7:$A$434,0)+4,MATCH(Q$60,'[1]PNC 2020'!$A$3:$AA$3,0))),"")</f>
        <v/>
      </c>
      <c r="R670" s="87" t="str">
        <f>IFERROR(IF(INDEX('[1]PNC 2020'!$A$3:$AA$434,MATCH($A670,'[1]PNC 2020'!$A$7:$A$434,0)+4,MATCH(R$60,'[1]PNC 2020'!$A$3:$AA$3,0))=0,"",INDEX('[1]PNC 2020'!$A$3:$AA$434,MATCH($A670,'[1]PNC 2020'!$A$7:$A$434,0)+4,MATCH(R$60,'[1]PNC 2020'!$A$3:$AA$3,0))),"")</f>
        <v/>
      </c>
      <c r="S670" s="87">
        <f t="shared" si="231"/>
        <v>0</v>
      </c>
      <c r="T670" s="87" t="str">
        <f>IFERROR(IF(INDEX('[1]PNC 2020'!$A$3:$AA$434,MATCH($A670,'[1]PNC 2020'!$A$7:$A$434,0)+4,MATCH(T$60,'[1]PNC 2020'!$A$3:$AA$3,0))=0,"",INDEX('[1]PNC 2020'!$A$3:$AA$434,MATCH($A670,'[1]PNC 2020'!$A$7:$A$434,0)+4,MATCH(T$60,'[1]PNC 2020'!$A$3:$AA$3,0))),"")</f>
        <v/>
      </c>
      <c r="U670" s="87" t="str">
        <f>IFERROR(IF(INDEX('[1]PNC 2020'!$A$3:$AA$434,MATCH($A670,'[1]PNC 2020'!$A$7:$A$434,0)+4,MATCH(U$60,'[1]PNC 2020'!$A$3:$AA$3,0))=0,"",INDEX('[1]PNC 2020'!$A$3:$AA$434,MATCH($A670,'[1]PNC 2020'!$A$7:$A$434,0)+4,MATCH(U$60,'[1]PNC 2020'!$A$3:$AA$3,0))),"")</f>
        <v/>
      </c>
      <c r="V670" s="87">
        <f t="shared" si="232"/>
        <v>0</v>
      </c>
      <c r="W670" s="87" t="str">
        <f>IFERROR(IF(INDEX('[1]PNC 2020'!$A$3:$AA$434,MATCH($A670,'[1]PNC 2020'!$A$7:$A$434,0)+4,MATCH(W$60,'[1]PNC 2020'!$A$3:$AA$3,0))=0,"",INDEX('[1]PNC 2020'!$A$3:$AA$434,MATCH($A670,'[1]PNC 2020'!$A$7:$A$434,0)+4,MATCH(W$60,'[1]PNC 2020'!$A$3:$AA$3,0))),"")</f>
        <v/>
      </c>
      <c r="X670" s="87" t="str">
        <f>IFERROR(IF(INDEX('[1]PNC 2020'!$A$3:$AA$434,MATCH($A670,'[1]PNC 2020'!$A$7:$A$434,0)+4,MATCH(X$60,'[1]PNC 2020'!$A$3:$AA$3,0))=0,"",INDEX('[1]PNC 2020'!$A$3:$AA$434,MATCH($A670,'[1]PNC 2020'!$A$7:$A$434,0)+4,MATCH(X$60,'[1]PNC 2020'!$A$3:$AA$3,0))),"")</f>
        <v/>
      </c>
      <c r="Y670" s="87">
        <f t="shared" si="233"/>
        <v>0</v>
      </c>
      <c r="Z670" s="87" t="str">
        <f>IFERROR(IF(INDEX('[1]PNC 2020'!$A$3:$AA$434,MATCH($A670,'[1]PNC 2020'!$A$7:$A$434,0)+4,MATCH(Z$60,'[1]PNC 2020'!$A$3:$AA$3,0))=0,"",INDEX('[1]PNC 2020'!$A$3:$AA$434,MATCH($A670,'[1]PNC 2020'!$A$7:$A$434,0)+4,MATCH(Z$60,'[1]PNC 2020'!$A$3:$AA$3,0))),"")</f>
        <v/>
      </c>
      <c r="AA670" s="87" t="str">
        <f>IFERROR(IF(INDEX('[1]PNC 2020'!$A$3:$AA$434,MATCH($A670,'[1]PNC 2020'!$A$7:$A$434,0)+4,MATCH(AA$60,'[1]PNC 2020'!$A$3:$AA$3,0))=0,"",INDEX('[1]PNC 2020'!$A$3:$AA$434,MATCH($A670,'[1]PNC 2020'!$A$7:$A$434,0)+4,MATCH(AA$60,'[1]PNC 2020'!$A$3:$AA$3,0))),"")</f>
        <v/>
      </c>
      <c r="AB670" s="87">
        <f t="shared" si="234"/>
        <v>0</v>
      </c>
      <c r="AC670" s="87" t="str">
        <f>IFERROR(IF(INDEX('[1]PNC 2020'!$A$3:$AA$434,MATCH($A670,'[1]PNC 2020'!$A$7:$A$434,0)+4,MATCH(AC$60,'[1]PNC 2020'!$A$3:$AA$3,0))=0,"",INDEX('[1]PNC 2020'!$A$3:$AA$434,MATCH($A670,'[1]PNC 2020'!$A$7:$A$434,0)+4,MATCH(AC$60,'[1]PNC 2020'!$A$3:$AA$3,0))),"")</f>
        <v/>
      </c>
      <c r="AD670" s="87" t="str">
        <f>IFERROR(IF(INDEX('[1]PNC 2020'!$A$3:$AA$434,MATCH($A670,'[1]PNC 2020'!$A$7:$A$434,0)+4,MATCH(AD$60,'[1]PNC 2020'!$A$3:$AA$3,0))=0,"",INDEX('[1]PNC 2020'!$A$3:$AA$434,MATCH($A670,'[1]PNC 2020'!$A$7:$A$434,0)+4,MATCH(AD$60,'[1]PNC 2020'!$A$3:$AA$3,0))),"")</f>
        <v/>
      </c>
      <c r="AE670" s="87">
        <f t="shared" si="235"/>
        <v>0</v>
      </c>
      <c r="AF670" s="87" t="str">
        <f>IFERROR(IF(INDEX('[1]PNC 2020'!$A$3:$AA$434,MATCH($A670,'[1]PNC 2020'!$A$7:$A$434,0)+4,MATCH(AF$60,'[1]PNC 2020'!$A$3:$AA$3,0))=0,"",INDEX('[1]PNC 2020'!$A$3:$AA$434,MATCH($A670,'[1]PNC 2020'!$A$7:$A$434,0)+4,MATCH(AF$60,'[1]PNC 2020'!$A$3:$AA$3,0))),"")</f>
        <v/>
      </c>
      <c r="AG670" s="87" t="str">
        <f>IFERROR(IF(INDEX('[1]PNC 2020'!$A$3:$AA$434,MATCH($A670,'[1]PNC 2020'!$A$7:$A$434,0)+4,MATCH(AG$60,'[1]PNC 2020'!$A$3:$AA$3,0))=0,"",INDEX('[1]PNC 2020'!$A$3:$AA$434,MATCH($A670,'[1]PNC 2020'!$A$7:$A$434,0)+4,MATCH(AG$60,'[1]PNC 2020'!$A$3:$AA$3,0))),"")</f>
        <v/>
      </c>
      <c r="AH670" s="87">
        <f t="shared" si="236"/>
        <v>0</v>
      </c>
      <c r="AI670" s="87" t="str">
        <f>IFERROR(IF(INDEX('[1]PNC 2020'!$A$3:$AA$434,MATCH($A670,'[1]PNC 2020'!$A$7:$A$434,0)+4,MATCH(AI$60,'[1]PNC 2020'!$A$3:$AA$3,0))=0,"",INDEX('[1]PNC 2020'!$A$3:$AA$434,MATCH($A670,'[1]PNC 2020'!$A$7:$A$434,0)+4,MATCH(AI$60,'[1]PNC 2020'!$A$3:$AA$3,0))),"")</f>
        <v/>
      </c>
      <c r="AJ670" s="87" t="str">
        <f>IFERROR(IF(INDEX('[1]PNC 2020'!$A$3:$AA$434,MATCH($A670,'[1]PNC 2020'!$A$7:$A$434,0)+4,MATCH(AJ$60,'[1]PNC 2020'!$A$3:$AA$3,0))=0,"",INDEX('[1]PNC 2020'!$A$3:$AA$434,MATCH($A670,'[1]PNC 2020'!$A$7:$A$434,0)+4,MATCH(AJ$60,'[1]PNC 2020'!$A$3:$AA$3,0))),"")</f>
        <v/>
      </c>
      <c r="AK670" s="87">
        <f t="shared" si="237"/>
        <v>0</v>
      </c>
      <c r="AM670" s="132" t="s">
        <v>11</v>
      </c>
    </row>
    <row r="671" spans="1:39" s="45" customFormat="1" ht="15.95" customHeight="1" x14ac:dyDescent="0.2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tr">
        <f>IFERROR(IF(INDEX('[1]PNC 2020'!$A$3:$AA$434,MATCH($A671,'[1]PNC 2020'!$A$7:$A$434,0)+4,MATCH(E$60,'[1]PNC 2020'!$A$3:$AA$3,0))=0,"",INDEX('[1]PNC 2020'!$A$3:$AA$434,MATCH($A671,'[1]PNC 2020'!$A$7:$A$434,0)+4,MATCH(E$60,'[1]PNC 2020'!$A$3:$AA$3,0))),"")</f>
        <v/>
      </c>
      <c r="F671" s="87" t="str">
        <f>IFERROR(IF(INDEX('[1]PNC 2020'!$A$3:$AA$434,MATCH($A671,'[1]PNC 2020'!$A$7:$A$434,0)+4,MATCH(F$60,'[1]PNC 2020'!$A$3:$AA$3,0))=0,"",INDEX('[1]PNC 2020'!$A$3:$AA$434,MATCH($A671,'[1]PNC 2020'!$A$7:$A$434,0)+4,MATCH(F$60,'[1]PNC 2020'!$A$3:$AA$3,0))),"")</f>
        <v/>
      </c>
      <c r="G671" s="87">
        <f t="shared" si="227"/>
        <v>0</v>
      </c>
      <c r="H671" s="87" t="str">
        <f>IFERROR(IF(INDEX('[1]PNC 2020'!$A$3:$AA$434,MATCH($A671,'[1]PNC 2020'!$A$7:$A$434,0)+4,MATCH(H$60,'[1]PNC 2020'!$A$3:$AA$3,0))=0,"",INDEX('[1]PNC 2020'!$A$3:$AA$434,MATCH($A671,'[1]PNC 2020'!$A$7:$A$434,0)+4,MATCH(H$60,'[1]PNC 2020'!$A$3:$AA$3,0))),"")</f>
        <v/>
      </c>
      <c r="I671" s="87" t="str">
        <f>IFERROR(IF(INDEX('[1]PNC 2020'!$A$3:$AA$434,MATCH($A671,'[1]PNC 2020'!$A$7:$A$434,0)+4,MATCH(I$60,'[1]PNC 2020'!$A$3:$AA$3,0))=0,"",INDEX('[1]PNC 2020'!$A$3:$AA$434,MATCH($A671,'[1]PNC 2020'!$A$7:$A$434,0)+4,MATCH(I$60,'[1]PNC 2020'!$A$3:$AA$3,0))),"")</f>
        <v/>
      </c>
      <c r="J671" s="87">
        <f t="shared" si="228"/>
        <v>0</v>
      </c>
      <c r="K671" s="87" t="str">
        <f>IFERROR(IF(INDEX('[1]PNC 2020'!$A$3:$AA$434,MATCH($A671,'[1]PNC 2020'!$A$7:$A$434,0)+4,MATCH(K$60,'[1]PNC 2020'!$A$3:$AA$3,0))=0,"",INDEX('[1]PNC 2020'!$A$3:$AA$434,MATCH($A671,'[1]PNC 2020'!$A$7:$A$434,0)+4,MATCH(K$60,'[1]PNC 2020'!$A$3:$AA$3,0))),"")</f>
        <v/>
      </c>
      <c r="L671" s="87" t="str">
        <f>IFERROR(IF(INDEX('[1]PNC 2020'!$A$3:$AA$434,MATCH($A671,'[1]PNC 2020'!$A$7:$A$434,0)+4,MATCH(L$60,'[1]PNC 2020'!$A$3:$AA$3,0))=0,"",INDEX('[1]PNC 2020'!$A$3:$AA$434,MATCH($A671,'[1]PNC 2020'!$A$7:$A$434,0)+4,MATCH(L$60,'[1]PNC 2020'!$A$3:$AA$3,0))),"")</f>
        <v/>
      </c>
      <c r="M671" s="87">
        <f t="shared" si="229"/>
        <v>0</v>
      </c>
      <c r="N671" s="87" t="str">
        <f>IFERROR(IF(INDEX('[1]PNC 2020'!$A$3:$AA$434,MATCH($A671,'[1]PNC 2020'!$A$7:$A$434,0)+4,MATCH(N$60,'[1]PNC 2020'!$A$3:$AA$3,0))=0,"",INDEX('[1]PNC 2020'!$A$3:$AA$434,MATCH($A671,'[1]PNC 2020'!$A$7:$A$434,0)+4,MATCH(N$60,'[1]PNC 2020'!$A$3:$AA$3,0))),"")</f>
        <v/>
      </c>
      <c r="O671" s="87" t="str">
        <f>IFERROR(IF(INDEX('[1]PNC 2020'!$A$3:$AA$434,MATCH($A671,'[1]PNC 2020'!$A$7:$A$434,0)+4,MATCH(O$60,'[1]PNC 2020'!$A$3:$AA$3,0))=0,"",INDEX('[1]PNC 2020'!$A$3:$AA$434,MATCH($A671,'[1]PNC 2020'!$A$7:$A$434,0)+4,MATCH(O$60,'[1]PNC 2020'!$A$3:$AA$3,0))),"")</f>
        <v/>
      </c>
      <c r="P671" s="87">
        <f t="shared" si="230"/>
        <v>0</v>
      </c>
      <c r="Q671" s="87" t="str">
        <f>IFERROR(IF(INDEX('[1]PNC 2020'!$A$3:$AA$434,MATCH($A671,'[1]PNC 2020'!$A$7:$A$434,0)+4,MATCH(Q$60,'[1]PNC 2020'!$A$3:$AA$3,0))=0,"",INDEX('[1]PNC 2020'!$A$3:$AA$434,MATCH($A671,'[1]PNC 2020'!$A$7:$A$434,0)+4,MATCH(Q$60,'[1]PNC 2020'!$A$3:$AA$3,0))),"")</f>
        <v/>
      </c>
      <c r="R671" s="87" t="str">
        <f>IFERROR(IF(INDEX('[1]PNC 2020'!$A$3:$AA$434,MATCH($A671,'[1]PNC 2020'!$A$7:$A$434,0)+4,MATCH(R$60,'[1]PNC 2020'!$A$3:$AA$3,0))=0,"",INDEX('[1]PNC 2020'!$A$3:$AA$434,MATCH($A671,'[1]PNC 2020'!$A$7:$A$434,0)+4,MATCH(R$60,'[1]PNC 2020'!$A$3:$AA$3,0))),"")</f>
        <v/>
      </c>
      <c r="S671" s="87">
        <f t="shared" si="231"/>
        <v>0</v>
      </c>
      <c r="T671" s="87" t="str">
        <f>IFERROR(IF(INDEX('[1]PNC 2020'!$A$3:$AA$434,MATCH($A671,'[1]PNC 2020'!$A$7:$A$434,0)+4,MATCH(T$60,'[1]PNC 2020'!$A$3:$AA$3,0))=0,"",INDEX('[1]PNC 2020'!$A$3:$AA$434,MATCH($A671,'[1]PNC 2020'!$A$7:$A$434,0)+4,MATCH(T$60,'[1]PNC 2020'!$A$3:$AA$3,0))),"")</f>
        <v/>
      </c>
      <c r="U671" s="87" t="str">
        <f>IFERROR(IF(INDEX('[1]PNC 2020'!$A$3:$AA$434,MATCH($A671,'[1]PNC 2020'!$A$7:$A$434,0)+4,MATCH(U$60,'[1]PNC 2020'!$A$3:$AA$3,0))=0,"",INDEX('[1]PNC 2020'!$A$3:$AA$434,MATCH($A671,'[1]PNC 2020'!$A$7:$A$434,0)+4,MATCH(U$60,'[1]PNC 2020'!$A$3:$AA$3,0))),"")</f>
        <v/>
      </c>
      <c r="V671" s="87">
        <f t="shared" si="232"/>
        <v>0</v>
      </c>
      <c r="W671" s="87" t="str">
        <f>IFERROR(IF(INDEX('[1]PNC 2020'!$A$3:$AA$434,MATCH($A671,'[1]PNC 2020'!$A$7:$A$434,0)+4,MATCH(W$60,'[1]PNC 2020'!$A$3:$AA$3,0))=0,"",INDEX('[1]PNC 2020'!$A$3:$AA$434,MATCH($A671,'[1]PNC 2020'!$A$7:$A$434,0)+4,MATCH(W$60,'[1]PNC 2020'!$A$3:$AA$3,0))),"")</f>
        <v/>
      </c>
      <c r="X671" s="87" t="str">
        <f>IFERROR(IF(INDEX('[1]PNC 2020'!$A$3:$AA$434,MATCH($A671,'[1]PNC 2020'!$A$7:$A$434,0)+4,MATCH(X$60,'[1]PNC 2020'!$A$3:$AA$3,0))=0,"",INDEX('[1]PNC 2020'!$A$3:$AA$434,MATCH($A671,'[1]PNC 2020'!$A$7:$A$434,0)+4,MATCH(X$60,'[1]PNC 2020'!$A$3:$AA$3,0))),"")</f>
        <v/>
      </c>
      <c r="Y671" s="87">
        <f t="shared" si="233"/>
        <v>0</v>
      </c>
      <c r="Z671" s="87" t="str">
        <f>IFERROR(IF(INDEX('[1]PNC 2020'!$A$3:$AA$434,MATCH($A671,'[1]PNC 2020'!$A$7:$A$434,0)+4,MATCH(Z$60,'[1]PNC 2020'!$A$3:$AA$3,0))=0,"",INDEX('[1]PNC 2020'!$A$3:$AA$434,MATCH($A671,'[1]PNC 2020'!$A$7:$A$434,0)+4,MATCH(Z$60,'[1]PNC 2020'!$A$3:$AA$3,0))),"")</f>
        <v/>
      </c>
      <c r="AA671" s="87" t="str">
        <f>IFERROR(IF(INDEX('[1]PNC 2020'!$A$3:$AA$434,MATCH($A671,'[1]PNC 2020'!$A$7:$A$434,0)+4,MATCH(AA$60,'[1]PNC 2020'!$A$3:$AA$3,0))=0,"",INDEX('[1]PNC 2020'!$A$3:$AA$434,MATCH($A671,'[1]PNC 2020'!$A$7:$A$434,0)+4,MATCH(AA$60,'[1]PNC 2020'!$A$3:$AA$3,0))),"")</f>
        <v/>
      </c>
      <c r="AB671" s="87">
        <f t="shared" si="234"/>
        <v>0</v>
      </c>
      <c r="AC671" s="87" t="str">
        <f>IFERROR(IF(INDEX('[1]PNC 2020'!$A$3:$AA$434,MATCH($A671,'[1]PNC 2020'!$A$7:$A$434,0)+4,MATCH(AC$60,'[1]PNC 2020'!$A$3:$AA$3,0))=0,"",INDEX('[1]PNC 2020'!$A$3:$AA$434,MATCH($A671,'[1]PNC 2020'!$A$7:$A$434,0)+4,MATCH(AC$60,'[1]PNC 2020'!$A$3:$AA$3,0))),"")</f>
        <v/>
      </c>
      <c r="AD671" s="87" t="str">
        <f>IFERROR(IF(INDEX('[1]PNC 2020'!$A$3:$AA$434,MATCH($A671,'[1]PNC 2020'!$A$7:$A$434,0)+4,MATCH(AD$60,'[1]PNC 2020'!$A$3:$AA$3,0))=0,"",INDEX('[1]PNC 2020'!$A$3:$AA$434,MATCH($A671,'[1]PNC 2020'!$A$7:$A$434,0)+4,MATCH(AD$60,'[1]PNC 2020'!$A$3:$AA$3,0))),"")</f>
        <v/>
      </c>
      <c r="AE671" s="87">
        <f t="shared" si="235"/>
        <v>0</v>
      </c>
      <c r="AF671" s="87" t="str">
        <f>IFERROR(IF(INDEX('[1]PNC 2020'!$A$3:$AA$434,MATCH($A671,'[1]PNC 2020'!$A$7:$A$434,0)+4,MATCH(AF$60,'[1]PNC 2020'!$A$3:$AA$3,0))=0,"",INDEX('[1]PNC 2020'!$A$3:$AA$434,MATCH($A671,'[1]PNC 2020'!$A$7:$A$434,0)+4,MATCH(AF$60,'[1]PNC 2020'!$A$3:$AA$3,0))),"")</f>
        <v/>
      </c>
      <c r="AG671" s="87" t="str">
        <f>IFERROR(IF(INDEX('[1]PNC 2020'!$A$3:$AA$434,MATCH($A671,'[1]PNC 2020'!$A$7:$A$434,0)+4,MATCH(AG$60,'[1]PNC 2020'!$A$3:$AA$3,0))=0,"",INDEX('[1]PNC 2020'!$A$3:$AA$434,MATCH($A671,'[1]PNC 2020'!$A$7:$A$434,0)+4,MATCH(AG$60,'[1]PNC 2020'!$A$3:$AA$3,0))),"")</f>
        <v/>
      </c>
      <c r="AH671" s="87">
        <f t="shared" si="236"/>
        <v>0</v>
      </c>
      <c r="AI671" s="87" t="str">
        <f>IFERROR(IF(INDEX('[1]PNC 2020'!$A$3:$AA$434,MATCH($A671,'[1]PNC 2020'!$A$7:$A$434,0)+4,MATCH(AI$60,'[1]PNC 2020'!$A$3:$AA$3,0))=0,"",INDEX('[1]PNC 2020'!$A$3:$AA$434,MATCH($A671,'[1]PNC 2020'!$A$7:$A$434,0)+4,MATCH(AI$60,'[1]PNC 2020'!$A$3:$AA$3,0))),"")</f>
        <v/>
      </c>
      <c r="AJ671" s="87" t="str">
        <f>IFERROR(IF(INDEX('[1]PNC 2020'!$A$3:$AA$434,MATCH($A671,'[1]PNC 2020'!$A$7:$A$434,0)+4,MATCH(AJ$60,'[1]PNC 2020'!$A$3:$AA$3,0))=0,"",INDEX('[1]PNC 2020'!$A$3:$AA$434,MATCH($A671,'[1]PNC 2020'!$A$7:$A$434,0)+4,MATCH(AJ$60,'[1]PNC 2020'!$A$3:$AA$3,0))),"")</f>
        <v/>
      </c>
      <c r="AK671" s="87">
        <f t="shared" si="237"/>
        <v>0</v>
      </c>
      <c r="AM671" s="132" t="s">
        <v>11</v>
      </c>
    </row>
    <row r="672" spans="1:39" s="45" customFormat="1" ht="15.95" customHeight="1" x14ac:dyDescent="0.2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tr">
        <f>IFERROR(IF(INDEX('[1]PNC 2020'!$A$3:$AA$434,MATCH($A672,'[1]PNC 2020'!$A$7:$A$434,0)+4,MATCH(E$60,'[1]PNC 2020'!$A$3:$AA$3,0))=0,"",INDEX('[1]PNC 2020'!$A$3:$AA$434,MATCH($A672,'[1]PNC 2020'!$A$7:$A$434,0)+4,MATCH(E$60,'[1]PNC 2020'!$A$3:$AA$3,0))),"")</f>
        <v/>
      </c>
      <c r="F672" s="87" t="str">
        <f>IFERROR(IF(INDEX('[1]PNC 2020'!$A$3:$AA$434,MATCH($A672,'[1]PNC 2020'!$A$7:$A$434,0)+4,MATCH(F$60,'[1]PNC 2020'!$A$3:$AA$3,0))=0,"",INDEX('[1]PNC 2020'!$A$3:$AA$434,MATCH($A672,'[1]PNC 2020'!$A$7:$A$434,0)+4,MATCH(F$60,'[1]PNC 2020'!$A$3:$AA$3,0))),"")</f>
        <v/>
      </c>
      <c r="G672" s="87">
        <f t="shared" si="227"/>
        <v>0</v>
      </c>
      <c r="H672" s="87" t="str">
        <f>IFERROR(IF(INDEX('[1]PNC 2020'!$A$3:$AA$434,MATCH($A672,'[1]PNC 2020'!$A$7:$A$434,0)+4,MATCH(H$60,'[1]PNC 2020'!$A$3:$AA$3,0))=0,"",INDEX('[1]PNC 2020'!$A$3:$AA$434,MATCH($A672,'[1]PNC 2020'!$A$7:$A$434,0)+4,MATCH(H$60,'[1]PNC 2020'!$A$3:$AA$3,0))),"")</f>
        <v/>
      </c>
      <c r="I672" s="87" t="str">
        <f>IFERROR(IF(INDEX('[1]PNC 2020'!$A$3:$AA$434,MATCH($A672,'[1]PNC 2020'!$A$7:$A$434,0)+4,MATCH(I$60,'[1]PNC 2020'!$A$3:$AA$3,0))=0,"",INDEX('[1]PNC 2020'!$A$3:$AA$434,MATCH($A672,'[1]PNC 2020'!$A$7:$A$434,0)+4,MATCH(I$60,'[1]PNC 2020'!$A$3:$AA$3,0))),"")</f>
        <v/>
      </c>
      <c r="J672" s="87">
        <f t="shared" si="228"/>
        <v>0</v>
      </c>
      <c r="K672" s="87" t="str">
        <f>IFERROR(IF(INDEX('[1]PNC 2020'!$A$3:$AA$434,MATCH($A672,'[1]PNC 2020'!$A$7:$A$434,0)+4,MATCH(K$60,'[1]PNC 2020'!$A$3:$AA$3,0))=0,"",INDEX('[1]PNC 2020'!$A$3:$AA$434,MATCH($A672,'[1]PNC 2020'!$A$7:$A$434,0)+4,MATCH(K$60,'[1]PNC 2020'!$A$3:$AA$3,0))),"")</f>
        <v/>
      </c>
      <c r="L672" s="87" t="str">
        <f>IFERROR(IF(INDEX('[1]PNC 2020'!$A$3:$AA$434,MATCH($A672,'[1]PNC 2020'!$A$7:$A$434,0)+4,MATCH(L$60,'[1]PNC 2020'!$A$3:$AA$3,0))=0,"",INDEX('[1]PNC 2020'!$A$3:$AA$434,MATCH($A672,'[1]PNC 2020'!$A$7:$A$434,0)+4,MATCH(L$60,'[1]PNC 2020'!$A$3:$AA$3,0))),"")</f>
        <v/>
      </c>
      <c r="M672" s="87">
        <f t="shared" si="229"/>
        <v>0</v>
      </c>
      <c r="N672" s="87" t="str">
        <f>IFERROR(IF(INDEX('[1]PNC 2020'!$A$3:$AA$434,MATCH($A672,'[1]PNC 2020'!$A$7:$A$434,0)+4,MATCH(N$60,'[1]PNC 2020'!$A$3:$AA$3,0))=0,"",INDEX('[1]PNC 2020'!$A$3:$AA$434,MATCH($A672,'[1]PNC 2020'!$A$7:$A$434,0)+4,MATCH(N$60,'[1]PNC 2020'!$A$3:$AA$3,0))),"")</f>
        <v/>
      </c>
      <c r="O672" s="87" t="str">
        <f>IFERROR(IF(INDEX('[1]PNC 2020'!$A$3:$AA$434,MATCH($A672,'[1]PNC 2020'!$A$7:$A$434,0)+4,MATCH(O$60,'[1]PNC 2020'!$A$3:$AA$3,0))=0,"",INDEX('[1]PNC 2020'!$A$3:$AA$434,MATCH($A672,'[1]PNC 2020'!$A$7:$A$434,0)+4,MATCH(O$60,'[1]PNC 2020'!$A$3:$AA$3,0))),"")</f>
        <v/>
      </c>
      <c r="P672" s="87">
        <f t="shared" si="230"/>
        <v>0</v>
      </c>
      <c r="Q672" s="87" t="str">
        <f>IFERROR(IF(INDEX('[1]PNC 2020'!$A$3:$AA$434,MATCH($A672,'[1]PNC 2020'!$A$7:$A$434,0)+4,MATCH(Q$60,'[1]PNC 2020'!$A$3:$AA$3,0))=0,"",INDEX('[1]PNC 2020'!$A$3:$AA$434,MATCH($A672,'[1]PNC 2020'!$A$7:$A$434,0)+4,MATCH(Q$60,'[1]PNC 2020'!$A$3:$AA$3,0))),"")</f>
        <v/>
      </c>
      <c r="R672" s="87" t="str">
        <f>IFERROR(IF(INDEX('[1]PNC 2020'!$A$3:$AA$434,MATCH($A672,'[1]PNC 2020'!$A$7:$A$434,0)+4,MATCH(R$60,'[1]PNC 2020'!$A$3:$AA$3,0))=0,"",INDEX('[1]PNC 2020'!$A$3:$AA$434,MATCH($A672,'[1]PNC 2020'!$A$7:$A$434,0)+4,MATCH(R$60,'[1]PNC 2020'!$A$3:$AA$3,0))),"")</f>
        <v/>
      </c>
      <c r="S672" s="87">
        <f t="shared" si="231"/>
        <v>0</v>
      </c>
      <c r="T672" s="87" t="str">
        <f>IFERROR(IF(INDEX('[1]PNC 2020'!$A$3:$AA$434,MATCH($A672,'[1]PNC 2020'!$A$7:$A$434,0)+4,MATCH(T$60,'[1]PNC 2020'!$A$3:$AA$3,0))=0,"",INDEX('[1]PNC 2020'!$A$3:$AA$434,MATCH($A672,'[1]PNC 2020'!$A$7:$A$434,0)+4,MATCH(T$60,'[1]PNC 2020'!$A$3:$AA$3,0))),"")</f>
        <v/>
      </c>
      <c r="U672" s="87" t="str">
        <f>IFERROR(IF(INDEX('[1]PNC 2020'!$A$3:$AA$434,MATCH($A672,'[1]PNC 2020'!$A$7:$A$434,0)+4,MATCH(U$60,'[1]PNC 2020'!$A$3:$AA$3,0))=0,"",INDEX('[1]PNC 2020'!$A$3:$AA$434,MATCH($A672,'[1]PNC 2020'!$A$7:$A$434,0)+4,MATCH(U$60,'[1]PNC 2020'!$A$3:$AA$3,0))),"")</f>
        <v/>
      </c>
      <c r="V672" s="87">
        <f t="shared" si="232"/>
        <v>0</v>
      </c>
      <c r="W672" s="87" t="str">
        <f>IFERROR(IF(INDEX('[1]PNC 2020'!$A$3:$AA$434,MATCH($A672,'[1]PNC 2020'!$A$7:$A$434,0)+4,MATCH(W$60,'[1]PNC 2020'!$A$3:$AA$3,0))=0,"",INDEX('[1]PNC 2020'!$A$3:$AA$434,MATCH($A672,'[1]PNC 2020'!$A$7:$A$434,0)+4,MATCH(W$60,'[1]PNC 2020'!$A$3:$AA$3,0))),"")</f>
        <v/>
      </c>
      <c r="X672" s="87" t="str">
        <f>IFERROR(IF(INDEX('[1]PNC 2020'!$A$3:$AA$434,MATCH($A672,'[1]PNC 2020'!$A$7:$A$434,0)+4,MATCH(X$60,'[1]PNC 2020'!$A$3:$AA$3,0))=0,"",INDEX('[1]PNC 2020'!$A$3:$AA$434,MATCH($A672,'[1]PNC 2020'!$A$7:$A$434,0)+4,MATCH(X$60,'[1]PNC 2020'!$A$3:$AA$3,0))),"")</f>
        <v/>
      </c>
      <c r="Y672" s="87">
        <f t="shared" si="233"/>
        <v>0</v>
      </c>
      <c r="Z672" s="87" t="str">
        <f>IFERROR(IF(INDEX('[1]PNC 2020'!$A$3:$AA$434,MATCH($A672,'[1]PNC 2020'!$A$7:$A$434,0)+4,MATCH(Z$60,'[1]PNC 2020'!$A$3:$AA$3,0))=0,"",INDEX('[1]PNC 2020'!$A$3:$AA$434,MATCH($A672,'[1]PNC 2020'!$A$7:$A$434,0)+4,MATCH(Z$60,'[1]PNC 2020'!$A$3:$AA$3,0))),"")</f>
        <v/>
      </c>
      <c r="AA672" s="87" t="str">
        <f>IFERROR(IF(INDEX('[1]PNC 2020'!$A$3:$AA$434,MATCH($A672,'[1]PNC 2020'!$A$7:$A$434,0)+4,MATCH(AA$60,'[1]PNC 2020'!$A$3:$AA$3,0))=0,"",INDEX('[1]PNC 2020'!$A$3:$AA$434,MATCH($A672,'[1]PNC 2020'!$A$7:$A$434,0)+4,MATCH(AA$60,'[1]PNC 2020'!$A$3:$AA$3,0))),"")</f>
        <v/>
      </c>
      <c r="AB672" s="87">
        <f t="shared" si="234"/>
        <v>0</v>
      </c>
      <c r="AC672" s="87" t="str">
        <f>IFERROR(IF(INDEX('[1]PNC 2020'!$A$3:$AA$434,MATCH($A672,'[1]PNC 2020'!$A$7:$A$434,0)+4,MATCH(AC$60,'[1]PNC 2020'!$A$3:$AA$3,0))=0,"",INDEX('[1]PNC 2020'!$A$3:$AA$434,MATCH($A672,'[1]PNC 2020'!$A$7:$A$434,0)+4,MATCH(AC$60,'[1]PNC 2020'!$A$3:$AA$3,0))),"")</f>
        <v/>
      </c>
      <c r="AD672" s="87" t="str">
        <f>IFERROR(IF(INDEX('[1]PNC 2020'!$A$3:$AA$434,MATCH($A672,'[1]PNC 2020'!$A$7:$A$434,0)+4,MATCH(AD$60,'[1]PNC 2020'!$A$3:$AA$3,0))=0,"",INDEX('[1]PNC 2020'!$A$3:$AA$434,MATCH($A672,'[1]PNC 2020'!$A$7:$A$434,0)+4,MATCH(AD$60,'[1]PNC 2020'!$A$3:$AA$3,0))),"")</f>
        <v/>
      </c>
      <c r="AE672" s="87">
        <f t="shared" si="235"/>
        <v>0</v>
      </c>
      <c r="AF672" s="87" t="str">
        <f>IFERROR(IF(INDEX('[1]PNC 2020'!$A$3:$AA$434,MATCH($A672,'[1]PNC 2020'!$A$7:$A$434,0)+4,MATCH(AF$60,'[1]PNC 2020'!$A$3:$AA$3,0))=0,"",INDEX('[1]PNC 2020'!$A$3:$AA$434,MATCH($A672,'[1]PNC 2020'!$A$7:$A$434,0)+4,MATCH(AF$60,'[1]PNC 2020'!$A$3:$AA$3,0))),"")</f>
        <v/>
      </c>
      <c r="AG672" s="87" t="str">
        <f>IFERROR(IF(INDEX('[1]PNC 2020'!$A$3:$AA$434,MATCH($A672,'[1]PNC 2020'!$A$7:$A$434,0)+4,MATCH(AG$60,'[1]PNC 2020'!$A$3:$AA$3,0))=0,"",INDEX('[1]PNC 2020'!$A$3:$AA$434,MATCH($A672,'[1]PNC 2020'!$A$7:$A$434,0)+4,MATCH(AG$60,'[1]PNC 2020'!$A$3:$AA$3,0))),"")</f>
        <v/>
      </c>
      <c r="AH672" s="87">
        <f t="shared" si="236"/>
        <v>0</v>
      </c>
      <c r="AI672" s="87" t="str">
        <f>IFERROR(IF(INDEX('[1]PNC 2020'!$A$3:$AA$434,MATCH($A672,'[1]PNC 2020'!$A$7:$A$434,0)+4,MATCH(AI$60,'[1]PNC 2020'!$A$3:$AA$3,0))=0,"",INDEX('[1]PNC 2020'!$A$3:$AA$434,MATCH($A672,'[1]PNC 2020'!$A$7:$A$434,0)+4,MATCH(AI$60,'[1]PNC 2020'!$A$3:$AA$3,0))),"")</f>
        <v/>
      </c>
      <c r="AJ672" s="87" t="str">
        <f>IFERROR(IF(INDEX('[1]PNC 2020'!$A$3:$AA$434,MATCH($A672,'[1]PNC 2020'!$A$7:$A$434,0)+4,MATCH(AJ$60,'[1]PNC 2020'!$A$3:$AA$3,0))=0,"",INDEX('[1]PNC 2020'!$A$3:$AA$434,MATCH($A672,'[1]PNC 2020'!$A$7:$A$434,0)+4,MATCH(AJ$60,'[1]PNC 2020'!$A$3:$AA$3,0))),"")</f>
        <v/>
      </c>
      <c r="AK672" s="87">
        <f t="shared" si="237"/>
        <v>0</v>
      </c>
      <c r="AM672" s="132" t="s">
        <v>11</v>
      </c>
    </row>
    <row r="673" spans="1:39" s="45" customFormat="1" ht="15.95" customHeight="1" x14ac:dyDescent="0.2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tr">
        <f>IFERROR(IF(INDEX('[1]PNC 2020'!$A$3:$AA$434,MATCH($A673,'[1]PNC 2020'!$A$7:$A$434,0)+4,MATCH(E$60,'[1]PNC 2020'!$A$3:$AA$3,0))=0,"",INDEX('[1]PNC 2020'!$A$3:$AA$434,MATCH($A673,'[1]PNC 2020'!$A$7:$A$434,0)+4,MATCH(E$60,'[1]PNC 2020'!$A$3:$AA$3,0))),"")</f>
        <v/>
      </c>
      <c r="F673" s="87" t="str">
        <f>IFERROR(IF(INDEX('[1]PNC 2020'!$A$3:$AA$434,MATCH($A673,'[1]PNC 2020'!$A$7:$A$434,0)+4,MATCH(F$60,'[1]PNC 2020'!$A$3:$AA$3,0))=0,"",INDEX('[1]PNC 2020'!$A$3:$AA$434,MATCH($A673,'[1]PNC 2020'!$A$7:$A$434,0)+4,MATCH(F$60,'[1]PNC 2020'!$A$3:$AA$3,0))),"")</f>
        <v/>
      </c>
      <c r="G673" s="87">
        <f t="shared" si="227"/>
        <v>0</v>
      </c>
      <c r="H673" s="87" t="str">
        <f>IFERROR(IF(INDEX('[1]PNC 2020'!$A$3:$AA$434,MATCH($A673,'[1]PNC 2020'!$A$7:$A$434,0)+4,MATCH(H$60,'[1]PNC 2020'!$A$3:$AA$3,0))=0,"",INDEX('[1]PNC 2020'!$A$3:$AA$434,MATCH($A673,'[1]PNC 2020'!$A$7:$A$434,0)+4,MATCH(H$60,'[1]PNC 2020'!$A$3:$AA$3,0))),"")</f>
        <v/>
      </c>
      <c r="I673" s="87" t="str">
        <f>IFERROR(IF(INDEX('[1]PNC 2020'!$A$3:$AA$434,MATCH($A673,'[1]PNC 2020'!$A$7:$A$434,0)+4,MATCH(I$60,'[1]PNC 2020'!$A$3:$AA$3,0))=0,"",INDEX('[1]PNC 2020'!$A$3:$AA$434,MATCH($A673,'[1]PNC 2020'!$A$7:$A$434,0)+4,MATCH(I$60,'[1]PNC 2020'!$A$3:$AA$3,0))),"")</f>
        <v/>
      </c>
      <c r="J673" s="87">
        <f t="shared" si="228"/>
        <v>0</v>
      </c>
      <c r="K673" s="87" t="str">
        <f>IFERROR(IF(INDEX('[1]PNC 2020'!$A$3:$AA$434,MATCH($A673,'[1]PNC 2020'!$A$7:$A$434,0)+4,MATCH(K$60,'[1]PNC 2020'!$A$3:$AA$3,0))=0,"",INDEX('[1]PNC 2020'!$A$3:$AA$434,MATCH($A673,'[1]PNC 2020'!$A$7:$A$434,0)+4,MATCH(K$60,'[1]PNC 2020'!$A$3:$AA$3,0))),"")</f>
        <v/>
      </c>
      <c r="L673" s="87" t="str">
        <f>IFERROR(IF(INDEX('[1]PNC 2020'!$A$3:$AA$434,MATCH($A673,'[1]PNC 2020'!$A$7:$A$434,0)+4,MATCH(L$60,'[1]PNC 2020'!$A$3:$AA$3,0))=0,"",INDEX('[1]PNC 2020'!$A$3:$AA$434,MATCH($A673,'[1]PNC 2020'!$A$7:$A$434,0)+4,MATCH(L$60,'[1]PNC 2020'!$A$3:$AA$3,0))),"")</f>
        <v/>
      </c>
      <c r="M673" s="87">
        <f t="shared" si="229"/>
        <v>0</v>
      </c>
      <c r="N673" s="87" t="str">
        <f>IFERROR(IF(INDEX('[1]PNC 2020'!$A$3:$AA$434,MATCH($A673,'[1]PNC 2020'!$A$7:$A$434,0)+4,MATCH(N$60,'[1]PNC 2020'!$A$3:$AA$3,0))=0,"",INDEX('[1]PNC 2020'!$A$3:$AA$434,MATCH($A673,'[1]PNC 2020'!$A$7:$A$434,0)+4,MATCH(N$60,'[1]PNC 2020'!$A$3:$AA$3,0))),"")</f>
        <v/>
      </c>
      <c r="O673" s="87" t="str">
        <f>IFERROR(IF(INDEX('[1]PNC 2020'!$A$3:$AA$434,MATCH($A673,'[1]PNC 2020'!$A$7:$A$434,0)+4,MATCH(O$60,'[1]PNC 2020'!$A$3:$AA$3,0))=0,"",INDEX('[1]PNC 2020'!$A$3:$AA$434,MATCH($A673,'[1]PNC 2020'!$A$7:$A$434,0)+4,MATCH(O$60,'[1]PNC 2020'!$A$3:$AA$3,0))),"")</f>
        <v/>
      </c>
      <c r="P673" s="87">
        <f t="shared" si="230"/>
        <v>0</v>
      </c>
      <c r="Q673" s="87" t="str">
        <f>IFERROR(IF(INDEX('[1]PNC 2020'!$A$3:$AA$434,MATCH($A673,'[1]PNC 2020'!$A$7:$A$434,0)+4,MATCH(Q$60,'[1]PNC 2020'!$A$3:$AA$3,0))=0,"",INDEX('[1]PNC 2020'!$A$3:$AA$434,MATCH($A673,'[1]PNC 2020'!$A$7:$A$434,0)+4,MATCH(Q$60,'[1]PNC 2020'!$A$3:$AA$3,0))),"")</f>
        <v/>
      </c>
      <c r="R673" s="87" t="str">
        <f>IFERROR(IF(INDEX('[1]PNC 2020'!$A$3:$AA$434,MATCH($A673,'[1]PNC 2020'!$A$7:$A$434,0)+4,MATCH(R$60,'[1]PNC 2020'!$A$3:$AA$3,0))=0,"",INDEX('[1]PNC 2020'!$A$3:$AA$434,MATCH($A673,'[1]PNC 2020'!$A$7:$A$434,0)+4,MATCH(R$60,'[1]PNC 2020'!$A$3:$AA$3,0))),"")</f>
        <v/>
      </c>
      <c r="S673" s="87">
        <f t="shared" si="231"/>
        <v>0</v>
      </c>
      <c r="T673" s="87" t="str">
        <f>IFERROR(IF(INDEX('[1]PNC 2020'!$A$3:$AA$434,MATCH($A673,'[1]PNC 2020'!$A$7:$A$434,0)+4,MATCH(T$60,'[1]PNC 2020'!$A$3:$AA$3,0))=0,"",INDEX('[1]PNC 2020'!$A$3:$AA$434,MATCH($A673,'[1]PNC 2020'!$A$7:$A$434,0)+4,MATCH(T$60,'[1]PNC 2020'!$A$3:$AA$3,0))),"")</f>
        <v/>
      </c>
      <c r="U673" s="87" t="str">
        <f>IFERROR(IF(INDEX('[1]PNC 2020'!$A$3:$AA$434,MATCH($A673,'[1]PNC 2020'!$A$7:$A$434,0)+4,MATCH(U$60,'[1]PNC 2020'!$A$3:$AA$3,0))=0,"",INDEX('[1]PNC 2020'!$A$3:$AA$434,MATCH($A673,'[1]PNC 2020'!$A$7:$A$434,0)+4,MATCH(U$60,'[1]PNC 2020'!$A$3:$AA$3,0))),"")</f>
        <v/>
      </c>
      <c r="V673" s="87">
        <f t="shared" si="232"/>
        <v>0</v>
      </c>
      <c r="W673" s="87" t="str">
        <f>IFERROR(IF(INDEX('[1]PNC 2020'!$A$3:$AA$434,MATCH($A673,'[1]PNC 2020'!$A$7:$A$434,0)+4,MATCH(W$60,'[1]PNC 2020'!$A$3:$AA$3,0))=0,"",INDEX('[1]PNC 2020'!$A$3:$AA$434,MATCH($A673,'[1]PNC 2020'!$A$7:$A$434,0)+4,MATCH(W$60,'[1]PNC 2020'!$A$3:$AA$3,0))),"")</f>
        <v/>
      </c>
      <c r="X673" s="87" t="str">
        <f>IFERROR(IF(INDEX('[1]PNC 2020'!$A$3:$AA$434,MATCH($A673,'[1]PNC 2020'!$A$7:$A$434,0)+4,MATCH(X$60,'[1]PNC 2020'!$A$3:$AA$3,0))=0,"",INDEX('[1]PNC 2020'!$A$3:$AA$434,MATCH($A673,'[1]PNC 2020'!$A$7:$A$434,0)+4,MATCH(X$60,'[1]PNC 2020'!$A$3:$AA$3,0))),"")</f>
        <v/>
      </c>
      <c r="Y673" s="87">
        <f t="shared" si="233"/>
        <v>0</v>
      </c>
      <c r="Z673" s="87" t="str">
        <f>IFERROR(IF(INDEX('[1]PNC 2020'!$A$3:$AA$434,MATCH($A673,'[1]PNC 2020'!$A$7:$A$434,0)+4,MATCH(Z$60,'[1]PNC 2020'!$A$3:$AA$3,0))=0,"",INDEX('[1]PNC 2020'!$A$3:$AA$434,MATCH($A673,'[1]PNC 2020'!$A$7:$A$434,0)+4,MATCH(Z$60,'[1]PNC 2020'!$A$3:$AA$3,0))),"")</f>
        <v/>
      </c>
      <c r="AA673" s="87" t="str">
        <f>IFERROR(IF(INDEX('[1]PNC 2020'!$A$3:$AA$434,MATCH($A673,'[1]PNC 2020'!$A$7:$A$434,0)+4,MATCH(AA$60,'[1]PNC 2020'!$A$3:$AA$3,0))=0,"",INDEX('[1]PNC 2020'!$A$3:$AA$434,MATCH($A673,'[1]PNC 2020'!$A$7:$A$434,0)+4,MATCH(AA$60,'[1]PNC 2020'!$A$3:$AA$3,0))),"")</f>
        <v/>
      </c>
      <c r="AB673" s="87">
        <f t="shared" si="234"/>
        <v>0</v>
      </c>
      <c r="AC673" s="87" t="str">
        <f>IFERROR(IF(INDEX('[1]PNC 2020'!$A$3:$AA$434,MATCH($A673,'[1]PNC 2020'!$A$7:$A$434,0)+4,MATCH(AC$60,'[1]PNC 2020'!$A$3:$AA$3,0))=0,"",INDEX('[1]PNC 2020'!$A$3:$AA$434,MATCH($A673,'[1]PNC 2020'!$A$7:$A$434,0)+4,MATCH(AC$60,'[1]PNC 2020'!$A$3:$AA$3,0))),"")</f>
        <v/>
      </c>
      <c r="AD673" s="87" t="str">
        <f>IFERROR(IF(INDEX('[1]PNC 2020'!$A$3:$AA$434,MATCH($A673,'[1]PNC 2020'!$A$7:$A$434,0)+4,MATCH(AD$60,'[1]PNC 2020'!$A$3:$AA$3,0))=0,"",INDEX('[1]PNC 2020'!$A$3:$AA$434,MATCH($A673,'[1]PNC 2020'!$A$7:$A$434,0)+4,MATCH(AD$60,'[1]PNC 2020'!$A$3:$AA$3,0))),"")</f>
        <v/>
      </c>
      <c r="AE673" s="87">
        <f t="shared" si="235"/>
        <v>0</v>
      </c>
      <c r="AF673" s="87" t="str">
        <f>IFERROR(IF(INDEX('[1]PNC 2020'!$A$3:$AA$434,MATCH($A673,'[1]PNC 2020'!$A$7:$A$434,0)+4,MATCH(AF$60,'[1]PNC 2020'!$A$3:$AA$3,0))=0,"",INDEX('[1]PNC 2020'!$A$3:$AA$434,MATCH($A673,'[1]PNC 2020'!$A$7:$A$434,0)+4,MATCH(AF$60,'[1]PNC 2020'!$A$3:$AA$3,0))),"")</f>
        <v/>
      </c>
      <c r="AG673" s="87" t="str">
        <f>IFERROR(IF(INDEX('[1]PNC 2020'!$A$3:$AA$434,MATCH($A673,'[1]PNC 2020'!$A$7:$A$434,0)+4,MATCH(AG$60,'[1]PNC 2020'!$A$3:$AA$3,0))=0,"",INDEX('[1]PNC 2020'!$A$3:$AA$434,MATCH($A673,'[1]PNC 2020'!$A$7:$A$434,0)+4,MATCH(AG$60,'[1]PNC 2020'!$A$3:$AA$3,0))),"")</f>
        <v/>
      </c>
      <c r="AH673" s="87">
        <f t="shared" si="236"/>
        <v>0</v>
      </c>
      <c r="AI673" s="87" t="str">
        <f>IFERROR(IF(INDEX('[1]PNC 2020'!$A$3:$AA$434,MATCH($A673,'[1]PNC 2020'!$A$7:$A$434,0)+4,MATCH(AI$60,'[1]PNC 2020'!$A$3:$AA$3,0))=0,"",INDEX('[1]PNC 2020'!$A$3:$AA$434,MATCH($A673,'[1]PNC 2020'!$A$7:$A$434,0)+4,MATCH(AI$60,'[1]PNC 2020'!$A$3:$AA$3,0))),"")</f>
        <v/>
      </c>
      <c r="AJ673" s="87" t="str">
        <f>IFERROR(IF(INDEX('[1]PNC 2020'!$A$3:$AA$434,MATCH($A673,'[1]PNC 2020'!$A$7:$A$434,0)+4,MATCH(AJ$60,'[1]PNC 2020'!$A$3:$AA$3,0))=0,"",INDEX('[1]PNC 2020'!$A$3:$AA$434,MATCH($A673,'[1]PNC 2020'!$A$7:$A$434,0)+4,MATCH(AJ$60,'[1]PNC 2020'!$A$3:$AA$3,0))),"")</f>
        <v/>
      </c>
      <c r="AK673" s="87">
        <f t="shared" si="237"/>
        <v>0</v>
      </c>
      <c r="AM673" s="132" t="s">
        <v>11</v>
      </c>
    </row>
    <row r="674" spans="1:39" s="45" customFormat="1" ht="15.95" customHeight="1" x14ac:dyDescent="0.2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tr">
        <f>IFERROR(IF(INDEX('[1]PNC 2020'!$A$3:$AA$434,MATCH($A674,'[1]PNC 2020'!$A$7:$A$434,0)+4,MATCH(E$60,'[1]PNC 2020'!$A$3:$AA$3,0))=0,"",INDEX('[1]PNC 2020'!$A$3:$AA$434,MATCH($A674,'[1]PNC 2020'!$A$7:$A$434,0)+4,MATCH(E$60,'[1]PNC 2020'!$A$3:$AA$3,0))),"")</f>
        <v/>
      </c>
      <c r="F674" s="87" t="str">
        <f>IFERROR(IF(INDEX('[1]PNC 2020'!$A$3:$AA$434,MATCH($A674,'[1]PNC 2020'!$A$7:$A$434,0)+4,MATCH(F$60,'[1]PNC 2020'!$A$3:$AA$3,0))=0,"",INDEX('[1]PNC 2020'!$A$3:$AA$434,MATCH($A674,'[1]PNC 2020'!$A$7:$A$434,0)+4,MATCH(F$60,'[1]PNC 2020'!$A$3:$AA$3,0))),"")</f>
        <v/>
      </c>
      <c r="G674" s="87">
        <f t="shared" si="227"/>
        <v>0</v>
      </c>
      <c r="H674" s="87" t="str">
        <f>IFERROR(IF(INDEX('[1]PNC 2020'!$A$3:$AA$434,MATCH($A674,'[1]PNC 2020'!$A$7:$A$434,0)+4,MATCH(H$60,'[1]PNC 2020'!$A$3:$AA$3,0))=0,"",INDEX('[1]PNC 2020'!$A$3:$AA$434,MATCH($A674,'[1]PNC 2020'!$A$7:$A$434,0)+4,MATCH(H$60,'[1]PNC 2020'!$A$3:$AA$3,0))),"")</f>
        <v/>
      </c>
      <c r="I674" s="87" t="str">
        <f>IFERROR(IF(INDEX('[1]PNC 2020'!$A$3:$AA$434,MATCH($A674,'[1]PNC 2020'!$A$7:$A$434,0)+4,MATCH(I$60,'[1]PNC 2020'!$A$3:$AA$3,0))=0,"",INDEX('[1]PNC 2020'!$A$3:$AA$434,MATCH($A674,'[1]PNC 2020'!$A$7:$A$434,0)+4,MATCH(I$60,'[1]PNC 2020'!$A$3:$AA$3,0))),"")</f>
        <v/>
      </c>
      <c r="J674" s="87">
        <f t="shared" si="228"/>
        <v>0</v>
      </c>
      <c r="K674" s="87" t="str">
        <f>IFERROR(IF(INDEX('[1]PNC 2020'!$A$3:$AA$434,MATCH($A674,'[1]PNC 2020'!$A$7:$A$434,0)+4,MATCH(K$60,'[1]PNC 2020'!$A$3:$AA$3,0))=0,"",INDEX('[1]PNC 2020'!$A$3:$AA$434,MATCH($A674,'[1]PNC 2020'!$A$7:$A$434,0)+4,MATCH(K$60,'[1]PNC 2020'!$A$3:$AA$3,0))),"")</f>
        <v/>
      </c>
      <c r="L674" s="87" t="str">
        <f>IFERROR(IF(INDEX('[1]PNC 2020'!$A$3:$AA$434,MATCH($A674,'[1]PNC 2020'!$A$7:$A$434,0)+4,MATCH(L$60,'[1]PNC 2020'!$A$3:$AA$3,0))=0,"",INDEX('[1]PNC 2020'!$A$3:$AA$434,MATCH($A674,'[1]PNC 2020'!$A$7:$A$434,0)+4,MATCH(L$60,'[1]PNC 2020'!$A$3:$AA$3,0))),"")</f>
        <v/>
      </c>
      <c r="M674" s="87">
        <f t="shared" si="229"/>
        <v>0</v>
      </c>
      <c r="N674" s="87" t="str">
        <f>IFERROR(IF(INDEX('[1]PNC 2020'!$A$3:$AA$434,MATCH($A674,'[1]PNC 2020'!$A$7:$A$434,0)+4,MATCH(N$60,'[1]PNC 2020'!$A$3:$AA$3,0))=0,"",INDEX('[1]PNC 2020'!$A$3:$AA$434,MATCH($A674,'[1]PNC 2020'!$A$7:$A$434,0)+4,MATCH(N$60,'[1]PNC 2020'!$A$3:$AA$3,0))),"")</f>
        <v/>
      </c>
      <c r="O674" s="87" t="str">
        <f>IFERROR(IF(INDEX('[1]PNC 2020'!$A$3:$AA$434,MATCH($A674,'[1]PNC 2020'!$A$7:$A$434,0)+4,MATCH(O$60,'[1]PNC 2020'!$A$3:$AA$3,0))=0,"",INDEX('[1]PNC 2020'!$A$3:$AA$434,MATCH($A674,'[1]PNC 2020'!$A$7:$A$434,0)+4,MATCH(O$60,'[1]PNC 2020'!$A$3:$AA$3,0))),"")</f>
        <v/>
      </c>
      <c r="P674" s="87">
        <f t="shared" si="230"/>
        <v>0</v>
      </c>
      <c r="Q674" s="87" t="str">
        <f>IFERROR(IF(INDEX('[1]PNC 2020'!$A$3:$AA$434,MATCH($A674,'[1]PNC 2020'!$A$7:$A$434,0)+4,MATCH(Q$60,'[1]PNC 2020'!$A$3:$AA$3,0))=0,"",INDEX('[1]PNC 2020'!$A$3:$AA$434,MATCH($A674,'[1]PNC 2020'!$A$7:$A$434,0)+4,MATCH(Q$60,'[1]PNC 2020'!$A$3:$AA$3,0))),"")</f>
        <v/>
      </c>
      <c r="R674" s="87" t="str">
        <f>IFERROR(IF(INDEX('[1]PNC 2020'!$A$3:$AA$434,MATCH($A674,'[1]PNC 2020'!$A$7:$A$434,0)+4,MATCH(R$60,'[1]PNC 2020'!$A$3:$AA$3,0))=0,"",INDEX('[1]PNC 2020'!$A$3:$AA$434,MATCH($A674,'[1]PNC 2020'!$A$7:$A$434,0)+4,MATCH(R$60,'[1]PNC 2020'!$A$3:$AA$3,0))),"")</f>
        <v/>
      </c>
      <c r="S674" s="87">
        <f t="shared" si="231"/>
        <v>0</v>
      </c>
      <c r="T674" s="87" t="str">
        <f>IFERROR(IF(INDEX('[1]PNC 2020'!$A$3:$AA$434,MATCH($A674,'[1]PNC 2020'!$A$7:$A$434,0)+4,MATCH(T$60,'[1]PNC 2020'!$A$3:$AA$3,0))=0,"",INDEX('[1]PNC 2020'!$A$3:$AA$434,MATCH($A674,'[1]PNC 2020'!$A$7:$A$434,0)+4,MATCH(T$60,'[1]PNC 2020'!$A$3:$AA$3,0))),"")</f>
        <v/>
      </c>
      <c r="U674" s="87" t="str">
        <f>IFERROR(IF(INDEX('[1]PNC 2020'!$A$3:$AA$434,MATCH($A674,'[1]PNC 2020'!$A$7:$A$434,0)+4,MATCH(U$60,'[1]PNC 2020'!$A$3:$AA$3,0))=0,"",INDEX('[1]PNC 2020'!$A$3:$AA$434,MATCH($A674,'[1]PNC 2020'!$A$7:$A$434,0)+4,MATCH(U$60,'[1]PNC 2020'!$A$3:$AA$3,0))),"")</f>
        <v/>
      </c>
      <c r="V674" s="87">
        <f t="shared" si="232"/>
        <v>0</v>
      </c>
      <c r="W674" s="87" t="str">
        <f>IFERROR(IF(INDEX('[1]PNC 2020'!$A$3:$AA$434,MATCH($A674,'[1]PNC 2020'!$A$7:$A$434,0)+4,MATCH(W$60,'[1]PNC 2020'!$A$3:$AA$3,0))=0,"",INDEX('[1]PNC 2020'!$A$3:$AA$434,MATCH($A674,'[1]PNC 2020'!$A$7:$A$434,0)+4,MATCH(W$60,'[1]PNC 2020'!$A$3:$AA$3,0))),"")</f>
        <v/>
      </c>
      <c r="X674" s="87" t="str">
        <f>IFERROR(IF(INDEX('[1]PNC 2020'!$A$3:$AA$434,MATCH($A674,'[1]PNC 2020'!$A$7:$A$434,0)+4,MATCH(X$60,'[1]PNC 2020'!$A$3:$AA$3,0))=0,"",INDEX('[1]PNC 2020'!$A$3:$AA$434,MATCH($A674,'[1]PNC 2020'!$A$7:$A$434,0)+4,MATCH(X$60,'[1]PNC 2020'!$A$3:$AA$3,0))),"")</f>
        <v/>
      </c>
      <c r="Y674" s="87">
        <f t="shared" si="233"/>
        <v>0</v>
      </c>
      <c r="Z674" s="87" t="str">
        <f>IFERROR(IF(INDEX('[1]PNC 2020'!$A$3:$AA$434,MATCH($A674,'[1]PNC 2020'!$A$7:$A$434,0)+4,MATCH(Z$60,'[1]PNC 2020'!$A$3:$AA$3,0))=0,"",INDEX('[1]PNC 2020'!$A$3:$AA$434,MATCH($A674,'[1]PNC 2020'!$A$7:$A$434,0)+4,MATCH(Z$60,'[1]PNC 2020'!$A$3:$AA$3,0))),"")</f>
        <v/>
      </c>
      <c r="AA674" s="87" t="str">
        <f>IFERROR(IF(INDEX('[1]PNC 2020'!$A$3:$AA$434,MATCH($A674,'[1]PNC 2020'!$A$7:$A$434,0)+4,MATCH(AA$60,'[1]PNC 2020'!$A$3:$AA$3,0))=0,"",INDEX('[1]PNC 2020'!$A$3:$AA$434,MATCH($A674,'[1]PNC 2020'!$A$7:$A$434,0)+4,MATCH(AA$60,'[1]PNC 2020'!$A$3:$AA$3,0))),"")</f>
        <v/>
      </c>
      <c r="AB674" s="87">
        <f t="shared" si="234"/>
        <v>0</v>
      </c>
      <c r="AC674" s="87" t="str">
        <f>IFERROR(IF(INDEX('[1]PNC 2020'!$A$3:$AA$434,MATCH($A674,'[1]PNC 2020'!$A$7:$A$434,0)+4,MATCH(AC$60,'[1]PNC 2020'!$A$3:$AA$3,0))=0,"",INDEX('[1]PNC 2020'!$A$3:$AA$434,MATCH($A674,'[1]PNC 2020'!$A$7:$A$434,0)+4,MATCH(AC$60,'[1]PNC 2020'!$A$3:$AA$3,0))),"")</f>
        <v/>
      </c>
      <c r="AD674" s="87" t="str">
        <f>IFERROR(IF(INDEX('[1]PNC 2020'!$A$3:$AA$434,MATCH($A674,'[1]PNC 2020'!$A$7:$A$434,0)+4,MATCH(AD$60,'[1]PNC 2020'!$A$3:$AA$3,0))=0,"",INDEX('[1]PNC 2020'!$A$3:$AA$434,MATCH($A674,'[1]PNC 2020'!$A$7:$A$434,0)+4,MATCH(AD$60,'[1]PNC 2020'!$A$3:$AA$3,0))),"")</f>
        <v/>
      </c>
      <c r="AE674" s="87">
        <f t="shared" si="235"/>
        <v>0</v>
      </c>
      <c r="AF674" s="87" t="str">
        <f>IFERROR(IF(INDEX('[1]PNC 2020'!$A$3:$AA$434,MATCH($A674,'[1]PNC 2020'!$A$7:$A$434,0)+4,MATCH(AF$60,'[1]PNC 2020'!$A$3:$AA$3,0))=0,"",INDEX('[1]PNC 2020'!$A$3:$AA$434,MATCH($A674,'[1]PNC 2020'!$A$7:$A$434,0)+4,MATCH(AF$60,'[1]PNC 2020'!$A$3:$AA$3,0))),"")</f>
        <v/>
      </c>
      <c r="AG674" s="87" t="str">
        <f>IFERROR(IF(INDEX('[1]PNC 2020'!$A$3:$AA$434,MATCH($A674,'[1]PNC 2020'!$A$7:$A$434,0)+4,MATCH(AG$60,'[1]PNC 2020'!$A$3:$AA$3,0))=0,"",INDEX('[1]PNC 2020'!$A$3:$AA$434,MATCH($A674,'[1]PNC 2020'!$A$7:$A$434,0)+4,MATCH(AG$60,'[1]PNC 2020'!$A$3:$AA$3,0))),"")</f>
        <v/>
      </c>
      <c r="AH674" s="87">
        <f t="shared" si="236"/>
        <v>0</v>
      </c>
      <c r="AI674" s="87" t="str">
        <f>IFERROR(IF(INDEX('[1]PNC 2020'!$A$3:$AA$434,MATCH($A674,'[1]PNC 2020'!$A$7:$A$434,0)+4,MATCH(AI$60,'[1]PNC 2020'!$A$3:$AA$3,0))=0,"",INDEX('[1]PNC 2020'!$A$3:$AA$434,MATCH($A674,'[1]PNC 2020'!$A$7:$A$434,0)+4,MATCH(AI$60,'[1]PNC 2020'!$A$3:$AA$3,0))),"")</f>
        <v/>
      </c>
      <c r="AJ674" s="87" t="str">
        <f>IFERROR(IF(INDEX('[1]PNC 2020'!$A$3:$AA$434,MATCH($A674,'[1]PNC 2020'!$A$7:$A$434,0)+4,MATCH(AJ$60,'[1]PNC 2020'!$A$3:$AA$3,0))=0,"",INDEX('[1]PNC 2020'!$A$3:$AA$434,MATCH($A674,'[1]PNC 2020'!$A$7:$A$434,0)+4,MATCH(AJ$60,'[1]PNC 2020'!$A$3:$AA$3,0))),"")</f>
        <v/>
      </c>
      <c r="AK674" s="87">
        <f t="shared" si="237"/>
        <v>0</v>
      </c>
      <c r="AM674" s="132" t="s">
        <v>11</v>
      </c>
    </row>
    <row r="675" spans="1:39" s="45" customFormat="1" ht="15.95" customHeight="1" x14ac:dyDescent="0.2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tr">
        <f>IFERROR(IF(INDEX('[1]PNC 2020'!$A$3:$AA$434,MATCH($A675,'[1]PNC 2020'!$A$7:$A$434,0)+4,MATCH(E$60,'[1]PNC 2020'!$A$3:$AA$3,0))=0,"",INDEX('[1]PNC 2020'!$A$3:$AA$434,MATCH($A675,'[1]PNC 2020'!$A$7:$A$434,0)+4,MATCH(E$60,'[1]PNC 2020'!$A$3:$AA$3,0))),"")</f>
        <v/>
      </c>
      <c r="F675" s="87" t="str">
        <f>IFERROR(IF(INDEX('[1]PNC 2020'!$A$3:$AA$434,MATCH($A675,'[1]PNC 2020'!$A$7:$A$434,0)+4,MATCH(F$60,'[1]PNC 2020'!$A$3:$AA$3,0))=0,"",INDEX('[1]PNC 2020'!$A$3:$AA$434,MATCH($A675,'[1]PNC 2020'!$A$7:$A$434,0)+4,MATCH(F$60,'[1]PNC 2020'!$A$3:$AA$3,0))),"")</f>
        <v/>
      </c>
      <c r="G675" s="87">
        <f t="shared" si="227"/>
        <v>0</v>
      </c>
      <c r="H675" s="87" t="str">
        <f>IFERROR(IF(INDEX('[1]PNC 2020'!$A$3:$AA$434,MATCH($A675,'[1]PNC 2020'!$A$7:$A$434,0)+4,MATCH(H$60,'[1]PNC 2020'!$A$3:$AA$3,0))=0,"",INDEX('[1]PNC 2020'!$A$3:$AA$434,MATCH($A675,'[1]PNC 2020'!$A$7:$A$434,0)+4,MATCH(H$60,'[1]PNC 2020'!$A$3:$AA$3,0))),"")</f>
        <v/>
      </c>
      <c r="I675" s="87" t="str">
        <f>IFERROR(IF(INDEX('[1]PNC 2020'!$A$3:$AA$434,MATCH($A675,'[1]PNC 2020'!$A$7:$A$434,0)+4,MATCH(I$60,'[1]PNC 2020'!$A$3:$AA$3,0))=0,"",INDEX('[1]PNC 2020'!$A$3:$AA$434,MATCH($A675,'[1]PNC 2020'!$A$7:$A$434,0)+4,MATCH(I$60,'[1]PNC 2020'!$A$3:$AA$3,0))),"")</f>
        <v/>
      </c>
      <c r="J675" s="87">
        <f t="shared" si="228"/>
        <v>0</v>
      </c>
      <c r="K675" s="87" t="str">
        <f>IFERROR(IF(INDEX('[1]PNC 2020'!$A$3:$AA$434,MATCH($A675,'[1]PNC 2020'!$A$7:$A$434,0)+4,MATCH(K$60,'[1]PNC 2020'!$A$3:$AA$3,0))=0,"",INDEX('[1]PNC 2020'!$A$3:$AA$434,MATCH($A675,'[1]PNC 2020'!$A$7:$A$434,0)+4,MATCH(K$60,'[1]PNC 2020'!$A$3:$AA$3,0))),"")</f>
        <v/>
      </c>
      <c r="L675" s="87" t="str">
        <f>IFERROR(IF(INDEX('[1]PNC 2020'!$A$3:$AA$434,MATCH($A675,'[1]PNC 2020'!$A$7:$A$434,0)+4,MATCH(L$60,'[1]PNC 2020'!$A$3:$AA$3,0))=0,"",INDEX('[1]PNC 2020'!$A$3:$AA$434,MATCH($A675,'[1]PNC 2020'!$A$7:$A$434,0)+4,MATCH(L$60,'[1]PNC 2020'!$A$3:$AA$3,0))),"")</f>
        <v/>
      </c>
      <c r="M675" s="87">
        <f t="shared" si="229"/>
        <v>0</v>
      </c>
      <c r="N675" s="87" t="str">
        <f>IFERROR(IF(INDEX('[1]PNC 2020'!$A$3:$AA$434,MATCH($A675,'[1]PNC 2020'!$A$7:$A$434,0)+4,MATCH(N$60,'[1]PNC 2020'!$A$3:$AA$3,0))=0,"",INDEX('[1]PNC 2020'!$A$3:$AA$434,MATCH($A675,'[1]PNC 2020'!$A$7:$A$434,0)+4,MATCH(N$60,'[1]PNC 2020'!$A$3:$AA$3,0))),"")</f>
        <v/>
      </c>
      <c r="O675" s="87" t="str">
        <f>IFERROR(IF(INDEX('[1]PNC 2020'!$A$3:$AA$434,MATCH($A675,'[1]PNC 2020'!$A$7:$A$434,0)+4,MATCH(O$60,'[1]PNC 2020'!$A$3:$AA$3,0))=0,"",INDEX('[1]PNC 2020'!$A$3:$AA$434,MATCH($A675,'[1]PNC 2020'!$A$7:$A$434,0)+4,MATCH(O$60,'[1]PNC 2020'!$A$3:$AA$3,0))),"")</f>
        <v/>
      </c>
      <c r="P675" s="87">
        <f t="shared" si="230"/>
        <v>0</v>
      </c>
      <c r="Q675" s="87" t="str">
        <f>IFERROR(IF(INDEX('[1]PNC 2020'!$A$3:$AA$434,MATCH($A675,'[1]PNC 2020'!$A$7:$A$434,0)+4,MATCH(Q$60,'[1]PNC 2020'!$A$3:$AA$3,0))=0,"",INDEX('[1]PNC 2020'!$A$3:$AA$434,MATCH($A675,'[1]PNC 2020'!$A$7:$A$434,0)+4,MATCH(Q$60,'[1]PNC 2020'!$A$3:$AA$3,0))),"")</f>
        <v/>
      </c>
      <c r="R675" s="87" t="str">
        <f>IFERROR(IF(INDEX('[1]PNC 2020'!$A$3:$AA$434,MATCH($A675,'[1]PNC 2020'!$A$7:$A$434,0)+4,MATCH(R$60,'[1]PNC 2020'!$A$3:$AA$3,0))=0,"",INDEX('[1]PNC 2020'!$A$3:$AA$434,MATCH($A675,'[1]PNC 2020'!$A$7:$A$434,0)+4,MATCH(R$60,'[1]PNC 2020'!$A$3:$AA$3,0))),"")</f>
        <v/>
      </c>
      <c r="S675" s="87">
        <f t="shared" si="231"/>
        <v>0</v>
      </c>
      <c r="T675" s="87" t="str">
        <f>IFERROR(IF(INDEX('[1]PNC 2020'!$A$3:$AA$434,MATCH($A675,'[1]PNC 2020'!$A$7:$A$434,0)+4,MATCH(T$60,'[1]PNC 2020'!$A$3:$AA$3,0))=0,"",INDEX('[1]PNC 2020'!$A$3:$AA$434,MATCH($A675,'[1]PNC 2020'!$A$7:$A$434,0)+4,MATCH(T$60,'[1]PNC 2020'!$A$3:$AA$3,0))),"")</f>
        <v/>
      </c>
      <c r="U675" s="87" t="str">
        <f>IFERROR(IF(INDEX('[1]PNC 2020'!$A$3:$AA$434,MATCH($A675,'[1]PNC 2020'!$A$7:$A$434,0)+4,MATCH(U$60,'[1]PNC 2020'!$A$3:$AA$3,0))=0,"",INDEX('[1]PNC 2020'!$A$3:$AA$434,MATCH($A675,'[1]PNC 2020'!$A$7:$A$434,0)+4,MATCH(U$60,'[1]PNC 2020'!$A$3:$AA$3,0))),"")</f>
        <v/>
      </c>
      <c r="V675" s="87">
        <f t="shared" si="232"/>
        <v>0</v>
      </c>
      <c r="W675" s="87" t="str">
        <f>IFERROR(IF(INDEX('[1]PNC 2020'!$A$3:$AA$434,MATCH($A675,'[1]PNC 2020'!$A$7:$A$434,0)+4,MATCH(W$60,'[1]PNC 2020'!$A$3:$AA$3,0))=0,"",INDEX('[1]PNC 2020'!$A$3:$AA$434,MATCH($A675,'[1]PNC 2020'!$A$7:$A$434,0)+4,MATCH(W$60,'[1]PNC 2020'!$A$3:$AA$3,0))),"")</f>
        <v/>
      </c>
      <c r="X675" s="87" t="str">
        <f>IFERROR(IF(INDEX('[1]PNC 2020'!$A$3:$AA$434,MATCH($A675,'[1]PNC 2020'!$A$7:$A$434,0)+4,MATCH(X$60,'[1]PNC 2020'!$A$3:$AA$3,0))=0,"",INDEX('[1]PNC 2020'!$A$3:$AA$434,MATCH($A675,'[1]PNC 2020'!$A$7:$A$434,0)+4,MATCH(X$60,'[1]PNC 2020'!$A$3:$AA$3,0))),"")</f>
        <v/>
      </c>
      <c r="Y675" s="87">
        <f t="shared" si="233"/>
        <v>0</v>
      </c>
      <c r="Z675" s="87" t="str">
        <f>IFERROR(IF(INDEX('[1]PNC 2020'!$A$3:$AA$434,MATCH($A675,'[1]PNC 2020'!$A$7:$A$434,0)+4,MATCH(Z$60,'[1]PNC 2020'!$A$3:$AA$3,0))=0,"",INDEX('[1]PNC 2020'!$A$3:$AA$434,MATCH($A675,'[1]PNC 2020'!$A$7:$A$434,0)+4,MATCH(Z$60,'[1]PNC 2020'!$A$3:$AA$3,0))),"")</f>
        <v/>
      </c>
      <c r="AA675" s="87" t="str">
        <f>IFERROR(IF(INDEX('[1]PNC 2020'!$A$3:$AA$434,MATCH($A675,'[1]PNC 2020'!$A$7:$A$434,0)+4,MATCH(AA$60,'[1]PNC 2020'!$A$3:$AA$3,0))=0,"",INDEX('[1]PNC 2020'!$A$3:$AA$434,MATCH($A675,'[1]PNC 2020'!$A$7:$A$434,0)+4,MATCH(AA$60,'[1]PNC 2020'!$A$3:$AA$3,0))),"")</f>
        <v/>
      </c>
      <c r="AB675" s="87">
        <f t="shared" si="234"/>
        <v>0</v>
      </c>
      <c r="AC675" s="87" t="str">
        <f>IFERROR(IF(INDEX('[1]PNC 2020'!$A$3:$AA$434,MATCH($A675,'[1]PNC 2020'!$A$7:$A$434,0)+4,MATCH(AC$60,'[1]PNC 2020'!$A$3:$AA$3,0))=0,"",INDEX('[1]PNC 2020'!$A$3:$AA$434,MATCH($A675,'[1]PNC 2020'!$A$7:$A$434,0)+4,MATCH(AC$60,'[1]PNC 2020'!$A$3:$AA$3,0))),"")</f>
        <v/>
      </c>
      <c r="AD675" s="87" t="str">
        <f>IFERROR(IF(INDEX('[1]PNC 2020'!$A$3:$AA$434,MATCH($A675,'[1]PNC 2020'!$A$7:$A$434,0)+4,MATCH(AD$60,'[1]PNC 2020'!$A$3:$AA$3,0))=0,"",INDEX('[1]PNC 2020'!$A$3:$AA$434,MATCH($A675,'[1]PNC 2020'!$A$7:$A$434,0)+4,MATCH(AD$60,'[1]PNC 2020'!$A$3:$AA$3,0))),"")</f>
        <v/>
      </c>
      <c r="AE675" s="87">
        <f t="shared" si="235"/>
        <v>0</v>
      </c>
      <c r="AF675" s="87" t="str">
        <f>IFERROR(IF(INDEX('[1]PNC 2020'!$A$3:$AA$434,MATCH($A675,'[1]PNC 2020'!$A$7:$A$434,0)+4,MATCH(AF$60,'[1]PNC 2020'!$A$3:$AA$3,0))=0,"",INDEX('[1]PNC 2020'!$A$3:$AA$434,MATCH($A675,'[1]PNC 2020'!$A$7:$A$434,0)+4,MATCH(AF$60,'[1]PNC 2020'!$A$3:$AA$3,0))),"")</f>
        <v/>
      </c>
      <c r="AG675" s="87" t="str">
        <f>IFERROR(IF(INDEX('[1]PNC 2020'!$A$3:$AA$434,MATCH($A675,'[1]PNC 2020'!$A$7:$A$434,0)+4,MATCH(AG$60,'[1]PNC 2020'!$A$3:$AA$3,0))=0,"",INDEX('[1]PNC 2020'!$A$3:$AA$434,MATCH($A675,'[1]PNC 2020'!$A$7:$A$434,0)+4,MATCH(AG$60,'[1]PNC 2020'!$A$3:$AA$3,0))),"")</f>
        <v/>
      </c>
      <c r="AH675" s="87">
        <f t="shared" si="236"/>
        <v>0</v>
      </c>
      <c r="AI675" s="87" t="str">
        <f>IFERROR(IF(INDEX('[1]PNC 2020'!$A$3:$AA$434,MATCH($A675,'[1]PNC 2020'!$A$7:$A$434,0)+4,MATCH(AI$60,'[1]PNC 2020'!$A$3:$AA$3,0))=0,"",INDEX('[1]PNC 2020'!$A$3:$AA$434,MATCH($A675,'[1]PNC 2020'!$A$7:$A$434,0)+4,MATCH(AI$60,'[1]PNC 2020'!$A$3:$AA$3,0))),"")</f>
        <v/>
      </c>
      <c r="AJ675" s="87" t="str">
        <f>IFERROR(IF(INDEX('[1]PNC 2020'!$A$3:$AA$434,MATCH($A675,'[1]PNC 2020'!$A$7:$A$434,0)+4,MATCH(AJ$60,'[1]PNC 2020'!$A$3:$AA$3,0))=0,"",INDEX('[1]PNC 2020'!$A$3:$AA$434,MATCH($A675,'[1]PNC 2020'!$A$7:$A$434,0)+4,MATCH(AJ$60,'[1]PNC 2020'!$A$3:$AA$3,0))),"")</f>
        <v/>
      </c>
      <c r="AK675" s="87">
        <f t="shared" si="237"/>
        <v>0</v>
      </c>
      <c r="AM675" s="132" t="s">
        <v>11</v>
      </c>
    </row>
    <row r="676" spans="1:39" s="45" customFormat="1" ht="15.95" customHeight="1" x14ac:dyDescent="0.2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tr">
        <f>IFERROR(IF(INDEX('[1]PNC 2020'!$A$3:$AA$434,MATCH($A676,'[1]PNC 2020'!$A$7:$A$434,0)+4,MATCH(E$60,'[1]PNC 2020'!$A$3:$AA$3,0))=0,"",INDEX('[1]PNC 2020'!$A$3:$AA$434,MATCH($A676,'[1]PNC 2020'!$A$7:$A$434,0)+4,MATCH(E$60,'[1]PNC 2020'!$A$3:$AA$3,0))),"")</f>
        <v/>
      </c>
      <c r="F676" s="87" t="str">
        <f>IFERROR(IF(INDEX('[1]PNC 2020'!$A$3:$AA$434,MATCH($A676,'[1]PNC 2020'!$A$7:$A$434,0)+4,MATCH(F$60,'[1]PNC 2020'!$A$3:$AA$3,0))=0,"",INDEX('[1]PNC 2020'!$A$3:$AA$434,MATCH($A676,'[1]PNC 2020'!$A$7:$A$434,0)+4,MATCH(F$60,'[1]PNC 2020'!$A$3:$AA$3,0))),"")</f>
        <v/>
      </c>
      <c r="G676" s="87">
        <f t="shared" si="227"/>
        <v>0</v>
      </c>
      <c r="H676" s="87" t="str">
        <f>IFERROR(IF(INDEX('[1]PNC 2020'!$A$3:$AA$434,MATCH($A676,'[1]PNC 2020'!$A$7:$A$434,0)+4,MATCH(H$60,'[1]PNC 2020'!$A$3:$AA$3,0))=0,"",INDEX('[1]PNC 2020'!$A$3:$AA$434,MATCH($A676,'[1]PNC 2020'!$A$7:$A$434,0)+4,MATCH(H$60,'[1]PNC 2020'!$A$3:$AA$3,0))),"")</f>
        <v/>
      </c>
      <c r="I676" s="87" t="str">
        <f>IFERROR(IF(INDEX('[1]PNC 2020'!$A$3:$AA$434,MATCH($A676,'[1]PNC 2020'!$A$7:$A$434,0)+4,MATCH(I$60,'[1]PNC 2020'!$A$3:$AA$3,0))=0,"",INDEX('[1]PNC 2020'!$A$3:$AA$434,MATCH($A676,'[1]PNC 2020'!$A$7:$A$434,0)+4,MATCH(I$60,'[1]PNC 2020'!$A$3:$AA$3,0))),"")</f>
        <v/>
      </c>
      <c r="J676" s="87">
        <f t="shared" si="228"/>
        <v>0</v>
      </c>
      <c r="K676" s="87" t="str">
        <f>IFERROR(IF(INDEX('[1]PNC 2020'!$A$3:$AA$434,MATCH($A676,'[1]PNC 2020'!$A$7:$A$434,0)+4,MATCH(K$60,'[1]PNC 2020'!$A$3:$AA$3,0))=0,"",INDEX('[1]PNC 2020'!$A$3:$AA$434,MATCH($A676,'[1]PNC 2020'!$A$7:$A$434,0)+4,MATCH(K$60,'[1]PNC 2020'!$A$3:$AA$3,0))),"")</f>
        <v/>
      </c>
      <c r="L676" s="87" t="str">
        <f>IFERROR(IF(INDEX('[1]PNC 2020'!$A$3:$AA$434,MATCH($A676,'[1]PNC 2020'!$A$7:$A$434,0)+4,MATCH(L$60,'[1]PNC 2020'!$A$3:$AA$3,0))=0,"",INDEX('[1]PNC 2020'!$A$3:$AA$434,MATCH($A676,'[1]PNC 2020'!$A$7:$A$434,0)+4,MATCH(L$60,'[1]PNC 2020'!$A$3:$AA$3,0))),"")</f>
        <v/>
      </c>
      <c r="M676" s="87">
        <f t="shared" si="229"/>
        <v>0</v>
      </c>
      <c r="N676" s="87" t="str">
        <f>IFERROR(IF(INDEX('[1]PNC 2020'!$A$3:$AA$434,MATCH($A676,'[1]PNC 2020'!$A$7:$A$434,0)+4,MATCH(N$60,'[1]PNC 2020'!$A$3:$AA$3,0))=0,"",INDEX('[1]PNC 2020'!$A$3:$AA$434,MATCH($A676,'[1]PNC 2020'!$A$7:$A$434,0)+4,MATCH(N$60,'[1]PNC 2020'!$A$3:$AA$3,0))),"")</f>
        <v/>
      </c>
      <c r="O676" s="87" t="str">
        <f>IFERROR(IF(INDEX('[1]PNC 2020'!$A$3:$AA$434,MATCH($A676,'[1]PNC 2020'!$A$7:$A$434,0)+4,MATCH(O$60,'[1]PNC 2020'!$A$3:$AA$3,0))=0,"",INDEX('[1]PNC 2020'!$A$3:$AA$434,MATCH($A676,'[1]PNC 2020'!$A$7:$A$434,0)+4,MATCH(O$60,'[1]PNC 2020'!$A$3:$AA$3,0))),"")</f>
        <v/>
      </c>
      <c r="P676" s="87">
        <f t="shared" si="230"/>
        <v>0</v>
      </c>
      <c r="Q676" s="87" t="str">
        <f>IFERROR(IF(INDEX('[1]PNC 2020'!$A$3:$AA$434,MATCH($A676,'[1]PNC 2020'!$A$7:$A$434,0)+4,MATCH(Q$60,'[1]PNC 2020'!$A$3:$AA$3,0))=0,"",INDEX('[1]PNC 2020'!$A$3:$AA$434,MATCH($A676,'[1]PNC 2020'!$A$7:$A$434,0)+4,MATCH(Q$60,'[1]PNC 2020'!$A$3:$AA$3,0))),"")</f>
        <v/>
      </c>
      <c r="R676" s="87" t="str">
        <f>IFERROR(IF(INDEX('[1]PNC 2020'!$A$3:$AA$434,MATCH($A676,'[1]PNC 2020'!$A$7:$A$434,0)+4,MATCH(R$60,'[1]PNC 2020'!$A$3:$AA$3,0))=0,"",INDEX('[1]PNC 2020'!$A$3:$AA$434,MATCH($A676,'[1]PNC 2020'!$A$7:$A$434,0)+4,MATCH(R$60,'[1]PNC 2020'!$A$3:$AA$3,0))),"")</f>
        <v/>
      </c>
      <c r="S676" s="87">
        <f t="shared" si="231"/>
        <v>0</v>
      </c>
      <c r="T676" s="87" t="str">
        <f>IFERROR(IF(INDEX('[1]PNC 2020'!$A$3:$AA$434,MATCH($A676,'[1]PNC 2020'!$A$7:$A$434,0)+4,MATCH(T$60,'[1]PNC 2020'!$A$3:$AA$3,0))=0,"",INDEX('[1]PNC 2020'!$A$3:$AA$434,MATCH($A676,'[1]PNC 2020'!$A$7:$A$434,0)+4,MATCH(T$60,'[1]PNC 2020'!$A$3:$AA$3,0))),"")</f>
        <v/>
      </c>
      <c r="U676" s="87" t="str">
        <f>IFERROR(IF(INDEX('[1]PNC 2020'!$A$3:$AA$434,MATCH($A676,'[1]PNC 2020'!$A$7:$A$434,0)+4,MATCH(U$60,'[1]PNC 2020'!$A$3:$AA$3,0))=0,"",INDEX('[1]PNC 2020'!$A$3:$AA$434,MATCH($A676,'[1]PNC 2020'!$A$7:$A$434,0)+4,MATCH(U$60,'[1]PNC 2020'!$A$3:$AA$3,0))),"")</f>
        <v/>
      </c>
      <c r="V676" s="87">
        <f t="shared" si="232"/>
        <v>0</v>
      </c>
      <c r="W676" s="87" t="str">
        <f>IFERROR(IF(INDEX('[1]PNC 2020'!$A$3:$AA$434,MATCH($A676,'[1]PNC 2020'!$A$7:$A$434,0)+4,MATCH(W$60,'[1]PNC 2020'!$A$3:$AA$3,0))=0,"",INDEX('[1]PNC 2020'!$A$3:$AA$434,MATCH($A676,'[1]PNC 2020'!$A$7:$A$434,0)+4,MATCH(W$60,'[1]PNC 2020'!$A$3:$AA$3,0))),"")</f>
        <v/>
      </c>
      <c r="X676" s="87" t="str">
        <f>IFERROR(IF(INDEX('[1]PNC 2020'!$A$3:$AA$434,MATCH($A676,'[1]PNC 2020'!$A$7:$A$434,0)+4,MATCH(X$60,'[1]PNC 2020'!$A$3:$AA$3,0))=0,"",INDEX('[1]PNC 2020'!$A$3:$AA$434,MATCH($A676,'[1]PNC 2020'!$A$7:$A$434,0)+4,MATCH(X$60,'[1]PNC 2020'!$A$3:$AA$3,0))),"")</f>
        <v/>
      </c>
      <c r="Y676" s="87">
        <f t="shared" si="233"/>
        <v>0</v>
      </c>
      <c r="Z676" s="87" t="str">
        <f>IFERROR(IF(INDEX('[1]PNC 2020'!$A$3:$AA$434,MATCH($A676,'[1]PNC 2020'!$A$7:$A$434,0)+4,MATCH(Z$60,'[1]PNC 2020'!$A$3:$AA$3,0))=0,"",INDEX('[1]PNC 2020'!$A$3:$AA$434,MATCH($A676,'[1]PNC 2020'!$A$7:$A$434,0)+4,MATCH(Z$60,'[1]PNC 2020'!$A$3:$AA$3,0))),"")</f>
        <v/>
      </c>
      <c r="AA676" s="87" t="str">
        <f>IFERROR(IF(INDEX('[1]PNC 2020'!$A$3:$AA$434,MATCH($A676,'[1]PNC 2020'!$A$7:$A$434,0)+4,MATCH(AA$60,'[1]PNC 2020'!$A$3:$AA$3,0))=0,"",INDEX('[1]PNC 2020'!$A$3:$AA$434,MATCH($A676,'[1]PNC 2020'!$A$7:$A$434,0)+4,MATCH(AA$60,'[1]PNC 2020'!$A$3:$AA$3,0))),"")</f>
        <v/>
      </c>
      <c r="AB676" s="87">
        <f t="shared" si="234"/>
        <v>0</v>
      </c>
      <c r="AC676" s="87" t="str">
        <f>IFERROR(IF(INDEX('[1]PNC 2020'!$A$3:$AA$434,MATCH($A676,'[1]PNC 2020'!$A$7:$A$434,0)+4,MATCH(AC$60,'[1]PNC 2020'!$A$3:$AA$3,0))=0,"",INDEX('[1]PNC 2020'!$A$3:$AA$434,MATCH($A676,'[1]PNC 2020'!$A$7:$A$434,0)+4,MATCH(AC$60,'[1]PNC 2020'!$A$3:$AA$3,0))),"")</f>
        <v/>
      </c>
      <c r="AD676" s="87" t="str">
        <f>IFERROR(IF(INDEX('[1]PNC 2020'!$A$3:$AA$434,MATCH($A676,'[1]PNC 2020'!$A$7:$A$434,0)+4,MATCH(AD$60,'[1]PNC 2020'!$A$3:$AA$3,0))=0,"",INDEX('[1]PNC 2020'!$A$3:$AA$434,MATCH($A676,'[1]PNC 2020'!$A$7:$A$434,0)+4,MATCH(AD$60,'[1]PNC 2020'!$A$3:$AA$3,0))),"")</f>
        <v/>
      </c>
      <c r="AE676" s="87">
        <f t="shared" si="235"/>
        <v>0</v>
      </c>
      <c r="AF676" s="87" t="str">
        <f>IFERROR(IF(INDEX('[1]PNC 2020'!$A$3:$AA$434,MATCH($A676,'[1]PNC 2020'!$A$7:$A$434,0)+4,MATCH(AF$60,'[1]PNC 2020'!$A$3:$AA$3,0))=0,"",INDEX('[1]PNC 2020'!$A$3:$AA$434,MATCH($A676,'[1]PNC 2020'!$A$7:$A$434,0)+4,MATCH(AF$60,'[1]PNC 2020'!$A$3:$AA$3,0))),"")</f>
        <v/>
      </c>
      <c r="AG676" s="87" t="str">
        <f>IFERROR(IF(INDEX('[1]PNC 2020'!$A$3:$AA$434,MATCH($A676,'[1]PNC 2020'!$A$7:$A$434,0)+4,MATCH(AG$60,'[1]PNC 2020'!$A$3:$AA$3,0))=0,"",INDEX('[1]PNC 2020'!$A$3:$AA$434,MATCH($A676,'[1]PNC 2020'!$A$7:$A$434,0)+4,MATCH(AG$60,'[1]PNC 2020'!$A$3:$AA$3,0))),"")</f>
        <v/>
      </c>
      <c r="AH676" s="87">
        <f t="shared" si="236"/>
        <v>0</v>
      </c>
      <c r="AI676" s="87" t="str">
        <f>IFERROR(IF(INDEX('[1]PNC 2020'!$A$3:$AA$434,MATCH($A676,'[1]PNC 2020'!$A$7:$A$434,0)+4,MATCH(AI$60,'[1]PNC 2020'!$A$3:$AA$3,0))=0,"",INDEX('[1]PNC 2020'!$A$3:$AA$434,MATCH($A676,'[1]PNC 2020'!$A$7:$A$434,0)+4,MATCH(AI$60,'[1]PNC 2020'!$A$3:$AA$3,0))),"")</f>
        <v/>
      </c>
      <c r="AJ676" s="87" t="str">
        <f>IFERROR(IF(INDEX('[1]PNC 2020'!$A$3:$AA$434,MATCH($A676,'[1]PNC 2020'!$A$7:$A$434,0)+4,MATCH(AJ$60,'[1]PNC 2020'!$A$3:$AA$3,0))=0,"",INDEX('[1]PNC 2020'!$A$3:$AA$434,MATCH($A676,'[1]PNC 2020'!$A$7:$A$434,0)+4,MATCH(AJ$60,'[1]PNC 2020'!$A$3:$AA$3,0))),"")</f>
        <v/>
      </c>
      <c r="AK676" s="87">
        <f t="shared" si="237"/>
        <v>0</v>
      </c>
      <c r="AM676" s="132" t="s">
        <v>11</v>
      </c>
    </row>
    <row r="677" spans="1:39" s="45" customFormat="1" ht="15.95" customHeight="1" x14ac:dyDescent="0.2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tr">
        <f>IFERROR(IF(INDEX('[1]PNC 2020'!$A$3:$AA$434,MATCH($A677,'[1]PNC 2020'!$A$7:$A$434,0)+4,MATCH(E$60,'[1]PNC 2020'!$A$3:$AA$3,0))=0,"",INDEX('[1]PNC 2020'!$A$3:$AA$434,MATCH($A677,'[1]PNC 2020'!$A$7:$A$434,0)+4,MATCH(E$60,'[1]PNC 2020'!$A$3:$AA$3,0))),"")</f>
        <v/>
      </c>
      <c r="F677" s="87" t="str">
        <f>IFERROR(IF(INDEX('[1]PNC 2020'!$A$3:$AA$434,MATCH($A677,'[1]PNC 2020'!$A$7:$A$434,0)+4,MATCH(F$60,'[1]PNC 2020'!$A$3:$AA$3,0))=0,"",INDEX('[1]PNC 2020'!$A$3:$AA$434,MATCH($A677,'[1]PNC 2020'!$A$7:$A$434,0)+4,MATCH(F$60,'[1]PNC 2020'!$A$3:$AA$3,0))),"")</f>
        <v/>
      </c>
      <c r="G677" s="87">
        <f t="shared" si="227"/>
        <v>0</v>
      </c>
      <c r="H677" s="87" t="str">
        <f>IFERROR(IF(INDEX('[1]PNC 2020'!$A$3:$AA$434,MATCH($A677,'[1]PNC 2020'!$A$7:$A$434,0)+4,MATCH(H$60,'[1]PNC 2020'!$A$3:$AA$3,0))=0,"",INDEX('[1]PNC 2020'!$A$3:$AA$434,MATCH($A677,'[1]PNC 2020'!$A$7:$A$434,0)+4,MATCH(H$60,'[1]PNC 2020'!$A$3:$AA$3,0))),"")</f>
        <v/>
      </c>
      <c r="I677" s="87" t="str">
        <f>IFERROR(IF(INDEX('[1]PNC 2020'!$A$3:$AA$434,MATCH($A677,'[1]PNC 2020'!$A$7:$A$434,0)+4,MATCH(I$60,'[1]PNC 2020'!$A$3:$AA$3,0))=0,"",INDEX('[1]PNC 2020'!$A$3:$AA$434,MATCH($A677,'[1]PNC 2020'!$A$7:$A$434,0)+4,MATCH(I$60,'[1]PNC 2020'!$A$3:$AA$3,0))),"")</f>
        <v/>
      </c>
      <c r="J677" s="87">
        <f t="shared" si="228"/>
        <v>0</v>
      </c>
      <c r="K677" s="87" t="str">
        <f>IFERROR(IF(INDEX('[1]PNC 2020'!$A$3:$AA$434,MATCH($A677,'[1]PNC 2020'!$A$7:$A$434,0)+4,MATCH(K$60,'[1]PNC 2020'!$A$3:$AA$3,0))=0,"",INDEX('[1]PNC 2020'!$A$3:$AA$434,MATCH($A677,'[1]PNC 2020'!$A$7:$A$434,0)+4,MATCH(K$60,'[1]PNC 2020'!$A$3:$AA$3,0))),"")</f>
        <v/>
      </c>
      <c r="L677" s="87" t="str">
        <f>IFERROR(IF(INDEX('[1]PNC 2020'!$A$3:$AA$434,MATCH($A677,'[1]PNC 2020'!$A$7:$A$434,0)+4,MATCH(L$60,'[1]PNC 2020'!$A$3:$AA$3,0))=0,"",INDEX('[1]PNC 2020'!$A$3:$AA$434,MATCH($A677,'[1]PNC 2020'!$A$7:$A$434,0)+4,MATCH(L$60,'[1]PNC 2020'!$A$3:$AA$3,0))),"")</f>
        <v/>
      </c>
      <c r="M677" s="87">
        <f t="shared" si="229"/>
        <v>0</v>
      </c>
      <c r="N677" s="87" t="str">
        <f>IFERROR(IF(INDEX('[1]PNC 2020'!$A$3:$AA$434,MATCH($A677,'[1]PNC 2020'!$A$7:$A$434,0)+4,MATCH(N$60,'[1]PNC 2020'!$A$3:$AA$3,0))=0,"",INDEX('[1]PNC 2020'!$A$3:$AA$434,MATCH($A677,'[1]PNC 2020'!$A$7:$A$434,0)+4,MATCH(N$60,'[1]PNC 2020'!$A$3:$AA$3,0))),"")</f>
        <v/>
      </c>
      <c r="O677" s="87" t="str">
        <f>IFERROR(IF(INDEX('[1]PNC 2020'!$A$3:$AA$434,MATCH($A677,'[1]PNC 2020'!$A$7:$A$434,0)+4,MATCH(O$60,'[1]PNC 2020'!$A$3:$AA$3,0))=0,"",INDEX('[1]PNC 2020'!$A$3:$AA$434,MATCH($A677,'[1]PNC 2020'!$A$7:$A$434,0)+4,MATCH(O$60,'[1]PNC 2020'!$A$3:$AA$3,0))),"")</f>
        <v/>
      </c>
      <c r="P677" s="87">
        <f t="shared" si="230"/>
        <v>0</v>
      </c>
      <c r="Q677" s="87" t="str">
        <f>IFERROR(IF(INDEX('[1]PNC 2020'!$A$3:$AA$434,MATCH($A677,'[1]PNC 2020'!$A$7:$A$434,0)+4,MATCH(Q$60,'[1]PNC 2020'!$A$3:$AA$3,0))=0,"",INDEX('[1]PNC 2020'!$A$3:$AA$434,MATCH($A677,'[1]PNC 2020'!$A$7:$A$434,0)+4,MATCH(Q$60,'[1]PNC 2020'!$A$3:$AA$3,0))),"")</f>
        <v/>
      </c>
      <c r="R677" s="87" t="str">
        <f>IFERROR(IF(INDEX('[1]PNC 2020'!$A$3:$AA$434,MATCH($A677,'[1]PNC 2020'!$A$7:$A$434,0)+4,MATCH(R$60,'[1]PNC 2020'!$A$3:$AA$3,0))=0,"",INDEX('[1]PNC 2020'!$A$3:$AA$434,MATCH($A677,'[1]PNC 2020'!$A$7:$A$434,0)+4,MATCH(R$60,'[1]PNC 2020'!$A$3:$AA$3,0))),"")</f>
        <v/>
      </c>
      <c r="S677" s="87">
        <f t="shared" si="231"/>
        <v>0</v>
      </c>
      <c r="T677" s="87" t="str">
        <f>IFERROR(IF(INDEX('[1]PNC 2020'!$A$3:$AA$434,MATCH($A677,'[1]PNC 2020'!$A$7:$A$434,0)+4,MATCH(T$60,'[1]PNC 2020'!$A$3:$AA$3,0))=0,"",INDEX('[1]PNC 2020'!$A$3:$AA$434,MATCH($A677,'[1]PNC 2020'!$A$7:$A$434,0)+4,MATCH(T$60,'[1]PNC 2020'!$A$3:$AA$3,0))),"")</f>
        <v/>
      </c>
      <c r="U677" s="87" t="str">
        <f>IFERROR(IF(INDEX('[1]PNC 2020'!$A$3:$AA$434,MATCH($A677,'[1]PNC 2020'!$A$7:$A$434,0)+4,MATCH(U$60,'[1]PNC 2020'!$A$3:$AA$3,0))=0,"",INDEX('[1]PNC 2020'!$A$3:$AA$434,MATCH($A677,'[1]PNC 2020'!$A$7:$A$434,0)+4,MATCH(U$60,'[1]PNC 2020'!$A$3:$AA$3,0))),"")</f>
        <v/>
      </c>
      <c r="V677" s="87">
        <f t="shared" si="232"/>
        <v>0</v>
      </c>
      <c r="W677" s="87" t="str">
        <f>IFERROR(IF(INDEX('[1]PNC 2020'!$A$3:$AA$434,MATCH($A677,'[1]PNC 2020'!$A$7:$A$434,0)+4,MATCH(W$60,'[1]PNC 2020'!$A$3:$AA$3,0))=0,"",INDEX('[1]PNC 2020'!$A$3:$AA$434,MATCH($A677,'[1]PNC 2020'!$A$7:$A$434,0)+4,MATCH(W$60,'[1]PNC 2020'!$A$3:$AA$3,0))),"")</f>
        <v/>
      </c>
      <c r="X677" s="87" t="str">
        <f>IFERROR(IF(INDEX('[1]PNC 2020'!$A$3:$AA$434,MATCH($A677,'[1]PNC 2020'!$A$7:$A$434,0)+4,MATCH(X$60,'[1]PNC 2020'!$A$3:$AA$3,0))=0,"",INDEX('[1]PNC 2020'!$A$3:$AA$434,MATCH($A677,'[1]PNC 2020'!$A$7:$A$434,0)+4,MATCH(X$60,'[1]PNC 2020'!$A$3:$AA$3,0))),"")</f>
        <v/>
      </c>
      <c r="Y677" s="87">
        <f t="shared" si="233"/>
        <v>0</v>
      </c>
      <c r="Z677" s="87" t="str">
        <f>IFERROR(IF(INDEX('[1]PNC 2020'!$A$3:$AA$434,MATCH($A677,'[1]PNC 2020'!$A$7:$A$434,0)+4,MATCH(Z$60,'[1]PNC 2020'!$A$3:$AA$3,0))=0,"",INDEX('[1]PNC 2020'!$A$3:$AA$434,MATCH($A677,'[1]PNC 2020'!$A$7:$A$434,0)+4,MATCH(Z$60,'[1]PNC 2020'!$A$3:$AA$3,0))),"")</f>
        <v/>
      </c>
      <c r="AA677" s="87" t="str">
        <f>IFERROR(IF(INDEX('[1]PNC 2020'!$A$3:$AA$434,MATCH($A677,'[1]PNC 2020'!$A$7:$A$434,0)+4,MATCH(AA$60,'[1]PNC 2020'!$A$3:$AA$3,0))=0,"",INDEX('[1]PNC 2020'!$A$3:$AA$434,MATCH($A677,'[1]PNC 2020'!$A$7:$A$434,0)+4,MATCH(AA$60,'[1]PNC 2020'!$A$3:$AA$3,0))),"")</f>
        <v/>
      </c>
      <c r="AB677" s="87">
        <f t="shared" si="234"/>
        <v>0</v>
      </c>
      <c r="AC677" s="87" t="str">
        <f>IFERROR(IF(INDEX('[1]PNC 2020'!$A$3:$AA$434,MATCH($A677,'[1]PNC 2020'!$A$7:$A$434,0)+4,MATCH(AC$60,'[1]PNC 2020'!$A$3:$AA$3,0))=0,"",INDEX('[1]PNC 2020'!$A$3:$AA$434,MATCH($A677,'[1]PNC 2020'!$A$7:$A$434,0)+4,MATCH(AC$60,'[1]PNC 2020'!$A$3:$AA$3,0))),"")</f>
        <v/>
      </c>
      <c r="AD677" s="87" t="str">
        <f>IFERROR(IF(INDEX('[1]PNC 2020'!$A$3:$AA$434,MATCH($A677,'[1]PNC 2020'!$A$7:$A$434,0)+4,MATCH(AD$60,'[1]PNC 2020'!$A$3:$AA$3,0))=0,"",INDEX('[1]PNC 2020'!$A$3:$AA$434,MATCH($A677,'[1]PNC 2020'!$A$7:$A$434,0)+4,MATCH(AD$60,'[1]PNC 2020'!$A$3:$AA$3,0))),"")</f>
        <v/>
      </c>
      <c r="AE677" s="87">
        <f t="shared" si="235"/>
        <v>0</v>
      </c>
      <c r="AF677" s="87" t="str">
        <f>IFERROR(IF(INDEX('[1]PNC 2020'!$A$3:$AA$434,MATCH($A677,'[1]PNC 2020'!$A$7:$A$434,0)+4,MATCH(AF$60,'[1]PNC 2020'!$A$3:$AA$3,0))=0,"",INDEX('[1]PNC 2020'!$A$3:$AA$434,MATCH($A677,'[1]PNC 2020'!$A$7:$A$434,0)+4,MATCH(AF$60,'[1]PNC 2020'!$A$3:$AA$3,0))),"")</f>
        <v/>
      </c>
      <c r="AG677" s="87" t="str">
        <f>IFERROR(IF(INDEX('[1]PNC 2020'!$A$3:$AA$434,MATCH($A677,'[1]PNC 2020'!$A$7:$A$434,0)+4,MATCH(AG$60,'[1]PNC 2020'!$A$3:$AA$3,0))=0,"",INDEX('[1]PNC 2020'!$A$3:$AA$434,MATCH($A677,'[1]PNC 2020'!$A$7:$A$434,0)+4,MATCH(AG$60,'[1]PNC 2020'!$A$3:$AA$3,0))),"")</f>
        <v/>
      </c>
      <c r="AH677" s="87">
        <f t="shared" si="236"/>
        <v>0</v>
      </c>
      <c r="AI677" s="87" t="str">
        <f>IFERROR(IF(INDEX('[1]PNC 2020'!$A$3:$AA$434,MATCH($A677,'[1]PNC 2020'!$A$7:$A$434,0)+4,MATCH(AI$60,'[1]PNC 2020'!$A$3:$AA$3,0))=0,"",INDEX('[1]PNC 2020'!$A$3:$AA$434,MATCH($A677,'[1]PNC 2020'!$A$7:$A$434,0)+4,MATCH(AI$60,'[1]PNC 2020'!$A$3:$AA$3,0))),"")</f>
        <v/>
      </c>
      <c r="AJ677" s="87" t="str">
        <f>IFERROR(IF(INDEX('[1]PNC 2020'!$A$3:$AA$434,MATCH($A677,'[1]PNC 2020'!$A$7:$A$434,0)+4,MATCH(AJ$60,'[1]PNC 2020'!$A$3:$AA$3,0))=0,"",INDEX('[1]PNC 2020'!$A$3:$AA$434,MATCH($A677,'[1]PNC 2020'!$A$7:$A$434,0)+4,MATCH(AJ$60,'[1]PNC 2020'!$A$3:$AA$3,0))),"")</f>
        <v/>
      </c>
      <c r="AK677" s="87">
        <f t="shared" si="237"/>
        <v>0</v>
      </c>
      <c r="AM677" s="132" t="s">
        <v>11</v>
      </c>
    </row>
    <row r="678" spans="1:39" s="45" customFormat="1" ht="15.95" customHeight="1" x14ac:dyDescent="0.2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tr">
        <f>IFERROR(IF(INDEX('[1]PNC 2020'!$A$3:$AA$434,MATCH($A678,'[1]PNC 2020'!$A$7:$A$434,0)+4,MATCH(E$60,'[1]PNC 2020'!$A$3:$AA$3,0))=0,"",INDEX('[1]PNC 2020'!$A$3:$AA$434,MATCH($A678,'[1]PNC 2020'!$A$7:$A$434,0)+4,MATCH(E$60,'[1]PNC 2020'!$A$3:$AA$3,0))),"")</f>
        <v/>
      </c>
      <c r="F678" s="87" t="str">
        <f>IFERROR(IF(INDEX('[1]PNC 2020'!$A$3:$AA$434,MATCH($A678,'[1]PNC 2020'!$A$7:$A$434,0)+4,MATCH(F$60,'[1]PNC 2020'!$A$3:$AA$3,0))=0,"",INDEX('[1]PNC 2020'!$A$3:$AA$434,MATCH($A678,'[1]PNC 2020'!$A$7:$A$434,0)+4,MATCH(F$60,'[1]PNC 2020'!$A$3:$AA$3,0))),"")</f>
        <v/>
      </c>
      <c r="G678" s="87">
        <f t="shared" si="227"/>
        <v>0</v>
      </c>
      <c r="H678" s="87" t="str">
        <f>IFERROR(IF(INDEX('[1]PNC 2020'!$A$3:$AA$434,MATCH($A678,'[1]PNC 2020'!$A$7:$A$434,0)+4,MATCH(H$60,'[1]PNC 2020'!$A$3:$AA$3,0))=0,"",INDEX('[1]PNC 2020'!$A$3:$AA$434,MATCH($A678,'[1]PNC 2020'!$A$7:$A$434,0)+4,MATCH(H$60,'[1]PNC 2020'!$A$3:$AA$3,0))),"")</f>
        <v/>
      </c>
      <c r="I678" s="87" t="str">
        <f>IFERROR(IF(INDEX('[1]PNC 2020'!$A$3:$AA$434,MATCH($A678,'[1]PNC 2020'!$A$7:$A$434,0)+4,MATCH(I$60,'[1]PNC 2020'!$A$3:$AA$3,0))=0,"",INDEX('[1]PNC 2020'!$A$3:$AA$434,MATCH($A678,'[1]PNC 2020'!$A$7:$A$434,0)+4,MATCH(I$60,'[1]PNC 2020'!$A$3:$AA$3,0))),"")</f>
        <v/>
      </c>
      <c r="J678" s="87">
        <f t="shared" si="228"/>
        <v>0</v>
      </c>
      <c r="K678" s="87" t="str">
        <f>IFERROR(IF(INDEX('[1]PNC 2020'!$A$3:$AA$434,MATCH($A678,'[1]PNC 2020'!$A$7:$A$434,0)+4,MATCH(K$60,'[1]PNC 2020'!$A$3:$AA$3,0))=0,"",INDEX('[1]PNC 2020'!$A$3:$AA$434,MATCH($A678,'[1]PNC 2020'!$A$7:$A$434,0)+4,MATCH(K$60,'[1]PNC 2020'!$A$3:$AA$3,0))),"")</f>
        <v/>
      </c>
      <c r="L678" s="87" t="str">
        <f>IFERROR(IF(INDEX('[1]PNC 2020'!$A$3:$AA$434,MATCH($A678,'[1]PNC 2020'!$A$7:$A$434,0)+4,MATCH(L$60,'[1]PNC 2020'!$A$3:$AA$3,0))=0,"",INDEX('[1]PNC 2020'!$A$3:$AA$434,MATCH($A678,'[1]PNC 2020'!$A$7:$A$434,0)+4,MATCH(L$60,'[1]PNC 2020'!$A$3:$AA$3,0))),"")</f>
        <v/>
      </c>
      <c r="M678" s="87">
        <f t="shared" si="229"/>
        <v>0</v>
      </c>
      <c r="N678" s="87" t="str">
        <f>IFERROR(IF(INDEX('[1]PNC 2020'!$A$3:$AA$434,MATCH($A678,'[1]PNC 2020'!$A$7:$A$434,0)+4,MATCH(N$60,'[1]PNC 2020'!$A$3:$AA$3,0))=0,"",INDEX('[1]PNC 2020'!$A$3:$AA$434,MATCH($A678,'[1]PNC 2020'!$A$7:$A$434,0)+4,MATCH(N$60,'[1]PNC 2020'!$A$3:$AA$3,0))),"")</f>
        <v/>
      </c>
      <c r="O678" s="87" t="str">
        <f>IFERROR(IF(INDEX('[1]PNC 2020'!$A$3:$AA$434,MATCH($A678,'[1]PNC 2020'!$A$7:$A$434,0)+4,MATCH(O$60,'[1]PNC 2020'!$A$3:$AA$3,0))=0,"",INDEX('[1]PNC 2020'!$A$3:$AA$434,MATCH($A678,'[1]PNC 2020'!$A$7:$A$434,0)+4,MATCH(O$60,'[1]PNC 2020'!$A$3:$AA$3,0))),"")</f>
        <v/>
      </c>
      <c r="P678" s="87">
        <f t="shared" si="230"/>
        <v>0</v>
      </c>
      <c r="Q678" s="87" t="str">
        <f>IFERROR(IF(INDEX('[1]PNC 2020'!$A$3:$AA$434,MATCH($A678,'[1]PNC 2020'!$A$7:$A$434,0)+4,MATCH(Q$60,'[1]PNC 2020'!$A$3:$AA$3,0))=0,"",INDEX('[1]PNC 2020'!$A$3:$AA$434,MATCH($A678,'[1]PNC 2020'!$A$7:$A$434,0)+4,MATCH(Q$60,'[1]PNC 2020'!$A$3:$AA$3,0))),"")</f>
        <v/>
      </c>
      <c r="R678" s="87" t="str">
        <f>IFERROR(IF(INDEX('[1]PNC 2020'!$A$3:$AA$434,MATCH($A678,'[1]PNC 2020'!$A$7:$A$434,0)+4,MATCH(R$60,'[1]PNC 2020'!$A$3:$AA$3,0))=0,"",INDEX('[1]PNC 2020'!$A$3:$AA$434,MATCH($A678,'[1]PNC 2020'!$A$7:$A$434,0)+4,MATCH(R$60,'[1]PNC 2020'!$A$3:$AA$3,0))),"")</f>
        <v/>
      </c>
      <c r="S678" s="87">
        <f t="shared" si="231"/>
        <v>0</v>
      </c>
      <c r="T678" s="87" t="str">
        <f>IFERROR(IF(INDEX('[1]PNC 2020'!$A$3:$AA$434,MATCH($A678,'[1]PNC 2020'!$A$7:$A$434,0)+4,MATCH(T$60,'[1]PNC 2020'!$A$3:$AA$3,0))=0,"",INDEX('[1]PNC 2020'!$A$3:$AA$434,MATCH($A678,'[1]PNC 2020'!$A$7:$A$434,0)+4,MATCH(T$60,'[1]PNC 2020'!$A$3:$AA$3,0))),"")</f>
        <v/>
      </c>
      <c r="U678" s="87" t="str">
        <f>IFERROR(IF(INDEX('[1]PNC 2020'!$A$3:$AA$434,MATCH($A678,'[1]PNC 2020'!$A$7:$A$434,0)+4,MATCH(U$60,'[1]PNC 2020'!$A$3:$AA$3,0))=0,"",INDEX('[1]PNC 2020'!$A$3:$AA$434,MATCH($A678,'[1]PNC 2020'!$A$7:$A$434,0)+4,MATCH(U$60,'[1]PNC 2020'!$A$3:$AA$3,0))),"")</f>
        <v/>
      </c>
      <c r="V678" s="87">
        <f t="shared" si="232"/>
        <v>0</v>
      </c>
      <c r="W678" s="87" t="str">
        <f>IFERROR(IF(INDEX('[1]PNC 2020'!$A$3:$AA$434,MATCH($A678,'[1]PNC 2020'!$A$7:$A$434,0)+4,MATCH(W$60,'[1]PNC 2020'!$A$3:$AA$3,0))=0,"",INDEX('[1]PNC 2020'!$A$3:$AA$434,MATCH($A678,'[1]PNC 2020'!$A$7:$A$434,0)+4,MATCH(W$60,'[1]PNC 2020'!$A$3:$AA$3,0))),"")</f>
        <v/>
      </c>
      <c r="X678" s="87" t="str">
        <f>IFERROR(IF(INDEX('[1]PNC 2020'!$A$3:$AA$434,MATCH($A678,'[1]PNC 2020'!$A$7:$A$434,0)+4,MATCH(X$60,'[1]PNC 2020'!$A$3:$AA$3,0))=0,"",INDEX('[1]PNC 2020'!$A$3:$AA$434,MATCH($A678,'[1]PNC 2020'!$A$7:$A$434,0)+4,MATCH(X$60,'[1]PNC 2020'!$A$3:$AA$3,0))),"")</f>
        <v/>
      </c>
      <c r="Y678" s="87">
        <f t="shared" si="233"/>
        <v>0</v>
      </c>
      <c r="Z678" s="87" t="str">
        <f>IFERROR(IF(INDEX('[1]PNC 2020'!$A$3:$AA$434,MATCH($A678,'[1]PNC 2020'!$A$7:$A$434,0)+4,MATCH(Z$60,'[1]PNC 2020'!$A$3:$AA$3,0))=0,"",INDEX('[1]PNC 2020'!$A$3:$AA$434,MATCH($A678,'[1]PNC 2020'!$A$7:$A$434,0)+4,MATCH(Z$60,'[1]PNC 2020'!$A$3:$AA$3,0))),"")</f>
        <v/>
      </c>
      <c r="AA678" s="87" t="str">
        <f>IFERROR(IF(INDEX('[1]PNC 2020'!$A$3:$AA$434,MATCH($A678,'[1]PNC 2020'!$A$7:$A$434,0)+4,MATCH(AA$60,'[1]PNC 2020'!$A$3:$AA$3,0))=0,"",INDEX('[1]PNC 2020'!$A$3:$AA$434,MATCH($A678,'[1]PNC 2020'!$A$7:$A$434,0)+4,MATCH(AA$60,'[1]PNC 2020'!$A$3:$AA$3,0))),"")</f>
        <v/>
      </c>
      <c r="AB678" s="87">
        <f t="shared" si="234"/>
        <v>0</v>
      </c>
      <c r="AC678" s="87" t="str">
        <f>IFERROR(IF(INDEX('[1]PNC 2020'!$A$3:$AA$434,MATCH($A678,'[1]PNC 2020'!$A$7:$A$434,0)+4,MATCH(AC$60,'[1]PNC 2020'!$A$3:$AA$3,0))=0,"",INDEX('[1]PNC 2020'!$A$3:$AA$434,MATCH($A678,'[1]PNC 2020'!$A$7:$A$434,0)+4,MATCH(AC$60,'[1]PNC 2020'!$A$3:$AA$3,0))),"")</f>
        <v/>
      </c>
      <c r="AD678" s="87" t="str">
        <f>IFERROR(IF(INDEX('[1]PNC 2020'!$A$3:$AA$434,MATCH($A678,'[1]PNC 2020'!$A$7:$A$434,0)+4,MATCH(AD$60,'[1]PNC 2020'!$A$3:$AA$3,0))=0,"",INDEX('[1]PNC 2020'!$A$3:$AA$434,MATCH($A678,'[1]PNC 2020'!$A$7:$A$434,0)+4,MATCH(AD$60,'[1]PNC 2020'!$A$3:$AA$3,0))),"")</f>
        <v/>
      </c>
      <c r="AE678" s="87">
        <f t="shared" si="235"/>
        <v>0</v>
      </c>
      <c r="AF678" s="87" t="str">
        <f>IFERROR(IF(INDEX('[1]PNC 2020'!$A$3:$AA$434,MATCH($A678,'[1]PNC 2020'!$A$7:$A$434,0)+4,MATCH(AF$60,'[1]PNC 2020'!$A$3:$AA$3,0))=0,"",INDEX('[1]PNC 2020'!$A$3:$AA$434,MATCH($A678,'[1]PNC 2020'!$A$7:$A$434,0)+4,MATCH(AF$60,'[1]PNC 2020'!$A$3:$AA$3,0))),"")</f>
        <v/>
      </c>
      <c r="AG678" s="87" t="str">
        <f>IFERROR(IF(INDEX('[1]PNC 2020'!$A$3:$AA$434,MATCH($A678,'[1]PNC 2020'!$A$7:$A$434,0)+4,MATCH(AG$60,'[1]PNC 2020'!$A$3:$AA$3,0))=0,"",INDEX('[1]PNC 2020'!$A$3:$AA$434,MATCH($A678,'[1]PNC 2020'!$A$7:$A$434,0)+4,MATCH(AG$60,'[1]PNC 2020'!$A$3:$AA$3,0))),"")</f>
        <v/>
      </c>
      <c r="AH678" s="87">
        <f t="shared" si="236"/>
        <v>0</v>
      </c>
      <c r="AI678" s="87" t="str">
        <f>IFERROR(IF(INDEX('[1]PNC 2020'!$A$3:$AA$434,MATCH($A678,'[1]PNC 2020'!$A$7:$A$434,0)+4,MATCH(AI$60,'[1]PNC 2020'!$A$3:$AA$3,0))=0,"",INDEX('[1]PNC 2020'!$A$3:$AA$434,MATCH($A678,'[1]PNC 2020'!$A$7:$A$434,0)+4,MATCH(AI$60,'[1]PNC 2020'!$A$3:$AA$3,0))),"")</f>
        <v/>
      </c>
      <c r="AJ678" s="87" t="str">
        <f>IFERROR(IF(INDEX('[1]PNC 2020'!$A$3:$AA$434,MATCH($A678,'[1]PNC 2020'!$A$7:$A$434,0)+4,MATCH(AJ$60,'[1]PNC 2020'!$A$3:$AA$3,0))=0,"",INDEX('[1]PNC 2020'!$A$3:$AA$434,MATCH($A678,'[1]PNC 2020'!$A$7:$A$434,0)+4,MATCH(AJ$60,'[1]PNC 2020'!$A$3:$AA$3,0))),"")</f>
        <v/>
      </c>
      <c r="AK678" s="87">
        <f t="shared" si="237"/>
        <v>0</v>
      </c>
      <c r="AM678" s="132" t="s">
        <v>11</v>
      </c>
    </row>
    <row r="679" spans="1:39" s="45" customFormat="1" ht="15.95" customHeight="1" x14ac:dyDescent="0.2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tr">
        <f>IFERROR(IF(INDEX('[1]PNC 2020'!$A$3:$AA$434,MATCH($A679,'[1]PNC 2020'!$A$7:$A$434,0)+4,MATCH(E$60,'[1]PNC 2020'!$A$3:$AA$3,0))=0,"",INDEX('[1]PNC 2020'!$A$3:$AA$434,MATCH($A679,'[1]PNC 2020'!$A$7:$A$434,0)+4,MATCH(E$60,'[1]PNC 2020'!$A$3:$AA$3,0))),"")</f>
        <v/>
      </c>
      <c r="F679" s="87" t="str">
        <f>IFERROR(IF(INDEX('[1]PNC 2020'!$A$3:$AA$434,MATCH($A679,'[1]PNC 2020'!$A$7:$A$434,0)+4,MATCH(F$60,'[1]PNC 2020'!$A$3:$AA$3,0))=0,"",INDEX('[1]PNC 2020'!$A$3:$AA$434,MATCH($A679,'[1]PNC 2020'!$A$7:$A$434,0)+4,MATCH(F$60,'[1]PNC 2020'!$A$3:$AA$3,0))),"")</f>
        <v/>
      </c>
      <c r="G679" s="87">
        <f t="shared" si="227"/>
        <v>0</v>
      </c>
      <c r="H679" s="87" t="str">
        <f>IFERROR(IF(INDEX('[1]PNC 2020'!$A$3:$AA$434,MATCH($A679,'[1]PNC 2020'!$A$7:$A$434,0)+4,MATCH(H$60,'[1]PNC 2020'!$A$3:$AA$3,0))=0,"",INDEX('[1]PNC 2020'!$A$3:$AA$434,MATCH($A679,'[1]PNC 2020'!$A$7:$A$434,0)+4,MATCH(H$60,'[1]PNC 2020'!$A$3:$AA$3,0))),"")</f>
        <v/>
      </c>
      <c r="I679" s="87" t="str">
        <f>IFERROR(IF(INDEX('[1]PNC 2020'!$A$3:$AA$434,MATCH($A679,'[1]PNC 2020'!$A$7:$A$434,0)+4,MATCH(I$60,'[1]PNC 2020'!$A$3:$AA$3,0))=0,"",INDEX('[1]PNC 2020'!$A$3:$AA$434,MATCH($A679,'[1]PNC 2020'!$A$7:$A$434,0)+4,MATCH(I$60,'[1]PNC 2020'!$A$3:$AA$3,0))),"")</f>
        <v/>
      </c>
      <c r="J679" s="87">
        <f t="shared" si="228"/>
        <v>0</v>
      </c>
      <c r="K679" s="87" t="str">
        <f>IFERROR(IF(INDEX('[1]PNC 2020'!$A$3:$AA$434,MATCH($A679,'[1]PNC 2020'!$A$7:$A$434,0)+4,MATCH(K$60,'[1]PNC 2020'!$A$3:$AA$3,0))=0,"",INDEX('[1]PNC 2020'!$A$3:$AA$434,MATCH($A679,'[1]PNC 2020'!$A$7:$A$434,0)+4,MATCH(K$60,'[1]PNC 2020'!$A$3:$AA$3,0))),"")</f>
        <v/>
      </c>
      <c r="L679" s="87" t="str">
        <f>IFERROR(IF(INDEX('[1]PNC 2020'!$A$3:$AA$434,MATCH($A679,'[1]PNC 2020'!$A$7:$A$434,0)+4,MATCH(L$60,'[1]PNC 2020'!$A$3:$AA$3,0))=0,"",INDEX('[1]PNC 2020'!$A$3:$AA$434,MATCH($A679,'[1]PNC 2020'!$A$7:$A$434,0)+4,MATCH(L$60,'[1]PNC 2020'!$A$3:$AA$3,0))),"")</f>
        <v/>
      </c>
      <c r="M679" s="87">
        <f t="shared" si="229"/>
        <v>0</v>
      </c>
      <c r="N679" s="87" t="str">
        <f>IFERROR(IF(INDEX('[1]PNC 2020'!$A$3:$AA$434,MATCH($A679,'[1]PNC 2020'!$A$7:$A$434,0)+4,MATCH(N$60,'[1]PNC 2020'!$A$3:$AA$3,0))=0,"",INDEX('[1]PNC 2020'!$A$3:$AA$434,MATCH($A679,'[1]PNC 2020'!$A$7:$A$434,0)+4,MATCH(N$60,'[1]PNC 2020'!$A$3:$AA$3,0))),"")</f>
        <v/>
      </c>
      <c r="O679" s="87" t="str">
        <f>IFERROR(IF(INDEX('[1]PNC 2020'!$A$3:$AA$434,MATCH($A679,'[1]PNC 2020'!$A$7:$A$434,0)+4,MATCH(O$60,'[1]PNC 2020'!$A$3:$AA$3,0))=0,"",INDEX('[1]PNC 2020'!$A$3:$AA$434,MATCH($A679,'[1]PNC 2020'!$A$7:$A$434,0)+4,MATCH(O$60,'[1]PNC 2020'!$A$3:$AA$3,0))),"")</f>
        <v/>
      </c>
      <c r="P679" s="87">
        <f t="shared" si="230"/>
        <v>0</v>
      </c>
      <c r="Q679" s="87" t="str">
        <f>IFERROR(IF(INDEX('[1]PNC 2020'!$A$3:$AA$434,MATCH($A679,'[1]PNC 2020'!$A$7:$A$434,0)+4,MATCH(Q$60,'[1]PNC 2020'!$A$3:$AA$3,0))=0,"",INDEX('[1]PNC 2020'!$A$3:$AA$434,MATCH($A679,'[1]PNC 2020'!$A$7:$A$434,0)+4,MATCH(Q$60,'[1]PNC 2020'!$A$3:$AA$3,0))),"")</f>
        <v/>
      </c>
      <c r="R679" s="87" t="str">
        <f>IFERROR(IF(INDEX('[1]PNC 2020'!$A$3:$AA$434,MATCH($A679,'[1]PNC 2020'!$A$7:$A$434,0)+4,MATCH(R$60,'[1]PNC 2020'!$A$3:$AA$3,0))=0,"",INDEX('[1]PNC 2020'!$A$3:$AA$434,MATCH($A679,'[1]PNC 2020'!$A$7:$A$434,0)+4,MATCH(R$60,'[1]PNC 2020'!$A$3:$AA$3,0))),"")</f>
        <v/>
      </c>
      <c r="S679" s="87">
        <f t="shared" si="231"/>
        <v>0</v>
      </c>
      <c r="T679" s="87" t="str">
        <f>IFERROR(IF(INDEX('[1]PNC 2020'!$A$3:$AA$434,MATCH($A679,'[1]PNC 2020'!$A$7:$A$434,0)+4,MATCH(T$60,'[1]PNC 2020'!$A$3:$AA$3,0))=0,"",INDEX('[1]PNC 2020'!$A$3:$AA$434,MATCH($A679,'[1]PNC 2020'!$A$7:$A$434,0)+4,MATCH(T$60,'[1]PNC 2020'!$A$3:$AA$3,0))),"")</f>
        <v/>
      </c>
      <c r="U679" s="87" t="str">
        <f>IFERROR(IF(INDEX('[1]PNC 2020'!$A$3:$AA$434,MATCH($A679,'[1]PNC 2020'!$A$7:$A$434,0)+4,MATCH(U$60,'[1]PNC 2020'!$A$3:$AA$3,0))=0,"",INDEX('[1]PNC 2020'!$A$3:$AA$434,MATCH($A679,'[1]PNC 2020'!$A$7:$A$434,0)+4,MATCH(U$60,'[1]PNC 2020'!$A$3:$AA$3,0))),"")</f>
        <v/>
      </c>
      <c r="V679" s="87">
        <f t="shared" si="232"/>
        <v>0</v>
      </c>
      <c r="W679" s="87" t="str">
        <f>IFERROR(IF(INDEX('[1]PNC 2020'!$A$3:$AA$434,MATCH($A679,'[1]PNC 2020'!$A$7:$A$434,0)+4,MATCH(W$60,'[1]PNC 2020'!$A$3:$AA$3,0))=0,"",INDEX('[1]PNC 2020'!$A$3:$AA$434,MATCH($A679,'[1]PNC 2020'!$A$7:$A$434,0)+4,MATCH(W$60,'[1]PNC 2020'!$A$3:$AA$3,0))),"")</f>
        <v/>
      </c>
      <c r="X679" s="87" t="str">
        <f>IFERROR(IF(INDEX('[1]PNC 2020'!$A$3:$AA$434,MATCH($A679,'[1]PNC 2020'!$A$7:$A$434,0)+4,MATCH(X$60,'[1]PNC 2020'!$A$3:$AA$3,0))=0,"",INDEX('[1]PNC 2020'!$A$3:$AA$434,MATCH($A679,'[1]PNC 2020'!$A$7:$A$434,0)+4,MATCH(X$60,'[1]PNC 2020'!$A$3:$AA$3,0))),"")</f>
        <v/>
      </c>
      <c r="Y679" s="87">
        <f t="shared" si="233"/>
        <v>0</v>
      </c>
      <c r="Z679" s="87" t="str">
        <f>IFERROR(IF(INDEX('[1]PNC 2020'!$A$3:$AA$434,MATCH($A679,'[1]PNC 2020'!$A$7:$A$434,0)+4,MATCH(Z$60,'[1]PNC 2020'!$A$3:$AA$3,0))=0,"",INDEX('[1]PNC 2020'!$A$3:$AA$434,MATCH($A679,'[1]PNC 2020'!$A$7:$A$434,0)+4,MATCH(Z$60,'[1]PNC 2020'!$A$3:$AA$3,0))),"")</f>
        <v/>
      </c>
      <c r="AA679" s="87" t="str">
        <f>IFERROR(IF(INDEX('[1]PNC 2020'!$A$3:$AA$434,MATCH($A679,'[1]PNC 2020'!$A$7:$A$434,0)+4,MATCH(AA$60,'[1]PNC 2020'!$A$3:$AA$3,0))=0,"",INDEX('[1]PNC 2020'!$A$3:$AA$434,MATCH($A679,'[1]PNC 2020'!$A$7:$A$434,0)+4,MATCH(AA$60,'[1]PNC 2020'!$A$3:$AA$3,0))),"")</f>
        <v/>
      </c>
      <c r="AB679" s="87">
        <f t="shared" si="234"/>
        <v>0</v>
      </c>
      <c r="AC679" s="87" t="str">
        <f>IFERROR(IF(INDEX('[1]PNC 2020'!$A$3:$AA$434,MATCH($A679,'[1]PNC 2020'!$A$7:$A$434,0)+4,MATCH(AC$60,'[1]PNC 2020'!$A$3:$AA$3,0))=0,"",INDEX('[1]PNC 2020'!$A$3:$AA$434,MATCH($A679,'[1]PNC 2020'!$A$7:$A$434,0)+4,MATCH(AC$60,'[1]PNC 2020'!$A$3:$AA$3,0))),"")</f>
        <v/>
      </c>
      <c r="AD679" s="87" t="str">
        <f>IFERROR(IF(INDEX('[1]PNC 2020'!$A$3:$AA$434,MATCH($A679,'[1]PNC 2020'!$A$7:$A$434,0)+4,MATCH(AD$60,'[1]PNC 2020'!$A$3:$AA$3,0))=0,"",INDEX('[1]PNC 2020'!$A$3:$AA$434,MATCH($A679,'[1]PNC 2020'!$A$7:$A$434,0)+4,MATCH(AD$60,'[1]PNC 2020'!$A$3:$AA$3,0))),"")</f>
        <v/>
      </c>
      <c r="AE679" s="87">
        <f t="shared" si="235"/>
        <v>0</v>
      </c>
      <c r="AF679" s="87" t="str">
        <f>IFERROR(IF(INDEX('[1]PNC 2020'!$A$3:$AA$434,MATCH($A679,'[1]PNC 2020'!$A$7:$A$434,0)+4,MATCH(AF$60,'[1]PNC 2020'!$A$3:$AA$3,0))=0,"",INDEX('[1]PNC 2020'!$A$3:$AA$434,MATCH($A679,'[1]PNC 2020'!$A$7:$A$434,0)+4,MATCH(AF$60,'[1]PNC 2020'!$A$3:$AA$3,0))),"")</f>
        <v/>
      </c>
      <c r="AG679" s="87" t="str">
        <f>IFERROR(IF(INDEX('[1]PNC 2020'!$A$3:$AA$434,MATCH($A679,'[1]PNC 2020'!$A$7:$A$434,0)+4,MATCH(AG$60,'[1]PNC 2020'!$A$3:$AA$3,0))=0,"",INDEX('[1]PNC 2020'!$A$3:$AA$434,MATCH($A679,'[1]PNC 2020'!$A$7:$A$434,0)+4,MATCH(AG$60,'[1]PNC 2020'!$A$3:$AA$3,0))),"")</f>
        <v/>
      </c>
      <c r="AH679" s="87">
        <f t="shared" si="236"/>
        <v>0</v>
      </c>
      <c r="AI679" s="87" t="str">
        <f>IFERROR(IF(INDEX('[1]PNC 2020'!$A$3:$AA$434,MATCH($A679,'[1]PNC 2020'!$A$7:$A$434,0)+4,MATCH(AI$60,'[1]PNC 2020'!$A$3:$AA$3,0))=0,"",INDEX('[1]PNC 2020'!$A$3:$AA$434,MATCH($A679,'[1]PNC 2020'!$A$7:$A$434,0)+4,MATCH(AI$60,'[1]PNC 2020'!$A$3:$AA$3,0))),"")</f>
        <v/>
      </c>
      <c r="AJ679" s="87" t="str">
        <f>IFERROR(IF(INDEX('[1]PNC 2020'!$A$3:$AA$434,MATCH($A679,'[1]PNC 2020'!$A$7:$A$434,0)+4,MATCH(AJ$60,'[1]PNC 2020'!$A$3:$AA$3,0))=0,"",INDEX('[1]PNC 2020'!$A$3:$AA$434,MATCH($A679,'[1]PNC 2020'!$A$7:$A$434,0)+4,MATCH(AJ$60,'[1]PNC 2020'!$A$3:$AA$3,0))),"")</f>
        <v/>
      </c>
      <c r="AK679" s="87">
        <f t="shared" si="237"/>
        <v>0</v>
      </c>
      <c r="AM679" s="132" t="s">
        <v>11</v>
      </c>
    </row>
    <row r="680" spans="1:39" s="45" customFormat="1" ht="15.95" customHeight="1" x14ac:dyDescent="0.2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tr">
        <f>IFERROR(IF(INDEX('[1]PNC 2020'!$A$3:$AA$434,MATCH($A680,'[1]PNC 2020'!$A$7:$A$434,0)+4,MATCH(E$60,'[1]PNC 2020'!$A$3:$AA$3,0))=0,"",INDEX('[1]PNC 2020'!$A$3:$AA$434,MATCH($A680,'[1]PNC 2020'!$A$7:$A$434,0)+4,MATCH(E$60,'[1]PNC 2020'!$A$3:$AA$3,0))),"")</f>
        <v/>
      </c>
      <c r="F680" s="87" t="str">
        <f>IFERROR(IF(INDEX('[1]PNC 2020'!$A$3:$AA$434,MATCH($A680,'[1]PNC 2020'!$A$7:$A$434,0)+4,MATCH(F$60,'[1]PNC 2020'!$A$3:$AA$3,0))=0,"",INDEX('[1]PNC 2020'!$A$3:$AA$434,MATCH($A680,'[1]PNC 2020'!$A$7:$A$434,0)+4,MATCH(F$60,'[1]PNC 2020'!$A$3:$AA$3,0))),"")</f>
        <v/>
      </c>
      <c r="G680" s="87">
        <f t="shared" si="227"/>
        <v>0</v>
      </c>
      <c r="H680" s="87" t="str">
        <f>IFERROR(IF(INDEX('[1]PNC 2020'!$A$3:$AA$434,MATCH($A680,'[1]PNC 2020'!$A$7:$A$434,0)+4,MATCH(H$60,'[1]PNC 2020'!$A$3:$AA$3,0))=0,"",INDEX('[1]PNC 2020'!$A$3:$AA$434,MATCH($A680,'[1]PNC 2020'!$A$7:$A$434,0)+4,MATCH(H$60,'[1]PNC 2020'!$A$3:$AA$3,0))),"")</f>
        <v/>
      </c>
      <c r="I680" s="87" t="str">
        <f>IFERROR(IF(INDEX('[1]PNC 2020'!$A$3:$AA$434,MATCH($A680,'[1]PNC 2020'!$A$7:$A$434,0)+4,MATCH(I$60,'[1]PNC 2020'!$A$3:$AA$3,0))=0,"",INDEX('[1]PNC 2020'!$A$3:$AA$434,MATCH($A680,'[1]PNC 2020'!$A$7:$A$434,0)+4,MATCH(I$60,'[1]PNC 2020'!$A$3:$AA$3,0))),"")</f>
        <v/>
      </c>
      <c r="J680" s="87">
        <f t="shared" si="228"/>
        <v>0</v>
      </c>
      <c r="K680" s="87" t="str">
        <f>IFERROR(IF(INDEX('[1]PNC 2020'!$A$3:$AA$434,MATCH($A680,'[1]PNC 2020'!$A$7:$A$434,0)+4,MATCH(K$60,'[1]PNC 2020'!$A$3:$AA$3,0))=0,"",INDEX('[1]PNC 2020'!$A$3:$AA$434,MATCH($A680,'[1]PNC 2020'!$A$7:$A$434,0)+4,MATCH(K$60,'[1]PNC 2020'!$A$3:$AA$3,0))),"")</f>
        <v/>
      </c>
      <c r="L680" s="87" t="str">
        <f>IFERROR(IF(INDEX('[1]PNC 2020'!$A$3:$AA$434,MATCH($A680,'[1]PNC 2020'!$A$7:$A$434,0)+4,MATCH(L$60,'[1]PNC 2020'!$A$3:$AA$3,0))=0,"",INDEX('[1]PNC 2020'!$A$3:$AA$434,MATCH($A680,'[1]PNC 2020'!$A$7:$A$434,0)+4,MATCH(L$60,'[1]PNC 2020'!$A$3:$AA$3,0))),"")</f>
        <v/>
      </c>
      <c r="M680" s="87">
        <f t="shared" si="229"/>
        <v>0</v>
      </c>
      <c r="N680" s="87" t="str">
        <f>IFERROR(IF(INDEX('[1]PNC 2020'!$A$3:$AA$434,MATCH($A680,'[1]PNC 2020'!$A$7:$A$434,0)+4,MATCH(N$60,'[1]PNC 2020'!$A$3:$AA$3,0))=0,"",INDEX('[1]PNC 2020'!$A$3:$AA$434,MATCH($A680,'[1]PNC 2020'!$A$7:$A$434,0)+4,MATCH(N$60,'[1]PNC 2020'!$A$3:$AA$3,0))),"")</f>
        <v/>
      </c>
      <c r="O680" s="87" t="str">
        <f>IFERROR(IF(INDEX('[1]PNC 2020'!$A$3:$AA$434,MATCH($A680,'[1]PNC 2020'!$A$7:$A$434,0)+4,MATCH(O$60,'[1]PNC 2020'!$A$3:$AA$3,0))=0,"",INDEX('[1]PNC 2020'!$A$3:$AA$434,MATCH($A680,'[1]PNC 2020'!$A$7:$A$434,0)+4,MATCH(O$60,'[1]PNC 2020'!$A$3:$AA$3,0))),"")</f>
        <v/>
      </c>
      <c r="P680" s="87">
        <f t="shared" si="230"/>
        <v>0</v>
      </c>
      <c r="Q680" s="87" t="str">
        <f>IFERROR(IF(INDEX('[1]PNC 2020'!$A$3:$AA$434,MATCH($A680,'[1]PNC 2020'!$A$7:$A$434,0)+4,MATCH(Q$60,'[1]PNC 2020'!$A$3:$AA$3,0))=0,"",INDEX('[1]PNC 2020'!$A$3:$AA$434,MATCH($A680,'[1]PNC 2020'!$A$7:$A$434,0)+4,MATCH(Q$60,'[1]PNC 2020'!$A$3:$AA$3,0))),"")</f>
        <v/>
      </c>
      <c r="R680" s="87" t="str">
        <f>IFERROR(IF(INDEX('[1]PNC 2020'!$A$3:$AA$434,MATCH($A680,'[1]PNC 2020'!$A$7:$A$434,0)+4,MATCH(R$60,'[1]PNC 2020'!$A$3:$AA$3,0))=0,"",INDEX('[1]PNC 2020'!$A$3:$AA$434,MATCH($A680,'[1]PNC 2020'!$A$7:$A$434,0)+4,MATCH(R$60,'[1]PNC 2020'!$A$3:$AA$3,0))),"")</f>
        <v/>
      </c>
      <c r="S680" s="87">
        <f t="shared" si="231"/>
        <v>0</v>
      </c>
      <c r="T680" s="87" t="str">
        <f>IFERROR(IF(INDEX('[1]PNC 2020'!$A$3:$AA$434,MATCH($A680,'[1]PNC 2020'!$A$7:$A$434,0)+4,MATCH(T$60,'[1]PNC 2020'!$A$3:$AA$3,0))=0,"",INDEX('[1]PNC 2020'!$A$3:$AA$434,MATCH($A680,'[1]PNC 2020'!$A$7:$A$434,0)+4,MATCH(T$60,'[1]PNC 2020'!$A$3:$AA$3,0))),"")</f>
        <v/>
      </c>
      <c r="U680" s="87" t="str">
        <f>IFERROR(IF(INDEX('[1]PNC 2020'!$A$3:$AA$434,MATCH($A680,'[1]PNC 2020'!$A$7:$A$434,0)+4,MATCH(U$60,'[1]PNC 2020'!$A$3:$AA$3,0))=0,"",INDEX('[1]PNC 2020'!$A$3:$AA$434,MATCH($A680,'[1]PNC 2020'!$A$7:$A$434,0)+4,MATCH(U$60,'[1]PNC 2020'!$A$3:$AA$3,0))),"")</f>
        <v/>
      </c>
      <c r="V680" s="87">
        <f t="shared" si="232"/>
        <v>0</v>
      </c>
      <c r="W680" s="87" t="str">
        <f>IFERROR(IF(INDEX('[1]PNC 2020'!$A$3:$AA$434,MATCH($A680,'[1]PNC 2020'!$A$7:$A$434,0)+4,MATCH(W$60,'[1]PNC 2020'!$A$3:$AA$3,0))=0,"",INDEX('[1]PNC 2020'!$A$3:$AA$434,MATCH($A680,'[1]PNC 2020'!$A$7:$A$434,0)+4,MATCH(W$60,'[1]PNC 2020'!$A$3:$AA$3,0))),"")</f>
        <v/>
      </c>
      <c r="X680" s="87" t="str">
        <f>IFERROR(IF(INDEX('[1]PNC 2020'!$A$3:$AA$434,MATCH($A680,'[1]PNC 2020'!$A$7:$A$434,0)+4,MATCH(X$60,'[1]PNC 2020'!$A$3:$AA$3,0))=0,"",INDEX('[1]PNC 2020'!$A$3:$AA$434,MATCH($A680,'[1]PNC 2020'!$A$7:$A$434,0)+4,MATCH(X$60,'[1]PNC 2020'!$A$3:$AA$3,0))),"")</f>
        <v/>
      </c>
      <c r="Y680" s="87">
        <f t="shared" si="233"/>
        <v>0</v>
      </c>
      <c r="Z680" s="87" t="str">
        <f>IFERROR(IF(INDEX('[1]PNC 2020'!$A$3:$AA$434,MATCH($A680,'[1]PNC 2020'!$A$7:$A$434,0)+4,MATCH(Z$60,'[1]PNC 2020'!$A$3:$AA$3,0))=0,"",INDEX('[1]PNC 2020'!$A$3:$AA$434,MATCH($A680,'[1]PNC 2020'!$A$7:$A$434,0)+4,MATCH(Z$60,'[1]PNC 2020'!$A$3:$AA$3,0))),"")</f>
        <v/>
      </c>
      <c r="AA680" s="87" t="str">
        <f>IFERROR(IF(INDEX('[1]PNC 2020'!$A$3:$AA$434,MATCH($A680,'[1]PNC 2020'!$A$7:$A$434,0)+4,MATCH(AA$60,'[1]PNC 2020'!$A$3:$AA$3,0))=0,"",INDEX('[1]PNC 2020'!$A$3:$AA$434,MATCH($A680,'[1]PNC 2020'!$A$7:$A$434,0)+4,MATCH(AA$60,'[1]PNC 2020'!$A$3:$AA$3,0))),"")</f>
        <v/>
      </c>
      <c r="AB680" s="87">
        <f t="shared" si="234"/>
        <v>0</v>
      </c>
      <c r="AC680" s="87" t="str">
        <f>IFERROR(IF(INDEX('[1]PNC 2020'!$A$3:$AA$434,MATCH($A680,'[1]PNC 2020'!$A$7:$A$434,0)+4,MATCH(AC$60,'[1]PNC 2020'!$A$3:$AA$3,0))=0,"",INDEX('[1]PNC 2020'!$A$3:$AA$434,MATCH($A680,'[1]PNC 2020'!$A$7:$A$434,0)+4,MATCH(AC$60,'[1]PNC 2020'!$A$3:$AA$3,0))),"")</f>
        <v/>
      </c>
      <c r="AD680" s="87" t="str">
        <f>IFERROR(IF(INDEX('[1]PNC 2020'!$A$3:$AA$434,MATCH($A680,'[1]PNC 2020'!$A$7:$A$434,0)+4,MATCH(AD$60,'[1]PNC 2020'!$A$3:$AA$3,0))=0,"",INDEX('[1]PNC 2020'!$A$3:$AA$434,MATCH($A680,'[1]PNC 2020'!$A$7:$A$434,0)+4,MATCH(AD$60,'[1]PNC 2020'!$A$3:$AA$3,0))),"")</f>
        <v/>
      </c>
      <c r="AE680" s="87">
        <f t="shared" si="235"/>
        <v>0</v>
      </c>
      <c r="AF680" s="87" t="str">
        <f>IFERROR(IF(INDEX('[1]PNC 2020'!$A$3:$AA$434,MATCH($A680,'[1]PNC 2020'!$A$7:$A$434,0)+4,MATCH(AF$60,'[1]PNC 2020'!$A$3:$AA$3,0))=0,"",INDEX('[1]PNC 2020'!$A$3:$AA$434,MATCH($A680,'[1]PNC 2020'!$A$7:$A$434,0)+4,MATCH(AF$60,'[1]PNC 2020'!$A$3:$AA$3,0))),"")</f>
        <v/>
      </c>
      <c r="AG680" s="87" t="str">
        <f>IFERROR(IF(INDEX('[1]PNC 2020'!$A$3:$AA$434,MATCH($A680,'[1]PNC 2020'!$A$7:$A$434,0)+4,MATCH(AG$60,'[1]PNC 2020'!$A$3:$AA$3,0))=0,"",INDEX('[1]PNC 2020'!$A$3:$AA$434,MATCH($A680,'[1]PNC 2020'!$A$7:$A$434,0)+4,MATCH(AG$60,'[1]PNC 2020'!$A$3:$AA$3,0))),"")</f>
        <v/>
      </c>
      <c r="AH680" s="87">
        <f t="shared" si="236"/>
        <v>0</v>
      </c>
      <c r="AI680" s="87" t="str">
        <f>IFERROR(IF(INDEX('[1]PNC 2020'!$A$3:$AA$434,MATCH($A680,'[1]PNC 2020'!$A$7:$A$434,0)+4,MATCH(AI$60,'[1]PNC 2020'!$A$3:$AA$3,0))=0,"",INDEX('[1]PNC 2020'!$A$3:$AA$434,MATCH($A680,'[1]PNC 2020'!$A$7:$A$434,0)+4,MATCH(AI$60,'[1]PNC 2020'!$A$3:$AA$3,0))),"")</f>
        <v/>
      </c>
      <c r="AJ680" s="87" t="str">
        <f>IFERROR(IF(INDEX('[1]PNC 2020'!$A$3:$AA$434,MATCH($A680,'[1]PNC 2020'!$A$7:$A$434,0)+4,MATCH(AJ$60,'[1]PNC 2020'!$A$3:$AA$3,0))=0,"",INDEX('[1]PNC 2020'!$A$3:$AA$434,MATCH($A680,'[1]PNC 2020'!$A$7:$A$434,0)+4,MATCH(AJ$60,'[1]PNC 2020'!$A$3:$AA$3,0))),"")</f>
        <v/>
      </c>
      <c r="AK680" s="87">
        <f t="shared" si="237"/>
        <v>0</v>
      </c>
      <c r="AM680" s="132" t="s">
        <v>11</v>
      </c>
    </row>
    <row r="681" spans="1:39" s="45" customFormat="1" ht="15.95" customHeight="1" x14ac:dyDescent="0.2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tr">
        <f>IFERROR(IF(INDEX('[1]PNC 2020'!$A$3:$AA$434,MATCH($A681,'[1]PNC 2020'!$A$7:$A$434,0)+4,MATCH(E$60,'[1]PNC 2020'!$A$3:$AA$3,0))=0,"",INDEX('[1]PNC 2020'!$A$3:$AA$434,MATCH($A681,'[1]PNC 2020'!$A$7:$A$434,0)+4,MATCH(E$60,'[1]PNC 2020'!$A$3:$AA$3,0))),"")</f>
        <v/>
      </c>
      <c r="F681" s="87" t="str">
        <f>IFERROR(IF(INDEX('[1]PNC 2020'!$A$3:$AA$434,MATCH($A681,'[1]PNC 2020'!$A$7:$A$434,0)+4,MATCH(F$60,'[1]PNC 2020'!$A$3:$AA$3,0))=0,"",INDEX('[1]PNC 2020'!$A$3:$AA$434,MATCH($A681,'[1]PNC 2020'!$A$7:$A$434,0)+4,MATCH(F$60,'[1]PNC 2020'!$A$3:$AA$3,0))),"")</f>
        <v/>
      </c>
      <c r="G681" s="87">
        <f t="shared" si="227"/>
        <v>0</v>
      </c>
      <c r="H681" s="87" t="str">
        <f>IFERROR(IF(INDEX('[1]PNC 2020'!$A$3:$AA$434,MATCH($A681,'[1]PNC 2020'!$A$7:$A$434,0)+4,MATCH(H$60,'[1]PNC 2020'!$A$3:$AA$3,0))=0,"",INDEX('[1]PNC 2020'!$A$3:$AA$434,MATCH($A681,'[1]PNC 2020'!$A$7:$A$434,0)+4,MATCH(H$60,'[1]PNC 2020'!$A$3:$AA$3,0))),"")</f>
        <v/>
      </c>
      <c r="I681" s="87" t="str">
        <f>IFERROR(IF(INDEX('[1]PNC 2020'!$A$3:$AA$434,MATCH($A681,'[1]PNC 2020'!$A$7:$A$434,0)+4,MATCH(I$60,'[1]PNC 2020'!$A$3:$AA$3,0))=0,"",INDEX('[1]PNC 2020'!$A$3:$AA$434,MATCH($A681,'[1]PNC 2020'!$A$7:$A$434,0)+4,MATCH(I$60,'[1]PNC 2020'!$A$3:$AA$3,0))),"")</f>
        <v/>
      </c>
      <c r="J681" s="87">
        <f t="shared" si="228"/>
        <v>0</v>
      </c>
      <c r="K681" s="87" t="str">
        <f>IFERROR(IF(INDEX('[1]PNC 2020'!$A$3:$AA$434,MATCH($A681,'[1]PNC 2020'!$A$7:$A$434,0)+4,MATCH(K$60,'[1]PNC 2020'!$A$3:$AA$3,0))=0,"",INDEX('[1]PNC 2020'!$A$3:$AA$434,MATCH($A681,'[1]PNC 2020'!$A$7:$A$434,0)+4,MATCH(K$60,'[1]PNC 2020'!$A$3:$AA$3,0))),"")</f>
        <v/>
      </c>
      <c r="L681" s="87" t="str">
        <f>IFERROR(IF(INDEX('[1]PNC 2020'!$A$3:$AA$434,MATCH($A681,'[1]PNC 2020'!$A$7:$A$434,0)+4,MATCH(L$60,'[1]PNC 2020'!$A$3:$AA$3,0))=0,"",INDEX('[1]PNC 2020'!$A$3:$AA$434,MATCH($A681,'[1]PNC 2020'!$A$7:$A$434,0)+4,MATCH(L$60,'[1]PNC 2020'!$A$3:$AA$3,0))),"")</f>
        <v/>
      </c>
      <c r="M681" s="87">
        <f t="shared" si="229"/>
        <v>0</v>
      </c>
      <c r="N681" s="87" t="str">
        <f>IFERROR(IF(INDEX('[1]PNC 2020'!$A$3:$AA$434,MATCH($A681,'[1]PNC 2020'!$A$7:$A$434,0)+4,MATCH(N$60,'[1]PNC 2020'!$A$3:$AA$3,0))=0,"",INDEX('[1]PNC 2020'!$A$3:$AA$434,MATCH($A681,'[1]PNC 2020'!$A$7:$A$434,0)+4,MATCH(N$60,'[1]PNC 2020'!$A$3:$AA$3,0))),"")</f>
        <v/>
      </c>
      <c r="O681" s="87" t="str">
        <f>IFERROR(IF(INDEX('[1]PNC 2020'!$A$3:$AA$434,MATCH($A681,'[1]PNC 2020'!$A$7:$A$434,0)+4,MATCH(O$60,'[1]PNC 2020'!$A$3:$AA$3,0))=0,"",INDEX('[1]PNC 2020'!$A$3:$AA$434,MATCH($A681,'[1]PNC 2020'!$A$7:$A$434,0)+4,MATCH(O$60,'[1]PNC 2020'!$A$3:$AA$3,0))),"")</f>
        <v/>
      </c>
      <c r="P681" s="87">
        <f t="shared" si="230"/>
        <v>0</v>
      </c>
      <c r="Q681" s="87" t="str">
        <f>IFERROR(IF(INDEX('[1]PNC 2020'!$A$3:$AA$434,MATCH($A681,'[1]PNC 2020'!$A$7:$A$434,0)+4,MATCH(Q$60,'[1]PNC 2020'!$A$3:$AA$3,0))=0,"",INDEX('[1]PNC 2020'!$A$3:$AA$434,MATCH($A681,'[1]PNC 2020'!$A$7:$A$434,0)+4,MATCH(Q$60,'[1]PNC 2020'!$A$3:$AA$3,0))),"")</f>
        <v/>
      </c>
      <c r="R681" s="87" t="str">
        <f>IFERROR(IF(INDEX('[1]PNC 2020'!$A$3:$AA$434,MATCH($A681,'[1]PNC 2020'!$A$7:$A$434,0)+4,MATCH(R$60,'[1]PNC 2020'!$A$3:$AA$3,0))=0,"",INDEX('[1]PNC 2020'!$A$3:$AA$434,MATCH($A681,'[1]PNC 2020'!$A$7:$A$434,0)+4,MATCH(R$60,'[1]PNC 2020'!$A$3:$AA$3,0))),"")</f>
        <v/>
      </c>
      <c r="S681" s="87">
        <f t="shared" si="231"/>
        <v>0</v>
      </c>
      <c r="T681" s="87" t="str">
        <f>IFERROR(IF(INDEX('[1]PNC 2020'!$A$3:$AA$434,MATCH($A681,'[1]PNC 2020'!$A$7:$A$434,0)+4,MATCH(T$60,'[1]PNC 2020'!$A$3:$AA$3,0))=0,"",INDEX('[1]PNC 2020'!$A$3:$AA$434,MATCH($A681,'[1]PNC 2020'!$A$7:$A$434,0)+4,MATCH(T$60,'[1]PNC 2020'!$A$3:$AA$3,0))),"")</f>
        <v/>
      </c>
      <c r="U681" s="87" t="str">
        <f>IFERROR(IF(INDEX('[1]PNC 2020'!$A$3:$AA$434,MATCH($A681,'[1]PNC 2020'!$A$7:$A$434,0)+4,MATCH(U$60,'[1]PNC 2020'!$A$3:$AA$3,0))=0,"",INDEX('[1]PNC 2020'!$A$3:$AA$434,MATCH($A681,'[1]PNC 2020'!$A$7:$A$434,0)+4,MATCH(U$60,'[1]PNC 2020'!$A$3:$AA$3,0))),"")</f>
        <v/>
      </c>
      <c r="V681" s="87">
        <f t="shared" si="232"/>
        <v>0</v>
      </c>
      <c r="W681" s="87" t="str">
        <f>IFERROR(IF(INDEX('[1]PNC 2020'!$A$3:$AA$434,MATCH($A681,'[1]PNC 2020'!$A$7:$A$434,0)+4,MATCH(W$60,'[1]PNC 2020'!$A$3:$AA$3,0))=0,"",INDEX('[1]PNC 2020'!$A$3:$AA$434,MATCH($A681,'[1]PNC 2020'!$A$7:$A$434,0)+4,MATCH(W$60,'[1]PNC 2020'!$A$3:$AA$3,0))),"")</f>
        <v/>
      </c>
      <c r="X681" s="87" t="str">
        <f>IFERROR(IF(INDEX('[1]PNC 2020'!$A$3:$AA$434,MATCH($A681,'[1]PNC 2020'!$A$7:$A$434,0)+4,MATCH(X$60,'[1]PNC 2020'!$A$3:$AA$3,0))=0,"",INDEX('[1]PNC 2020'!$A$3:$AA$434,MATCH($A681,'[1]PNC 2020'!$A$7:$A$434,0)+4,MATCH(X$60,'[1]PNC 2020'!$A$3:$AA$3,0))),"")</f>
        <v/>
      </c>
      <c r="Y681" s="87">
        <f t="shared" si="233"/>
        <v>0</v>
      </c>
      <c r="Z681" s="87" t="str">
        <f>IFERROR(IF(INDEX('[1]PNC 2020'!$A$3:$AA$434,MATCH($A681,'[1]PNC 2020'!$A$7:$A$434,0)+4,MATCH(Z$60,'[1]PNC 2020'!$A$3:$AA$3,0))=0,"",INDEX('[1]PNC 2020'!$A$3:$AA$434,MATCH($A681,'[1]PNC 2020'!$A$7:$A$434,0)+4,MATCH(Z$60,'[1]PNC 2020'!$A$3:$AA$3,0))),"")</f>
        <v/>
      </c>
      <c r="AA681" s="87" t="str">
        <f>IFERROR(IF(INDEX('[1]PNC 2020'!$A$3:$AA$434,MATCH($A681,'[1]PNC 2020'!$A$7:$A$434,0)+4,MATCH(AA$60,'[1]PNC 2020'!$A$3:$AA$3,0))=0,"",INDEX('[1]PNC 2020'!$A$3:$AA$434,MATCH($A681,'[1]PNC 2020'!$A$7:$A$434,0)+4,MATCH(AA$60,'[1]PNC 2020'!$A$3:$AA$3,0))),"")</f>
        <v/>
      </c>
      <c r="AB681" s="87">
        <f t="shared" si="234"/>
        <v>0</v>
      </c>
      <c r="AC681" s="87" t="str">
        <f>IFERROR(IF(INDEX('[1]PNC 2020'!$A$3:$AA$434,MATCH($A681,'[1]PNC 2020'!$A$7:$A$434,0)+4,MATCH(AC$60,'[1]PNC 2020'!$A$3:$AA$3,0))=0,"",INDEX('[1]PNC 2020'!$A$3:$AA$434,MATCH($A681,'[1]PNC 2020'!$A$7:$A$434,0)+4,MATCH(AC$60,'[1]PNC 2020'!$A$3:$AA$3,0))),"")</f>
        <v/>
      </c>
      <c r="AD681" s="87" t="str">
        <f>IFERROR(IF(INDEX('[1]PNC 2020'!$A$3:$AA$434,MATCH($A681,'[1]PNC 2020'!$A$7:$A$434,0)+4,MATCH(AD$60,'[1]PNC 2020'!$A$3:$AA$3,0))=0,"",INDEX('[1]PNC 2020'!$A$3:$AA$434,MATCH($A681,'[1]PNC 2020'!$A$7:$A$434,0)+4,MATCH(AD$60,'[1]PNC 2020'!$A$3:$AA$3,0))),"")</f>
        <v/>
      </c>
      <c r="AE681" s="87">
        <f t="shared" si="235"/>
        <v>0</v>
      </c>
      <c r="AF681" s="87" t="str">
        <f>IFERROR(IF(INDEX('[1]PNC 2020'!$A$3:$AA$434,MATCH($A681,'[1]PNC 2020'!$A$7:$A$434,0)+4,MATCH(AF$60,'[1]PNC 2020'!$A$3:$AA$3,0))=0,"",INDEX('[1]PNC 2020'!$A$3:$AA$434,MATCH($A681,'[1]PNC 2020'!$A$7:$A$434,0)+4,MATCH(AF$60,'[1]PNC 2020'!$A$3:$AA$3,0))),"")</f>
        <v/>
      </c>
      <c r="AG681" s="87" t="str">
        <f>IFERROR(IF(INDEX('[1]PNC 2020'!$A$3:$AA$434,MATCH($A681,'[1]PNC 2020'!$A$7:$A$434,0)+4,MATCH(AG$60,'[1]PNC 2020'!$A$3:$AA$3,0))=0,"",INDEX('[1]PNC 2020'!$A$3:$AA$434,MATCH($A681,'[1]PNC 2020'!$A$7:$A$434,0)+4,MATCH(AG$60,'[1]PNC 2020'!$A$3:$AA$3,0))),"")</f>
        <v/>
      </c>
      <c r="AH681" s="87">
        <f t="shared" si="236"/>
        <v>0</v>
      </c>
      <c r="AI681" s="87" t="str">
        <f>IFERROR(IF(INDEX('[1]PNC 2020'!$A$3:$AA$434,MATCH($A681,'[1]PNC 2020'!$A$7:$A$434,0)+4,MATCH(AI$60,'[1]PNC 2020'!$A$3:$AA$3,0))=0,"",INDEX('[1]PNC 2020'!$A$3:$AA$434,MATCH($A681,'[1]PNC 2020'!$A$7:$A$434,0)+4,MATCH(AI$60,'[1]PNC 2020'!$A$3:$AA$3,0))),"")</f>
        <v/>
      </c>
      <c r="AJ681" s="87" t="str">
        <f>IFERROR(IF(INDEX('[1]PNC 2020'!$A$3:$AA$434,MATCH($A681,'[1]PNC 2020'!$A$7:$A$434,0)+4,MATCH(AJ$60,'[1]PNC 2020'!$A$3:$AA$3,0))=0,"",INDEX('[1]PNC 2020'!$A$3:$AA$434,MATCH($A681,'[1]PNC 2020'!$A$7:$A$434,0)+4,MATCH(AJ$60,'[1]PNC 2020'!$A$3:$AA$3,0))),"")</f>
        <v/>
      </c>
      <c r="AK681" s="87">
        <f t="shared" si="237"/>
        <v>0</v>
      </c>
      <c r="AM681" s="132" t="s">
        <v>11</v>
      </c>
    </row>
    <row r="682" spans="1:39" s="45" customFormat="1" ht="15.95" customHeight="1" x14ac:dyDescent="0.2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tr">
        <f>IFERROR(IF(INDEX('[1]PNC 2020'!$A$3:$AA$434,MATCH($A682,'[1]PNC 2020'!$A$7:$A$434,0)+4,MATCH(E$60,'[1]PNC 2020'!$A$3:$AA$3,0))=0,"",INDEX('[1]PNC 2020'!$A$3:$AA$434,MATCH($A682,'[1]PNC 2020'!$A$7:$A$434,0)+4,MATCH(E$60,'[1]PNC 2020'!$A$3:$AA$3,0))),"")</f>
        <v/>
      </c>
      <c r="F682" s="87" t="str">
        <f>IFERROR(IF(INDEX('[1]PNC 2020'!$A$3:$AA$434,MATCH($A682,'[1]PNC 2020'!$A$7:$A$434,0)+4,MATCH(F$60,'[1]PNC 2020'!$A$3:$AA$3,0))=0,"",INDEX('[1]PNC 2020'!$A$3:$AA$434,MATCH($A682,'[1]PNC 2020'!$A$7:$A$434,0)+4,MATCH(F$60,'[1]PNC 2020'!$A$3:$AA$3,0))),"")</f>
        <v/>
      </c>
      <c r="G682" s="87">
        <f t="shared" si="227"/>
        <v>0</v>
      </c>
      <c r="H682" s="87" t="str">
        <f>IFERROR(IF(INDEX('[1]PNC 2020'!$A$3:$AA$434,MATCH($A682,'[1]PNC 2020'!$A$7:$A$434,0)+4,MATCH(H$60,'[1]PNC 2020'!$A$3:$AA$3,0))=0,"",INDEX('[1]PNC 2020'!$A$3:$AA$434,MATCH($A682,'[1]PNC 2020'!$A$7:$A$434,0)+4,MATCH(H$60,'[1]PNC 2020'!$A$3:$AA$3,0))),"")</f>
        <v/>
      </c>
      <c r="I682" s="87" t="str">
        <f>IFERROR(IF(INDEX('[1]PNC 2020'!$A$3:$AA$434,MATCH($A682,'[1]PNC 2020'!$A$7:$A$434,0)+4,MATCH(I$60,'[1]PNC 2020'!$A$3:$AA$3,0))=0,"",INDEX('[1]PNC 2020'!$A$3:$AA$434,MATCH($A682,'[1]PNC 2020'!$A$7:$A$434,0)+4,MATCH(I$60,'[1]PNC 2020'!$A$3:$AA$3,0))),"")</f>
        <v/>
      </c>
      <c r="J682" s="87">
        <f t="shared" si="228"/>
        <v>0</v>
      </c>
      <c r="K682" s="87" t="str">
        <f>IFERROR(IF(INDEX('[1]PNC 2020'!$A$3:$AA$434,MATCH($A682,'[1]PNC 2020'!$A$7:$A$434,0)+4,MATCH(K$60,'[1]PNC 2020'!$A$3:$AA$3,0))=0,"",INDEX('[1]PNC 2020'!$A$3:$AA$434,MATCH($A682,'[1]PNC 2020'!$A$7:$A$434,0)+4,MATCH(K$60,'[1]PNC 2020'!$A$3:$AA$3,0))),"")</f>
        <v/>
      </c>
      <c r="L682" s="87" t="str">
        <f>IFERROR(IF(INDEX('[1]PNC 2020'!$A$3:$AA$434,MATCH($A682,'[1]PNC 2020'!$A$7:$A$434,0)+4,MATCH(L$60,'[1]PNC 2020'!$A$3:$AA$3,0))=0,"",INDEX('[1]PNC 2020'!$A$3:$AA$434,MATCH($A682,'[1]PNC 2020'!$A$7:$A$434,0)+4,MATCH(L$60,'[1]PNC 2020'!$A$3:$AA$3,0))),"")</f>
        <v/>
      </c>
      <c r="M682" s="87">
        <f t="shared" si="229"/>
        <v>0</v>
      </c>
      <c r="N682" s="87" t="str">
        <f>IFERROR(IF(INDEX('[1]PNC 2020'!$A$3:$AA$434,MATCH($A682,'[1]PNC 2020'!$A$7:$A$434,0)+4,MATCH(N$60,'[1]PNC 2020'!$A$3:$AA$3,0))=0,"",INDEX('[1]PNC 2020'!$A$3:$AA$434,MATCH($A682,'[1]PNC 2020'!$A$7:$A$434,0)+4,MATCH(N$60,'[1]PNC 2020'!$A$3:$AA$3,0))),"")</f>
        <v/>
      </c>
      <c r="O682" s="87" t="str">
        <f>IFERROR(IF(INDEX('[1]PNC 2020'!$A$3:$AA$434,MATCH($A682,'[1]PNC 2020'!$A$7:$A$434,0)+4,MATCH(O$60,'[1]PNC 2020'!$A$3:$AA$3,0))=0,"",INDEX('[1]PNC 2020'!$A$3:$AA$434,MATCH($A682,'[1]PNC 2020'!$A$7:$A$434,0)+4,MATCH(O$60,'[1]PNC 2020'!$A$3:$AA$3,0))),"")</f>
        <v/>
      </c>
      <c r="P682" s="87">
        <f t="shared" si="230"/>
        <v>0</v>
      </c>
      <c r="Q682" s="87" t="str">
        <f>IFERROR(IF(INDEX('[1]PNC 2020'!$A$3:$AA$434,MATCH($A682,'[1]PNC 2020'!$A$7:$A$434,0)+4,MATCH(Q$60,'[1]PNC 2020'!$A$3:$AA$3,0))=0,"",INDEX('[1]PNC 2020'!$A$3:$AA$434,MATCH($A682,'[1]PNC 2020'!$A$7:$A$434,0)+4,MATCH(Q$60,'[1]PNC 2020'!$A$3:$AA$3,0))),"")</f>
        <v/>
      </c>
      <c r="R682" s="87" t="str">
        <f>IFERROR(IF(INDEX('[1]PNC 2020'!$A$3:$AA$434,MATCH($A682,'[1]PNC 2020'!$A$7:$A$434,0)+4,MATCH(R$60,'[1]PNC 2020'!$A$3:$AA$3,0))=0,"",INDEX('[1]PNC 2020'!$A$3:$AA$434,MATCH($A682,'[1]PNC 2020'!$A$7:$A$434,0)+4,MATCH(R$60,'[1]PNC 2020'!$A$3:$AA$3,0))),"")</f>
        <v/>
      </c>
      <c r="S682" s="87">
        <f t="shared" si="231"/>
        <v>0</v>
      </c>
      <c r="T682" s="87" t="str">
        <f>IFERROR(IF(INDEX('[1]PNC 2020'!$A$3:$AA$434,MATCH($A682,'[1]PNC 2020'!$A$7:$A$434,0)+4,MATCH(T$60,'[1]PNC 2020'!$A$3:$AA$3,0))=0,"",INDEX('[1]PNC 2020'!$A$3:$AA$434,MATCH($A682,'[1]PNC 2020'!$A$7:$A$434,0)+4,MATCH(T$60,'[1]PNC 2020'!$A$3:$AA$3,0))),"")</f>
        <v/>
      </c>
      <c r="U682" s="87" t="str">
        <f>IFERROR(IF(INDEX('[1]PNC 2020'!$A$3:$AA$434,MATCH($A682,'[1]PNC 2020'!$A$7:$A$434,0)+4,MATCH(U$60,'[1]PNC 2020'!$A$3:$AA$3,0))=0,"",INDEX('[1]PNC 2020'!$A$3:$AA$434,MATCH($A682,'[1]PNC 2020'!$A$7:$A$434,0)+4,MATCH(U$60,'[1]PNC 2020'!$A$3:$AA$3,0))),"")</f>
        <v/>
      </c>
      <c r="V682" s="87">
        <f t="shared" si="232"/>
        <v>0</v>
      </c>
      <c r="W682" s="87" t="str">
        <f>IFERROR(IF(INDEX('[1]PNC 2020'!$A$3:$AA$434,MATCH($A682,'[1]PNC 2020'!$A$7:$A$434,0)+4,MATCH(W$60,'[1]PNC 2020'!$A$3:$AA$3,0))=0,"",INDEX('[1]PNC 2020'!$A$3:$AA$434,MATCH($A682,'[1]PNC 2020'!$A$7:$A$434,0)+4,MATCH(W$60,'[1]PNC 2020'!$A$3:$AA$3,0))),"")</f>
        <v/>
      </c>
      <c r="X682" s="87" t="str">
        <f>IFERROR(IF(INDEX('[1]PNC 2020'!$A$3:$AA$434,MATCH($A682,'[1]PNC 2020'!$A$7:$A$434,0)+4,MATCH(X$60,'[1]PNC 2020'!$A$3:$AA$3,0))=0,"",INDEX('[1]PNC 2020'!$A$3:$AA$434,MATCH($A682,'[1]PNC 2020'!$A$7:$A$434,0)+4,MATCH(X$60,'[1]PNC 2020'!$A$3:$AA$3,0))),"")</f>
        <v/>
      </c>
      <c r="Y682" s="87">
        <f t="shared" si="233"/>
        <v>0</v>
      </c>
      <c r="Z682" s="87" t="str">
        <f>IFERROR(IF(INDEX('[1]PNC 2020'!$A$3:$AA$434,MATCH($A682,'[1]PNC 2020'!$A$7:$A$434,0)+4,MATCH(Z$60,'[1]PNC 2020'!$A$3:$AA$3,0))=0,"",INDEX('[1]PNC 2020'!$A$3:$AA$434,MATCH($A682,'[1]PNC 2020'!$A$7:$A$434,0)+4,MATCH(Z$60,'[1]PNC 2020'!$A$3:$AA$3,0))),"")</f>
        <v/>
      </c>
      <c r="AA682" s="87" t="str">
        <f>IFERROR(IF(INDEX('[1]PNC 2020'!$A$3:$AA$434,MATCH($A682,'[1]PNC 2020'!$A$7:$A$434,0)+4,MATCH(AA$60,'[1]PNC 2020'!$A$3:$AA$3,0))=0,"",INDEX('[1]PNC 2020'!$A$3:$AA$434,MATCH($A682,'[1]PNC 2020'!$A$7:$A$434,0)+4,MATCH(AA$60,'[1]PNC 2020'!$A$3:$AA$3,0))),"")</f>
        <v/>
      </c>
      <c r="AB682" s="87">
        <f t="shared" si="234"/>
        <v>0</v>
      </c>
      <c r="AC682" s="87" t="str">
        <f>IFERROR(IF(INDEX('[1]PNC 2020'!$A$3:$AA$434,MATCH($A682,'[1]PNC 2020'!$A$7:$A$434,0)+4,MATCH(AC$60,'[1]PNC 2020'!$A$3:$AA$3,0))=0,"",INDEX('[1]PNC 2020'!$A$3:$AA$434,MATCH($A682,'[1]PNC 2020'!$A$7:$A$434,0)+4,MATCH(AC$60,'[1]PNC 2020'!$A$3:$AA$3,0))),"")</f>
        <v/>
      </c>
      <c r="AD682" s="87" t="str">
        <f>IFERROR(IF(INDEX('[1]PNC 2020'!$A$3:$AA$434,MATCH($A682,'[1]PNC 2020'!$A$7:$A$434,0)+4,MATCH(AD$60,'[1]PNC 2020'!$A$3:$AA$3,0))=0,"",INDEX('[1]PNC 2020'!$A$3:$AA$434,MATCH($A682,'[1]PNC 2020'!$A$7:$A$434,0)+4,MATCH(AD$60,'[1]PNC 2020'!$A$3:$AA$3,0))),"")</f>
        <v/>
      </c>
      <c r="AE682" s="87">
        <f t="shared" si="235"/>
        <v>0</v>
      </c>
      <c r="AF682" s="87" t="str">
        <f>IFERROR(IF(INDEX('[1]PNC 2020'!$A$3:$AA$434,MATCH($A682,'[1]PNC 2020'!$A$7:$A$434,0)+4,MATCH(AF$60,'[1]PNC 2020'!$A$3:$AA$3,0))=0,"",INDEX('[1]PNC 2020'!$A$3:$AA$434,MATCH($A682,'[1]PNC 2020'!$A$7:$A$434,0)+4,MATCH(AF$60,'[1]PNC 2020'!$A$3:$AA$3,0))),"")</f>
        <v/>
      </c>
      <c r="AG682" s="87" t="str">
        <f>IFERROR(IF(INDEX('[1]PNC 2020'!$A$3:$AA$434,MATCH($A682,'[1]PNC 2020'!$A$7:$A$434,0)+4,MATCH(AG$60,'[1]PNC 2020'!$A$3:$AA$3,0))=0,"",INDEX('[1]PNC 2020'!$A$3:$AA$434,MATCH($A682,'[1]PNC 2020'!$A$7:$A$434,0)+4,MATCH(AG$60,'[1]PNC 2020'!$A$3:$AA$3,0))),"")</f>
        <v/>
      </c>
      <c r="AH682" s="87">
        <f t="shared" si="236"/>
        <v>0</v>
      </c>
      <c r="AI682" s="87" t="str">
        <f>IFERROR(IF(INDEX('[1]PNC 2020'!$A$3:$AA$434,MATCH($A682,'[1]PNC 2020'!$A$7:$A$434,0)+4,MATCH(AI$60,'[1]PNC 2020'!$A$3:$AA$3,0))=0,"",INDEX('[1]PNC 2020'!$A$3:$AA$434,MATCH($A682,'[1]PNC 2020'!$A$7:$A$434,0)+4,MATCH(AI$60,'[1]PNC 2020'!$A$3:$AA$3,0))),"")</f>
        <v/>
      </c>
      <c r="AJ682" s="87" t="str">
        <f>IFERROR(IF(INDEX('[1]PNC 2020'!$A$3:$AA$434,MATCH($A682,'[1]PNC 2020'!$A$7:$A$434,0)+4,MATCH(AJ$60,'[1]PNC 2020'!$A$3:$AA$3,0))=0,"",INDEX('[1]PNC 2020'!$A$3:$AA$434,MATCH($A682,'[1]PNC 2020'!$A$7:$A$434,0)+4,MATCH(AJ$60,'[1]PNC 2020'!$A$3:$AA$3,0))),"")</f>
        <v/>
      </c>
      <c r="AK682" s="87">
        <f t="shared" si="237"/>
        <v>0</v>
      </c>
      <c r="AM682" s="132" t="s">
        <v>11</v>
      </c>
    </row>
    <row r="683" spans="1:39" s="45" customFormat="1" ht="15.95" customHeight="1" x14ac:dyDescent="0.2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tr">
        <f>IFERROR(IF(INDEX('[1]PNC 2020'!$A$3:$AA$434,MATCH($A683,'[1]PNC 2020'!$A$7:$A$434,0)+4,MATCH(E$60,'[1]PNC 2020'!$A$3:$AA$3,0))=0,"",INDEX('[1]PNC 2020'!$A$3:$AA$434,MATCH($A683,'[1]PNC 2020'!$A$7:$A$434,0)+4,MATCH(E$60,'[1]PNC 2020'!$A$3:$AA$3,0))),"")</f>
        <v/>
      </c>
      <c r="F683" s="87" t="str">
        <f>IFERROR(IF(INDEX('[1]PNC 2020'!$A$3:$AA$434,MATCH($A683,'[1]PNC 2020'!$A$7:$A$434,0)+4,MATCH(F$60,'[1]PNC 2020'!$A$3:$AA$3,0))=0,"",INDEX('[1]PNC 2020'!$A$3:$AA$434,MATCH($A683,'[1]PNC 2020'!$A$7:$A$434,0)+4,MATCH(F$60,'[1]PNC 2020'!$A$3:$AA$3,0))),"")</f>
        <v/>
      </c>
      <c r="G683" s="87">
        <f t="shared" si="227"/>
        <v>0</v>
      </c>
      <c r="H683" s="87" t="str">
        <f>IFERROR(IF(INDEX('[1]PNC 2020'!$A$3:$AA$434,MATCH($A683,'[1]PNC 2020'!$A$7:$A$434,0)+4,MATCH(H$60,'[1]PNC 2020'!$A$3:$AA$3,0))=0,"",INDEX('[1]PNC 2020'!$A$3:$AA$434,MATCH($A683,'[1]PNC 2020'!$A$7:$A$434,0)+4,MATCH(H$60,'[1]PNC 2020'!$A$3:$AA$3,0))),"")</f>
        <v/>
      </c>
      <c r="I683" s="87" t="str">
        <f>IFERROR(IF(INDEX('[1]PNC 2020'!$A$3:$AA$434,MATCH($A683,'[1]PNC 2020'!$A$7:$A$434,0)+4,MATCH(I$60,'[1]PNC 2020'!$A$3:$AA$3,0))=0,"",INDEX('[1]PNC 2020'!$A$3:$AA$434,MATCH($A683,'[1]PNC 2020'!$A$7:$A$434,0)+4,MATCH(I$60,'[1]PNC 2020'!$A$3:$AA$3,0))),"")</f>
        <v/>
      </c>
      <c r="J683" s="87">
        <f t="shared" si="228"/>
        <v>0</v>
      </c>
      <c r="K683" s="87" t="str">
        <f>IFERROR(IF(INDEX('[1]PNC 2020'!$A$3:$AA$434,MATCH($A683,'[1]PNC 2020'!$A$7:$A$434,0)+4,MATCH(K$60,'[1]PNC 2020'!$A$3:$AA$3,0))=0,"",INDEX('[1]PNC 2020'!$A$3:$AA$434,MATCH($A683,'[1]PNC 2020'!$A$7:$A$434,0)+4,MATCH(K$60,'[1]PNC 2020'!$A$3:$AA$3,0))),"")</f>
        <v/>
      </c>
      <c r="L683" s="87" t="str">
        <f>IFERROR(IF(INDEX('[1]PNC 2020'!$A$3:$AA$434,MATCH($A683,'[1]PNC 2020'!$A$7:$A$434,0)+4,MATCH(L$60,'[1]PNC 2020'!$A$3:$AA$3,0))=0,"",INDEX('[1]PNC 2020'!$A$3:$AA$434,MATCH($A683,'[1]PNC 2020'!$A$7:$A$434,0)+4,MATCH(L$60,'[1]PNC 2020'!$A$3:$AA$3,0))),"")</f>
        <v/>
      </c>
      <c r="M683" s="87">
        <f t="shared" si="229"/>
        <v>0</v>
      </c>
      <c r="N683" s="87" t="str">
        <f>IFERROR(IF(INDEX('[1]PNC 2020'!$A$3:$AA$434,MATCH($A683,'[1]PNC 2020'!$A$7:$A$434,0)+4,MATCH(N$60,'[1]PNC 2020'!$A$3:$AA$3,0))=0,"",INDEX('[1]PNC 2020'!$A$3:$AA$434,MATCH($A683,'[1]PNC 2020'!$A$7:$A$434,0)+4,MATCH(N$60,'[1]PNC 2020'!$A$3:$AA$3,0))),"")</f>
        <v/>
      </c>
      <c r="O683" s="87" t="str">
        <f>IFERROR(IF(INDEX('[1]PNC 2020'!$A$3:$AA$434,MATCH($A683,'[1]PNC 2020'!$A$7:$A$434,0)+4,MATCH(O$60,'[1]PNC 2020'!$A$3:$AA$3,0))=0,"",INDEX('[1]PNC 2020'!$A$3:$AA$434,MATCH($A683,'[1]PNC 2020'!$A$7:$A$434,0)+4,MATCH(O$60,'[1]PNC 2020'!$A$3:$AA$3,0))),"")</f>
        <v/>
      </c>
      <c r="P683" s="87">
        <f t="shared" si="230"/>
        <v>0</v>
      </c>
      <c r="Q683" s="87" t="str">
        <f>IFERROR(IF(INDEX('[1]PNC 2020'!$A$3:$AA$434,MATCH($A683,'[1]PNC 2020'!$A$7:$A$434,0)+4,MATCH(Q$60,'[1]PNC 2020'!$A$3:$AA$3,0))=0,"",INDEX('[1]PNC 2020'!$A$3:$AA$434,MATCH($A683,'[1]PNC 2020'!$A$7:$A$434,0)+4,MATCH(Q$60,'[1]PNC 2020'!$A$3:$AA$3,0))),"")</f>
        <v/>
      </c>
      <c r="R683" s="87" t="str">
        <f>IFERROR(IF(INDEX('[1]PNC 2020'!$A$3:$AA$434,MATCH($A683,'[1]PNC 2020'!$A$7:$A$434,0)+4,MATCH(R$60,'[1]PNC 2020'!$A$3:$AA$3,0))=0,"",INDEX('[1]PNC 2020'!$A$3:$AA$434,MATCH($A683,'[1]PNC 2020'!$A$7:$A$434,0)+4,MATCH(R$60,'[1]PNC 2020'!$A$3:$AA$3,0))),"")</f>
        <v/>
      </c>
      <c r="S683" s="87">
        <f t="shared" si="231"/>
        <v>0</v>
      </c>
      <c r="T683" s="87" t="str">
        <f>IFERROR(IF(INDEX('[1]PNC 2020'!$A$3:$AA$434,MATCH($A683,'[1]PNC 2020'!$A$7:$A$434,0)+4,MATCH(T$60,'[1]PNC 2020'!$A$3:$AA$3,0))=0,"",INDEX('[1]PNC 2020'!$A$3:$AA$434,MATCH($A683,'[1]PNC 2020'!$A$7:$A$434,0)+4,MATCH(T$60,'[1]PNC 2020'!$A$3:$AA$3,0))),"")</f>
        <v/>
      </c>
      <c r="U683" s="87" t="str">
        <f>IFERROR(IF(INDEX('[1]PNC 2020'!$A$3:$AA$434,MATCH($A683,'[1]PNC 2020'!$A$7:$A$434,0)+4,MATCH(U$60,'[1]PNC 2020'!$A$3:$AA$3,0))=0,"",INDEX('[1]PNC 2020'!$A$3:$AA$434,MATCH($A683,'[1]PNC 2020'!$A$7:$A$434,0)+4,MATCH(U$60,'[1]PNC 2020'!$A$3:$AA$3,0))),"")</f>
        <v/>
      </c>
      <c r="V683" s="87">
        <f t="shared" si="232"/>
        <v>0</v>
      </c>
      <c r="W683" s="87" t="str">
        <f>IFERROR(IF(INDEX('[1]PNC 2020'!$A$3:$AA$434,MATCH($A683,'[1]PNC 2020'!$A$7:$A$434,0)+4,MATCH(W$60,'[1]PNC 2020'!$A$3:$AA$3,0))=0,"",INDEX('[1]PNC 2020'!$A$3:$AA$434,MATCH($A683,'[1]PNC 2020'!$A$7:$A$434,0)+4,MATCH(W$60,'[1]PNC 2020'!$A$3:$AA$3,0))),"")</f>
        <v/>
      </c>
      <c r="X683" s="87" t="str">
        <f>IFERROR(IF(INDEX('[1]PNC 2020'!$A$3:$AA$434,MATCH($A683,'[1]PNC 2020'!$A$7:$A$434,0)+4,MATCH(X$60,'[1]PNC 2020'!$A$3:$AA$3,0))=0,"",INDEX('[1]PNC 2020'!$A$3:$AA$434,MATCH($A683,'[1]PNC 2020'!$A$7:$A$434,0)+4,MATCH(X$60,'[1]PNC 2020'!$A$3:$AA$3,0))),"")</f>
        <v/>
      </c>
      <c r="Y683" s="87">
        <f t="shared" si="233"/>
        <v>0</v>
      </c>
      <c r="Z683" s="87" t="str">
        <f>IFERROR(IF(INDEX('[1]PNC 2020'!$A$3:$AA$434,MATCH($A683,'[1]PNC 2020'!$A$7:$A$434,0)+4,MATCH(Z$60,'[1]PNC 2020'!$A$3:$AA$3,0))=0,"",INDEX('[1]PNC 2020'!$A$3:$AA$434,MATCH($A683,'[1]PNC 2020'!$A$7:$A$434,0)+4,MATCH(Z$60,'[1]PNC 2020'!$A$3:$AA$3,0))),"")</f>
        <v/>
      </c>
      <c r="AA683" s="87" t="str">
        <f>IFERROR(IF(INDEX('[1]PNC 2020'!$A$3:$AA$434,MATCH($A683,'[1]PNC 2020'!$A$7:$A$434,0)+4,MATCH(AA$60,'[1]PNC 2020'!$A$3:$AA$3,0))=0,"",INDEX('[1]PNC 2020'!$A$3:$AA$434,MATCH($A683,'[1]PNC 2020'!$A$7:$A$434,0)+4,MATCH(AA$60,'[1]PNC 2020'!$A$3:$AA$3,0))),"")</f>
        <v/>
      </c>
      <c r="AB683" s="87">
        <f t="shared" si="234"/>
        <v>0</v>
      </c>
      <c r="AC683" s="87" t="str">
        <f>IFERROR(IF(INDEX('[1]PNC 2020'!$A$3:$AA$434,MATCH($A683,'[1]PNC 2020'!$A$7:$A$434,0)+4,MATCH(AC$60,'[1]PNC 2020'!$A$3:$AA$3,0))=0,"",INDEX('[1]PNC 2020'!$A$3:$AA$434,MATCH($A683,'[1]PNC 2020'!$A$7:$A$434,0)+4,MATCH(AC$60,'[1]PNC 2020'!$A$3:$AA$3,0))),"")</f>
        <v/>
      </c>
      <c r="AD683" s="87" t="str">
        <f>IFERROR(IF(INDEX('[1]PNC 2020'!$A$3:$AA$434,MATCH($A683,'[1]PNC 2020'!$A$7:$A$434,0)+4,MATCH(AD$60,'[1]PNC 2020'!$A$3:$AA$3,0))=0,"",INDEX('[1]PNC 2020'!$A$3:$AA$434,MATCH($A683,'[1]PNC 2020'!$A$7:$A$434,0)+4,MATCH(AD$60,'[1]PNC 2020'!$A$3:$AA$3,0))),"")</f>
        <v/>
      </c>
      <c r="AE683" s="87">
        <f t="shared" si="235"/>
        <v>0</v>
      </c>
      <c r="AF683" s="87" t="str">
        <f>IFERROR(IF(INDEX('[1]PNC 2020'!$A$3:$AA$434,MATCH($A683,'[1]PNC 2020'!$A$7:$A$434,0)+4,MATCH(AF$60,'[1]PNC 2020'!$A$3:$AA$3,0))=0,"",INDEX('[1]PNC 2020'!$A$3:$AA$434,MATCH($A683,'[1]PNC 2020'!$A$7:$A$434,0)+4,MATCH(AF$60,'[1]PNC 2020'!$A$3:$AA$3,0))),"")</f>
        <v/>
      </c>
      <c r="AG683" s="87" t="str">
        <f>IFERROR(IF(INDEX('[1]PNC 2020'!$A$3:$AA$434,MATCH($A683,'[1]PNC 2020'!$A$7:$A$434,0)+4,MATCH(AG$60,'[1]PNC 2020'!$A$3:$AA$3,0))=0,"",INDEX('[1]PNC 2020'!$A$3:$AA$434,MATCH($A683,'[1]PNC 2020'!$A$7:$A$434,0)+4,MATCH(AG$60,'[1]PNC 2020'!$A$3:$AA$3,0))),"")</f>
        <v/>
      </c>
      <c r="AH683" s="87">
        <f t="shared" si="236"/>
        <v>0</v>
      </c>
      <c r="AI683" s="87" t="str">
        <f>IFERROR(IF(INDEX('[1]PNC 2020'!$A$3:$AA$434,MATCH($A683,'[1]PNC 2020'!$A$7:$A$434,0)+4,MATCH(AI$60,'[1]PNC 2020'!$A$3:$AA$3,0))=0,"",INDEX('[1]PNC 2020'!$A$3:$AA$434,MATCH($A683,'[1]PNC 2020'!$A$7:$A$434,0)+4,MATCH(AI$60,'[1]PNC 2020'!$A$3:$AA$3,0))),"")</f>
        <v/>
      </c>
      <c r="AJ683" s="87" t="str">
        <f>IFERROR(IF(INDEX('[1]PNC 2020'!$A$3:$AA$434,MATCH($A683,'[1]PNC 2020'!$A$7:$A$434,0)+4,MATCH(AJ$60,'[1]PNC 2020'!$A$3:$AA$3,0))=0,"",INDEX('[1]PNC 2020'!$A$3:$AA$434,MATCH($A683,'[1]PNC 2020'!$A$7:$A$434,0)+4,MATCH(AJ$60,'[1]PNC 2020'!$A$3:$AA$3,0))),"")</f>
        <v/>
      </c>
      <c r="AK683" s="87">
        <f t="shared" si="237"/>
        <v>0</v>
      </c>
      <c r="AM683" s="132" t="s">
        <v>11</v>
      </c>
    </row>
    <row r="684" spans="1:39" s="45" customFormat="1" ht="15.95" customHeight="1" x14ac:dyDescent="0.2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tr">
        <f>IFERROR(IF(INDEX('[1]PNC 2020'!$A$3:$AA$434,MATCH($A684,'[1]PNC 2020'!$A$7:$A$434,0)+4,MATCH(E$60,'[1]PNC 2020'!$A$3:$AA$3,0))=0,"",INDEX('[1]PNC 2020'!$A$3:$AA$434,MATCH($A684,'[1]PNC 2020'!$A$7:$A$434,0)+4,MATCH(E$60,'[1]PNC 2020'!$A$3:$AA$3,0))),"")</f>
        <v/>
      </c>
      <c r="F684" s="87" t="str">
        <f>IFERROR(IF(INDEX('[1]PNC 2020'!$A$3:$AA$434,MATCH($A684,'[1]PNC 2020'!$A$7:$A$434,0)+4,MATCH(F$60,'[1]PNC 2020'!$A$3:$AA$3,0))=0,"",INDEX('[1]PNC 2020'!$A$3:$AA$434,MATCH($A684,'[1]PNC 2020'!$A$7:$A$434,0)+4,MATCH(F$60,'[1]PNC 2020'!$A$3:$AA$3,0))),"")</f>
        <v/>
      </c>
      <c r="G684" s="87">
        <f t="shared" si="227"/>
        <v>0</v>
      </c>
      <c r="H684" s="87" t="str">
        <f>IFERROR(IF(INDEX('[1]PNC 2020'!$A$3:$AA$434,MATCH($A684,'[1]PNC 2020'!$A$7:$A$434,0)+4,MATCH(H$60,'[1]PNC 2020'!$A$3:$AA$3,0))=0,"",INDEX('[1]PNC 2020'!$A$3:$AA$434,MATCH($A684,'[1]PNC 2020'!$A$7:$A$434,0)+4,MATCH(H$60,'[1]PNC 2020'!$A$3:$AA$3,0))),"")</f>
        <v/>
      </c>
      <c r="I684" s="87" t="str">
        <f>IFERROR(IF(INDEX('[1]PNC 2020'!$A$3:$AA$434,MATCH($A684,'[1]PNC 2020'!$A$7:$A$434,0)+4,MATCH(I$60,'[1]PNC 2020'!$A$3:$AA$3,0))=0,"",INDEX('[1]PNC 2020'!$A$3:$AA$434,MATCH($A684,'[1]PNC 2020'!$A$7:$A$434,0)+4,MATCH(I$60,'[1]PNC 2020'!$A$3:$AA$3,0))),"")</f>
        <v/>
      </c>
      <c r="J684" s="87">
        <f t="shared" si="228"/>
        <v>0</v>
      </c>
      <c r="K684" s="87" t="str">
        <f>IFERROR(IF(INDEX('[1]PNC 2020'!$A$3:$AA$434,MATCH($A684,'[1]PNC 2020'!$A$7:$A$434,0)+4,MATCH(K$60,'[1]PNC 2020'!$A$3:$AA$3,0))=0,"",INDEX('[1]PNC 2020'!$A$3:$AA$434,MATCH($A684,'[1]PNC 2020'!$A$7:$A$434,0)+4,MATCH(K$60,'[1]PNC 2020'!$A$3:$AA$3,0))),"")</f>
        <v/>
      </c>
      <c r="L684" s="87" t="str">
        <f>IFERROR(IF(INDEX('[1]PNC 2020'!$A$3:$AA$434,MATCH($A684,'[1]PNC 2020'!$A$7:$A$434,0)+4,MATCH(L$60,'[1]PNC 2020'!$A$3:$AA$3,0))=0,"",INDEX('[1]PNC 2020'!$A$3:$AA$434,MATCH($A684,'[1]PNC 2020'!$A$7:$A$434,0)+4,MATCH(L$60,'[1]PNC 2020'!$A$3:$AA$3,0))),"")</f>
        <v/>
      </c>
      <c r="M684" s="87">
        <f t="shared" si="229"/>
        <v>0</v>
      </c>
      <c r="N684" s="87" t="str">
        <f>IFERROR(IF(INDEX('[1]PNC 2020'!$A$3:$AA$434,MATCH($A684,'[1]PNC 2020'!$A$7:$A$434,0)+4,MATCH(N$60,'[1]PNC 2020'!$A$3:$AA$3,0))=0,"",INDEX('[1]PNC 2020'!$A$3:$AA$434,MATCH($A684,'[1]PNC 2020'!$A$7:$A$434,0)+4,MATCH(N$60,'[1]PNC 2020'!$A$3:$AA$3,0))),"")</f>
        <v/>
      </c>
      <c r="O684" s="87" t="str">
        <f>IFERROR(IF(INDEX('[1]PNC 2020'!$A$3:$AA$434,MATCH($A684,'[1]PNC 2020'!$A$7:$A$434,0)+4,MATCH(O$60,'[1]PNC 2020'!$A$3:$AA$3,0))=0,"",INDEX('[1]PNC 2020'!$A$3:$AA$434,MATCH($A684,'[1]PNC 2020'!$A$7:$A$434,0)+4,MATCH(O$60,'[1]PNC 2020'!$A$3:$AA$3,0))),"")</f>
        <v/>
      </c>
      <c r="P684" s="87">
        <f t="shared" si="230"/>
        <v>0</v>
      </c>
      <c r="Q684" s="87" t="str">
        <f>IFERROR(IF(INDEX('[1]PNC 2020'!$A$3:$AA$434,MATCH($A684,'[1]PNC 2020'!$A$7:$A$434,0)+4,MATCH(Q$60,'[1]PNC 2020'!$A$3:$AA$3,0))=0,"",INDEX('[1]PNC 2020'!$A$3:$AA$434,MATCH($A684,'[1]PNC 2020'!$A$7:$A$434,0)+4,MATCH(Q$60,'[1]PNC 2020'!$A$3:$AA$3,0))),"")</f>
        <v/>
      </c>
      <c r="R684" s="87" t="str">
        <f>IFERROR(IF(INDEX('[1]PNC 2020'!$A$3:$AA$434,MATCH($A684,'[1]PNC 2020'!$A$7:$A$434,0)+4,MATCH(R$60,'[1]PNC 2020'!$A$3:$AA$3,0))=0,"",INDEX('[1]PNC 2020'!$A$3:$AA$434,MATCH($A684,'[1]PNC 2020'!$A$7:$A$434,0)+4,MATCH(R$60,'[1]PNC 2020'!$A$3:$AA$3,0))),"")</f>
        <v/>
      </c>
      <c r="S684" s="87">
        <f t="shared" si="231"/>
        <v>0</v>
      </c>
      <c r="T684" s="87" t="str">
        <f>IFERROR(IF(INDEX('[1]PNC 2020'!$A$3:$AA$434,MATCH($A684,'[1]PNC 2020'!$A$7:$A$434,0)+4,MATCH(T$60,'[1]PNC 2020'!$A$3:$AA$3,0))=0,"",INDEX('[1]PNC 2020'!$A$3:$AA$434,MATCH($A684,'[1]PNC 2020'!$A$7:$A$434,0)+4,MATCH(T$60,'[1]PNC 2020'!$A$3:$AA$3,0))),"")</f>
        <v/>
      </c>
      <c r="U684" s="87" t="str">
        <f>IFERROR(IF(INDEX('[1]PNC 2020'!$A$3:$AA$434,MATCH($A684,'[1]PNC 2020'!$A$7:$A$434,0)+4,MATCH(U$60,'[1]PNC 2020'!$A$3:$AA$3,0))=0,"",INDEX('[1]PNC 2020'!$A$3:$AA$434,MATCH($A684,'[1]PNC 2020'!$A$7:$A$434,0)+4,MATCH(U$60,'[1]PNC 2020'!$A$3:$AA$3,0))),"")</f>
        <v/>
      </c>
      <c r="V684" s="87">
        <f t="shared" si="232"/>
        <v>0</v>
      </c>
      <c r="W684" s="87" t="str">
        <f>IFERROR(IF(INDEX('[1]PNC 2020'!$A$3:$AA$434,MATCH($A684,'[1]PNC 2020'!$A$7:$A$434,0)+4,MATCH(W$60,'[1]PNC 2020'!$A$3:$AA$3,0))=0,"",INDEX('[1]PNC 2020'!$A$3:$AA$434,MATCH($A684,'[1]PNC 2020'!$A$7:$A$434,0)+4,MATCH(W$60,'[1]PNC 2020'!$A$3:$AA$3,0))),"")</f>
        <v/>
      </c>
      <c r="X684" s="87" t="str">
        <f>IFERROR(IF(INDEX('[1]PNC 2020'!$A$3:$AA$434,MATCH($A684,'[1]PNC 2020'!$A$7:$A$434,0)+4,MATCH(X$60,'[1]PNC 2020'!$A$3:$AA$3,0))=0,"",INDEX('[1]PNC 2020'!$A$3:$AA$434,MATCH($A684,'[1]PNC 2020'!$A$7:$A$434,0)+4,MATCH(X$60,'[1]PNC 2020'!$A$3:$AA$3,0))),"")</f>
        <v/>
      </c>
      <c r="Y684" s="87">
        <f t="shared" si="233"/>
        <v>0</v>
      </c>
      <c r="Z684" s="87" t="str">
        <f>IFERROR(IF(INDEX('[1]PNC 2020'!$A$3:$AA$434,MATCH($A684,'[1]PNC 2020'!$A$7:$A$434,0)+4,MATCH(Z$60,'[1]PNC 2020'!$A$3:$AA$3,0))=0,"",INDEX('[1]PNC 2020'!$A$3:$AA$434,MATCH($A684,'[1]PNC 2020'!$A$7:$A$434,0)+4,MATCH(Z$60,'[1]PNC 2020'!$A$3:$AA$3,0))),"")</f>
        <v/>
      </c>
      <c r="AA684" s="87" t="str">
        <f>IFERROR(IF(INDEX('[1]PNC 2020'!$A$3:$AA$434,MATCH($A684,'[1]PNC 2020'!$A$7:$A$434,0)+4,MATCH(AA$60,'[1]PNC 2020'!$A$3:$AA$3,0))=0,"",INDEX('[1]PNC 2020'!$A$3:$AA$434,MATCH($A684,'[1]PNC 2020'!$A$7:$A$434,0)+4,MATCH(AA$60,'[1]PNC 2020'!$A$3:$AA$3,0))),"")</f>
        <v/>
      </c>
      <c r="AB684" s="87">
        <f t="shared" si="234"/>
        <v>0</v>
      </c>
      <c r="AC684" s="87" t="str">
        <f>IFERROR(IF(INDEX('[1]PNC 2020'!$A$3:$AA$434,MATCH($A684,'[1]PNC 2020'!$A$7:$A$434,0)+4,MATCH(AC$60,'[1]PNC 2020'!$A$3:$AA$3,0))=0,"",INDEX('[1]PNC 2020'!$A$3:$AA$434,MATCH($A684,'[1]PNC 2020'!$A$7:$A$434,0)+4,MATCH(AC$60,'[1]PNC 2020'!$A$3:$AA$3,0))),"")</f>
        <v/>
      </c>
      <c r="AD684" s="87" t="str">
        <f>IFERROR(IF(INDEX('[1]PNC 2020'!$A$3:$AA$434,MATCH($A684,'[1]PNC 2020'!$A$7:$A$434,0)+4,MATCH(AD$60,'[1]PNC 2020'!$A$3:$AA$3,0))=0,"",INDEX('[1]PNC 2020'!$A$3:$AA$434,MATCH($A684,'[1]PNC 2020'!$A$7:$A$434,0)+4,MATCH(AD$60,'[1]PNC 2020'!$A$3:$AA$3,0))),"")</f>
        <v/>
      </c>
      <c r="AE684" s="87">
        <f t="shared" si="235"/>
        <v>0</v>
      </c>
      <c r="AF684" s="87" t="str">
        <f>IFERROR(IF(INDEX('[1]PNC 2020'!$A$3:$AA$434,MATCH($A684,'[1]PNC 2020'!$A$7:$A$434,0)+4,MATCH(AF$60,'[1]PNC 2020'!$A$3:$AA$3,0))=0,"",INDEX('[1]PNC 2020'!$A$3:$AA$434,MATCH($A684,'[1]PNC 2020'!$A$7:$A$434,0)+4,MATCH(AF$60,'[1]PNC 2020'!$A$3:$AA$3,0))),"")</f>
        <v/>
      </c>
      <c r="AG684" s="87" t="str">
        <f>IFERROR(IF(INDEX('[1]PNC 2020'!$A$3:$AA$434,MATCH($A684,'[1]PNC 2020'!$A$7:$A$434,0)+4,MATCH(AG$60,'[1]PNC 2020'!$A$3:$AA$3,0))=0,"",INDEX('[1]PNC 2020'!$A$3:$AA$434,MATCH($A684,'[1]PNC 2020'!$A$7:$A$434,0)+4,MATCH(AG$60,'[1]PNC 2020'!$A$3:$AA$3,0))),"")</f>
        <v/>
      </c>
      <c r="AH684" s="87">
        <f t="shared" si="236"/>
        <v>0</v>
      </c>
      <c r="AI684" s="87" t="str">
        <f>IFERROR(IF(INDEX('[1]PNC 2020'!$A$3:$AA$434,MATCH($A684,'[1]PNC 2020'!$A$7:$A$434,0)+4,MATCH(AI$60,'[1]PNC 2020'!$A$3:$AA$3,0))=0,"",INDEX('[1]PNC 2020'!$A$3:$AA$434,MATCH($A684,'[1]PNC 2020'!$A$7:$A$434,0)+4,MATCH(AI$60,'[1]PNC 2020'!$A$3:$AA$3,0))),"")</f>
        <v/>
      </c>
      <c r="AJ684" s="87" t="str">
        <f>IFERROR(IF(INDEX('[1]PNC 2020'!$A$3:$AA$434,MATCH($A684,'[1]PNC 2020'!$A$7:$A$434,0)+4,MATCH(AJ$60,'[1]PNC 2020'!$A$3:$AA$3,0))=0,"",INDEX('[1]PNC 2020'!$A$3:$AA$434,MATCH($A684,'[1]PNC 2020'!$A$7:$A$434,0)+4,MATCH(AJ$60,'[1]PNC 2020'!$A$3:$AA$3,0))),"")</f>
        <v/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2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tr">
        <f>IFERROR(IF(INDEX('[1]PNC 2020'!$A$3:$AA$434,MATCH($A685,'[1]PNC 2020'!$A$7:$A$434,0)+4,MATCH(E$60,'[1]PNC 2020'!$A$3:$AA$3,0))=0,"",INDEX('[1]PNC 2020'!$A$3:$AA$434,MATCH($A685,'[1]PNC 2020'!$A$7:$A$434,0)+4,MATCH(E$60,'[1]PNC 2020'!$A$3:$AA$3,0))),"")</f>
        <v/>
      </c>
      <c r="F685" s="87" t="str">
        <f>IFERROR(IF(INDEX('[1]PNC 2020'!$A$3:$AA$434,MATCH($A685,'[1]PNC 2020'!$A$7:$A$434,0)+4,MATCH(F$60,'[1]PNC 2020'!$A$3:$AA$3,0))=0,"",INDEX('[1]PNC 2020'!$A$3:$AA$434,MATCH($A685,'[1]PNC 2020'!$A$7:$A$434,0)+4,MATCH(F$60,'[1]PNC 2020'!$A$3:$AA$3,0))),"")</f>
        <v/>
      </c>
      <c r="G685" s="87">
        <f t="shared" si="227"/>
        <v>0</v>
      </c>
      <c r="H685" s="87" t="str">
        <f>IFERROR(IF(INDEX('[1]PNC 2020'!$A$3:$AA$434,MATCH($A685,'[1]PNC 2020'!$A$7:$A$434,0)+4,MATCH(H$60,'[1]PNC 2020'!$A$3:$AA$3,0))=0,"",INDEX('[1]PNC 2020'!$A$3:$AA$434,MATCH($A685,'[1]PNC 2020'!$A$7:$A$434,0)+4,MATCH(H$60,'[1]PNC 2020'!$A$3:$AA$3,0))),"")</f>
        <v/>
      </c>
      <c r="I685" s="87" t="str">
        <f>IFERROR(IF(INDEX('[1]PNC 2020'!$A$3:$AA$434,MATCH($A685,'[1]PNC 2020'!$A$7:$A$434,0)+4,MATCH(I$60,'[1]PNC 2020'!$A$3:$AA$3,0))=0,"",INDEX('[1]PNC 2020'!$A$3:$AA$434,MATCH($A685,'[1]PNC 2020'!$A$7:$A$434,0)+4,MATCH(I$60,'[1]PNC 2020'!$A$3:$AA$3,0))),"")</f>
        <v/>
      </c>
      <c r="J685" s="87">
        <f t="shared" si="228"/>
        <v>0</v>
      </c>
      <c r="K685" s="87" t="str">
        <f>IFERROR(IF(INDEX('[1]PNC 2020'!$A$3:$AA$434,MATCH($A685,'[1]PNC 2020'!$A$7:$A$434,0)+4,MATCH(K$60,'[1]PNC 2020'!$A$3:$AA$3,0))=0,"",INDEX('[1]PNC 2020'!$A$3:$AA$434,MATCH($A685,'[1]PNC 2020'!$A$7:$A$434,0)+4,MATCH(K$60,'[1]PNC 2020'!$A$3:$AA$3,0))),"")</f>
        <v/>
      </c>
      <c r="L685" s="87" t="str">
        <f>IFERROR(IF(INDEX('[1]PNC 2020'!$A$3:$AA$434,MATCH($A685,'[1]PNC 2020'!$A$7:$A$434,0)+4,MATCH(L$60,'[1]PNC 2020'!$A$3:$AA$3,0))=0,"",INDEX('[1]PNC 2020'!$A$3:$AA$434,MATCH($A685,'[1]PNC 2020'!$A$7:$A$434,0)+4,MATCH(L$60,'[1]PNC 2020'!$A$3:$AA$3,0))),"")</f>
        <v/>
      </c>
      <c r="M685" s="87">
        <f t="shared" si="229"/>
        <v>0</v>
      </c>
      <c r="N685" s="87" t="str">
        <f>IFERROR(IF(INDEX('[1]PNC 2020'!$A$3:$AA$434,MATCH($A685,'[1]PNC 2020'!$A$7:$A$434,0)+4,MATCH(N$60,'[1]PNC 2020'!$A$3:$AA$3,0))=0,"",INDEX('[1]PNC 2020'!$A$3:$AA$434,MATCH($A685,'[1]PNC 2020'!$A$7:$A$434,0)+4,MATCH(N$60,'[1]PNC 2020'!$A$3:$AA$3,0))),"")</f>
        <v/>
      </c>
      <c r="O685" s="87" t="str">
        <f>IFERROR(IF(INDEX('[1]PNC 2020'!$A$3:$AA$434,MATCH($A685,'[1]PNC 2020'!$A$7:$A$434,0)+4,MATCH(O$60,'[1]PNC 2020'!$A$3:$AA$3,0))=0,"",INDEX('[1]PNC 2020'!$A$3:$AA$434,MATCH($A685,'[1]PNC 2020'!$A$7:$A$434,0)+4,MATCH(O$60,'[1]PNC 2020'!$A$3:$AA$3,0))),"")</f>
        <v/>
      </c>
      <c r="P685" s="87">
        <f t="shared" si="230"/>
        <v>0</v>
      </c>
      <c r="Q685" s="87" t="str">
        <f>IFERROR(IF(INDEX('[1]PNC 2020'!$A$3:$AA$434,MATCH($A685,'[1]PNC 2020'!$A$7:$A$434,0)+4,MATCH(Q$60,'[1]PNC 2020'!$A$3:$AA$3,0))=0,"",INDEX('[1]PNC 2020'!$A$3:$AA$434,MATCH($A685,'[1]PNC 2020'!$A$7:$A$434,0)+4,MATCH(Q$60,'[1]PNC 2020'!$A$3:$AA$3,0))),"")</f>
        <v/>
      </c>
      <c r="R685" s="87" t="str">
        <f>IFERROR(IF(INDEX('[1]PNC 2020'!$A$3:$AA$434,MATCH($A685,'[1]PNC 2020'!$A$7:$A$434,0)+4,MATCH(R$60,'[1]PNC 2020'!$A$3:$AA$3,0))=0,"",INDEX('[1]PNC 2020'!$A$3:$AA$434,MATCH($A685,'[1]PNC 2020'!$A$7:$A$434,0)+4,MATCH(R$60,'[1]PNC 2020'!$A$3:$AA$3,0))),"")</f>
        <v/>
      </c>
      <c r="S685" s="87">
        <f t="shared" si="231"/>
        <v>0</v>
      </c>
      <c r="T685" s="87" t="str">
        <f>IFERROR(IF(INDEX('[1]PNC 2020'!$A$3:$AA$434,MATCH($A685,'[1]PNC 2020'!$A$7:$A$434,0)+4,MATCH(T$60,'[1]PNC 2020'!$A$3:$AA$3,0))=0,"",INDEX('[1]PNC 2020'!$A$3:$AA$434,MATCH($A685,'[1]PNC 2020'!$A$7:$A$434,0)+4,MATCH(T$60,'[1]PNC 2020'!$A$3:$AA$3,0))),"")</f>
        <v/>
      </c>
      <c r="U685" s="87" t="str">
        <f>IFERROR(IF(INDEX('[1]PNC 2020'!$A$3:$AA$434,MATCH($A685,'[1]PNC 2020'!$A$7:$A$434,0)+4,MATCH(U$60,'[1]PNC 2020'!$A$3:$AA$3,0))=0,"",INDEX('[1]PNC 2020'!$A$3:$AA$434,MATCH($A685,'[1]PNC 2020'!$A$7:$A$434,0)+4,MATCH(U$60,'[1]PNC 2020'!$A$3:$AA$3,0))),"")</f>
        <v/>
      </c>
      <c r="V685" s="87">
        <f t="shared" si="232"/>
        <v>0</v>
      </c>
      <c r="W685" s="87" t="str">
        <f>IFERROR(IF(INDEX('[1]PNC 2020'!$A$3:$AA$434,MATCH($A685,'[1]PNC 2020'!$A$7:$A$434,0)+4,MATCH(W$60,'[1]PNC 2020'!$A$3:$AA$3,0))=0,"",INDEX('[1]PNC 2020'!$A$3:$AA$434,MATCH($A685,'[1]PNC 2020'!$A$7:$A$434,0)+4,MATCH(W$60,'[1]PNC 2020'!$A$3:$AA$3,0))),"")</f>
        <v/>
      </c>
      <c r="X685" s="87" t="str">
        <f>IFERROR(IF(INDEX('[1]PNC 2020'!$A$3:$AA$434,MATCH($A685,'[1]PNC 2020'!$A$7:$A$434,0)+4,MATCH(X$60,'[1]PNC 2020'!$A$3:$AA$3,0))=0,"",INDEX('[1]PNC 2020'!$A$3:$AA$434,MATCH($A685,'[1]PNC 2020'!$A$7:$A$434,0)+4,MATCH(X$60,'[1]PNC 2020'!$A$3:$AA$3,0))),"")</f>
        <v/>
      </c>
      <c r="Y685" s="87">
        <f t="shared" si="233"/>
        <v>0</v>
      </c>
      <c r="Z685" s="87" t="str">
        <f>IFERROR(IF(INDEX('[1]PNC 2020'!$A$3:$AA$434,MATCH($A685,'[1]PNC 2020'!$A$7:$A$434,0)+4,MATCH(Z$60,'[1]PNC 2020'!$A$3:$AA$3,0))=0,"",INDEX('[1]PNC 2020'!$A$3:$AA$434,MATCH($A685,'[1]PNC 2020'!$A$7:$A$434,0)+4,MATCH(Z$60,'[1]PNC 2020'!$A$3:$AA$3,0))),"")</f>
        <v/>
      </c>
      <c r="AA685" s="87" t="str">
        <f>IFERROR(IF(INDEX('[1]PNC 2020'!$A$3:$AA$434,MATCH($A685,'[1]PNC 2020'!$A$7:$A$434,0)+4,MATCH(AA$60,'[1]PNC 2020'!$A$3:$AA$3,0))=0,"",INDEX('[1]PNC 2020'!$A$3:$AA$434,MATCH($A685,'[1]PNC 2020'!$A$7:$A$434,0)+4,MATCH(AA$60,'[1]PNC 2020'!$A$3:$AA$3,0))),"")</f>
        <v/>
      </c>
      <c r="AB685" s="87">
        <f t="shared" si="234"/>
        <v>0</v>
      </c>
      <c r="AC685" s="87" t="str">
        <f>IFERROR(IF(INDEX('[1]PNC 2020'!$A$3:$AA$434,MATCH($A685,'[1]PNC 2020'!$A$7:$A$434,0)+4,MATCH(AC$60,'[1]PNC 2020'!$A$3:$AA$3,0))=0,"",INDEX('[1]PNC 2020'!$A$3:$AA$434,MATCH($A685,'[1]PNC 2020'!$A$7:$A$434,0)+4,MATCH(AC$60,'[1]PNC 2020'!$A$3:$AA$3,0))),"")</f>
        <v/>
      </c>
      <c r="AD685" s="87" t="str">
        <f>IFERROR(IF(INDEX('[1]PNC 2020'!$A$3:$AA$434,MATCH($A685,'[1]PNC 2020'!$A$7:$A$434,0)+4,MATCH(AD$60,'[1]PNC 2020'!$A$3:$AA$3,0))=0,"",INDEX('[1]PNC 2020'!$A$3:$AA$434,MATCH($A685,'[1]PNC 2020'!$A$7:$A$434,0)+4,MATCH(AD$60,'[1]PNC 2020'!$A$3:$AA$3,0))),"")</f>
        <v/>
      </c>
      <c r="AE685" s="87">
        <f t="shared" si="235"/>
        <v>0</v>
      </c>
      <c r="AF685" s="87" t="str">
        <f>IFERROR(IF(INDEX('[1]PNC 2020'!$A$3:$AA$434,MATCH($A685,'[1]PNC 2020'!$A$7:$A$434,0)+4,MATCH(AF$60,'[1]PNC 2020'!$A$3:$AA$3,0))=0,"",INDEX('[1]PNC 2020'!$A$3:$AA$434,MATCH($A685,'[1]PNC 2020'!$A$7:$A$434,0)+4,MATCH(AF$60,'[1]PNC 2020'!$A$3:$AA$3,0))),"")</f>
        <v/>
      </c>
      <c r="AG685" s="87" t="str">
        <f>IFERROR(IF(INDEX('[1]PNC 2020'!$A$3:$AA$434,MATCH($A685,'[1]PNC 2020'!$A$7:$A$434,0)+4,MATCH(AG$60,'[1]PNC 2020'!$A$3:$AA$3,0))=0,"",INDEX('[1]PNC 2020'!$A$3:$AA$434,MATCH($A685,'[1]PNC 2020'!$A$7:$A$434,0)+4,MATCH(AG$60,'[1]PNC 2020'!$A$3:$AA$3,0))),"")</f>
        <v/>
      </c>
      <c r="AH685" s="87">
        <f t="shared" si="236"/>
        <v>0</v>
      </c>
      <c r="AI685" s="87" t="str">
        <f>IFERROR(IF(INDEX('[1]PNC 2020'!$A$3:$AA$434,MATCH($A685,'[1]PNC 2020'!$A$7:$A$434,0)+4,MATCH(AI$60,'[1]PNC 2020'!$A$3:$AA$3,0))=0,"",INDEX('[1]PNC 2020'!$A$3:$AA$434,MATCH($A685,'[1]PNC 2020'!$A$7:$A$434,0)+4,MATCH(AI$60,'[1]PNC 2020'!$A$3:$AA$3,0))),"")</f>
        <v/>
      </c>
      <c r="AJ685" s="87" t="str">
        <f>IFERROR(IF(INDEX('[1]PNC 2020'!$A$3:$AA$434,MATCH($A685,'[1]PNC 2020'!$A$7:$A$434,0)+4,MATCH(AJ$60,'[1]PNC 2020'!$A$3:$AA$3,0))=0,"",INDEX('[1]PNC 2020'!$A$3:$AA$434,MATCH($A685,'[1]PNC 2020'!$A$7:$A$434,0)+4,MATCH(AJ$60,'[1]PNC 2020'!$A$3:$AA$3,0))),"")</f>
        <v/>
      </c>
      <c r="AK685" s="87">
        <f t="shared" si="237"/>
        <v>0</v>
      </c>
      <c r="AM685" s="132" t="s">
        <v>11</v>
      </c>
    </row>
    <row r="686" spans="1:39" ht="14.25" thickTop="1" thickBot="1" x14ac:dyDescent="0.2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.5" thickTop="1" x14ac:dyDescent="0.2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2">
      <c r="B688" s="5" t="s">
        <v>38</v>
      </c>
      <c r="C688" s="180">
        <f>IFERROR(D686/C689*100,0)</f>
        <v>0</v>
      </c>
      <c r="D688" s="180"/>
      <c r="E688" s="180">
        <f>IFERROR(F686/E689*100,0)</f>
        <v>0</v>
      </c>
      <c r="F688" s="180"/>
      <c r="G688" s="36"/>
      <c r="H688" s="180">
        <f>IFERROR(I686/H689*100,0)</f>
        <v>0</v>
      </c>
      <c r="I688" s="180"/>
      <c r="J688" s="36"/>
      <c r="K688" s="180">
        <f>IFERROR(L686/K689*100,0)</f>
        <v>0</v>
      </c>
      <c r="L688" s="180"/>
      <c r="M688" s="36"/>
      <c r="N688" s="180">
        <f>IFERROR(O686/N689*100,0)</f>
        <v>0</v>
      </c>
      <c r="O688" s="180"/>
      <c r="P688" s="36"/>
      <c r="Q688" s="180">
        <f>IFERROR(R686/Q689*100,0)</f>
        <v>0</v>
      </c>
      <c r="R688" s="180"/>
      <c r="S688" s="36"/>
      <c r="T688" s="180">
        <f>IFERROR(U686/T689*100,0)</f>
        <v>0</v>
      </c>
      <c r="U688" s="180"/>
      <c r="V688" s="36"/>
      <c r="W688" s="180">
        <f>IFERROR(X686/W689*100,0)</f>
        <v>0</v>
      </c>
      <c r="X688" s="180"/>
      <c r="Y688" s="36"/>
      <c r="Z688" s="180">
        <f>IFERROR(AA686/Z689*100,0)</f>
        <v>0</v>
      </c>
      <c r="AA688" s="180"/>
      <c r="AB688" s="36"/>
      <c r="AC688" s="180">
        <f>IFERROR(AD686/AC689*100,0)</f>
        <v>0</v>
      </c>
      <c r="AD688" s="180"/>
      <c r="AE688" s="36"/>
      <c r="AF688" s="180">
        <f>IFERROR(AG686/AF689*100,0)</f>
        <v>0</v>
      </c>
      <c r="AG688" s="180"/>
      <c r="AH688" s="36"/>
      <c r="AI688" s="180">
        <f>IFERROR(AJ686/AI689*100,0)</f>
        <v>0</v>
      </c>
      <c r="AJ688" s="180"/>
      <c r="AK688" s="36"/>
    </row>
    <row r="689" spans="2:37" x14ac:dyDescent="0.2">
      <c r="B689" s="5" t="s">
        <v>39</v>
      </c>
      <c r="C689" s="182">
        <f>IFERROR(C686+D686,0)</f>
        <v>0</v>
      </c>
      <c r="D689" s="181"/>
      <c r="E689" s="182">
        <f>IFERROR(E686+F686,0)</f>
        <v>0</v>
      </c>
      <c r="F689" s="181"/>
      <c r="G689" s="37"/>
      <c r="H689" s="182">
        <f>IFERROR(H686+I686,0)</f>
        <v>0</v>
      </c>
      <c r="I689" s="181"/>
      <c r="J689" s="37"/>
      <c r="K689" s="182">
        <f>IFERROR(K686+L686,0)</f>
        <v>0</v>
      </c>
      <c r="L689" s="181"/>
      <c r="M689" s="37"/>
      <c r="N689" s="182">
        <f>IFERROR(N686+O686,0)</f>
        <v>0</v>
      </c>
      <c r="O689" s="181"/>
      <c r="P689" s="37"/>
      <c r="Q689" s="182">
        <f>IFERROR(Q686+R686,0)</f>
        <v>0</v>
      </c>
      <c r="R689" s="181"/>
      <c r="S689" s="37"/>
      <c r="T689" s="182">
        <f>IFERROR(T686+U686,0)</f>
        <v>0</v>
      </c>
      <c r="U689" s="181"/>
      <c r="V689" s="37"/>
      <c r="W689" s="182">
        <f>IFERROR(W686+X686,0)</f>
        <v>0</v>
      </c>
      <c r="X689" s="181"/>
      <c r="Y689" s="37"/>
      <c r="Z689" s="182">
        <f>IFERROR(Z686+AA686,0)</f>
        <v>0</v>
      </c>
      <c r="AA689" s="181"/>
      <c r="AB689" s="37"/>
      <c r="AC689" s="182">
        <f>IFERROR(AC686+AD686,0)</f>
        <v>0</v>
      </c>
      <c r="AD689" s="181"/>
      <c r="AE689" s="37"/>
      <c r="AF689" s="182">
        <f>IFERROR(AF686+AG686,0)</f>
        <v>0</v>
      </c>
      <c r="AG689" s="181"/>
      <c r="AH689" s="37"/>
      <c r="AI689" s="182">
        <f>IFERROR(AI686+AJ686,0)</f>
        <v>0</v>
      </c>
      <c r="AJ689" s="181"/>
      <c r="AK689" s="37"/>
    </row>
    <row r="690" spans="2:37" x14ac:dyDescent="0.2">
      <c r="B690" s="5" t="s">
        <v>40</v>
      </c>
      <c r="C690" s="180">
        <f>SUM(E690:AJ690,0)</f>
        <v>0</v>
      </c>
      <c r="D690" s="181"/>
      <c r="E690" s="180">
        <f>IFERROR(E689/C689*100,0)</f>
        <v>0</v>
      </c>
      <c r="F690" s="180"/>
      <c r="G690" s="36"/>
      <c r="H690" s="180">
        <f>IFERROR(H689/C689*100,0)</f>
        <v>0</v>
      </c>
      <c r="I690" s="180"/>
      <c r="J690" s="36"/>
      <c r="K690" s="180">
        <f>IFERROR(K689/C689*100,0)</f>
        <v>0</v>
      </c>
      <c r="L690" s="180"/>
      <c r="M690" s="36"/>
      <c r="N690" s="180">
        <f>IFERROR(N689/C689*100,0)</f>
        <v>0</v>
      </c>
      <c r="O690" s="180"/>
      <c r="P690" s="36"/>
      <c r="Q690" s="180">
        <f>IFERROR(Q689/C689*100,0)</f>
        <v>0</v>
      </c>
      <c r="R690" s="180"/>
      <c r="S690" s="36"/>
      <c r="T690" s="180">
        <f>IFERROR(T689/C689*100,0)</f>
        <v>0</v>
      </c>
      <c r="U690" s="180"/>
      <c r="V690" s="36"/>
      <c r="W690" s="180">
        <f>IFERROR(W689/C689*100,0)</f>
        <v>0</v>
      </c>
      <c r="X690" s="180"/>
      <c r="Y690" s="36"/>
      <c r="Z690" s="180">
        <f>IFERROR(Z689/C689*100,0)</f>
        <v>0</v>
      </c>
      <c r="AA690" s="180"/>
      <c r="AB690" s="36"/>
      <c r="AC690" s="180">
        <f>IFERROR(AC689/C689*100,0)</f>
        <v>0</v>
      </c>
      <c r="AD690" s="180"/>
      <c r="AE690" s="36"/>
      <c r="AF690" s="180">
        <f>IFERROR(AF689/C689*100,0)</f>
        <v>0</v>
      </c>
      <c r="AG690" s="180"/>
      <c r="AH690" s="36"/>
      <c r="AI690" s="180">
        <f>IFERROR(AI689/C689*100,0)</f>
        <v>0</v>
      </c>
      <c r="AJ690" s="180"/>
      <c r="AK690" s="36"/>
    </row>
    <row r="691" spans="2:37" x14ac:dyDescent="0.2">
      <c r="B691" s="93" t="s">
        <v>108</v>
      </c>
      <c r="C691" s="136"/>
    </row>
    <row r="693" spans="2:37" x14ac:dyDescent="0.2">
      <c r="C693" s="41"/>
    </row>
  </sheetData>
  <mergeCells count="689"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K170:L170"/>
    <mergeCell ref="N170:O170"/>
    <mergeCell ref="C383:D383"/>
    <mergeCell ref="E383:F383"/>
    <mergeCell ref="C370:D370"/>
    <mergeCell ref="H370:I370"/>
    <mergeCell ref="N383:O383"/>
    <mergeCell ref="Z370:AA370"/>
    <mergeCell ref="AC370:AD370"/>
    <mergeCell ref="E314:F314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Z314:AA314"/>
    <mergeCell ref="C314:D314"/>
    <mergeCell ref="C331:D331"/>
    <mergeCell ref="E331:F331"/>
    <mergeCell ref="E368:F368"/>
    <mergeCell ref="C368:D368"/>
    <mergeCell ref="H331:I331"/>
    <mergeCell ref="T370:U370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C313:D313"/>
    <mergeCell ref="E313:F313"/>
    <mergeCell ref="H313:I313"/>
    <mergeCell ref="C315:D315"/>
    <mergeCell ref="H368:I368"/>
    <mergeCell ref="B325:AJ325"/>
    <mergeCell ref="B326:AJ326"/>
    <mergeCell ref="B327:AJ327"/>
    <mergeCell ref="B328:AJ328"/>
    <mergeCell ref="T313:U313"/>
    <mergeCell ref="W313:X313"/>
    <mergeCell ref="Z313:AA313"/>
    <mergeCell ref="B331:B332"/>
    <mergeCell ref="K368:L368"/>
    <mergeCell ref="N368:O368"/>
    <mergeCell ref="Z368:AA368"/>
    <mergeCell ref="AC368:AD368"/>
    <mergeCell ref="W331:X331"/>
    <mergeCell ref="AF331:AG331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AF209:AG209"/>
    <mergeCell ref="K209:L209"/>
    <mergeCell ref="AI370:AJ370"/>
    <mergeCell ref="H369:I369"/>
    <mergeCell ref="Q368:R368"/>
    <mergeCell ref="T368:U368"/>
    <mergeCell ref="Q370:R370"/>
    <mergeCell ref="W368:X368"/>
    <mergeCell ref="K331:L331"/>
    <mergeCell ref="T331:U331"/>
    <mergeCell ref="Z331:AA331"/>
    <mergeCell ref="AC331:AD331"/>
    <mergeCell ref="AI368:AJ368"/>
    <mergeCell ref="AF368:AG368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T154:U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W154:X15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T209:U209"/>
    <mergeCell ref="N209:O209"/>
    <mergeCell ref="Q209:R209"/>
    <mergeCell ref="AC224:AD224"/>
    <mergeCell ref="Z209:AA209"/>
    <mergeCell ref="W209:X209"/>
    <mergeCell ref="N262:O262"/>
    <mergeCell ref="Q262:R262"/>
    <mergeCell ref="T276:U276"/>
    <mergeCell ref="AC276:AD276"/>
    <mergeCell ref="Z276:AA276"/>
    <mergeCell ref="W276:X276"/>
    <mergeCell ref="B270:AJ270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B224:B225"/>
    <mergeCell ref="Z224:AA224"/>
    <mergeCell ref="W224:X224"/>
    <mergeCell ref="N224:O224"/>
    <mergeCell ref="T224:U224"/>
    <mergeCell ref="T262:U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Z262:AA262"/>
    <mergeCell ref="AC262:AD262"/>
    <mergeCell ref="C263:D263"/>
    <mergeCell ref="E263:F263"/>
    <mergeCell ref="H263:I263"/>
    <mergeCell ref="K263:L263"/>
    <mergeCell ref="AI263:AJ263"/>
    <mergeCell ref="W263:X263"/>
    <mergeCell ref="B271:AJ271"/>
    <mergeCell ref="N276:O276"/>
    <mergeCell ref="AI276:AJ276"/>
    <mergeCell ref="AF276:AG276"/>
    <mergeCell ref="W262:X262"/>
    <mergeCell ref="K262:L262"/>
    <mergeCell ref="C276:D276"/>
    <mergeCell ref="E276:F276"/>
    <mergeCell ref="B276:B277"/>
    <mergeCell ref="H276:I276"/>
    <mergeCell ref="K276:L276"/>
    <mergeCell ref="K313:L313"/>
    <mergeCell ref="AI313:AJ313"/>
    <mergeCell ref="Z315:AA315"/>
    <mergeCell ref="T314:U314"/>
    <mergeCell ref="W314:X31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F315:AG315"/>
    <mergeCell ref="AI315:AJ315"/>
    <mergeCell ref="N315:O315"/>
    <mergeCell ref="T315:U315"/>
    <mergeCell ref="AC315:AD315"/>
    <mergeCell ref="W315:X315"/>
    <mergeCell ref="N314:O314"/>
    <mergeCell ref="T474:U474"/>
    <mergeCell ref="Q436:R436"/>
    <mergeCell ref="C436:D436"/>
    <mergeCell ref="Q473:R473"/>
    <mergeCell ref="T473:U473"/>
    <mergeCell ref="AI383:AJ383"/>
    <mergeCell ref="AI422:AJ422"/>
    <mergeCell ref="AI420:AJ420"/>
    <mergeCell ref="AF369:AG369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Q422:R422"/>
    <mergeCell ref="N473:O473"/>
    <mergeCell ref="N436:O436"/>
    <mergeCell ref="C369:D369"/>
    <mergeCell ref="E369:F369"/>
    <mergeCell ref="AF473:AG473"/>
    <mergeCell ref="AC420:AD420"/>
    <mergeCell ref="W370:X370"/>
    <mergeCell ref="N370:O370"/>
    <mergeCell ref="H436:I436"/>
    <mergeCell ref="K436:L436"/>
    <mergeCell ref="AF383:AG383"/>
    <mergeCell ref="AF420:AG420"/>
    <mergeCell ref="N420:O420"/>
    <mergeCell ref="Q420:R420"/>
    <mergeCell ref="AF370:AG370"/>
    <mergeCell ref="AC422:AD422"/>
    <mergeCell ref="W383:X383"/>
    <mergeCell ref="E421:F421"/>
    <mergeCell ref="H421:I421"/>
    <mergeCell ref="E370:F370"/>
    <mergeCell ref="T422:U422"/>
    <mergeCell ref="E420:F420"/>
    <mergeCell ref="W420:X420"/>
    <mergeCell ref="N422:O422"/>
    <mergeCell ref="Z420:AA420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E436:F436"/>
    <mergeCell ref="K421:L421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H489:I489"/>
    <mergeCell ref="K489:L489"/>
    <mergeCell ref="N489:O489"/>
    <mergeCell ref="AF474:AG474"/>
    <mergeCell ref="AC474:AD474"/>
    <mergeCell ref="Q474:R474"/>
    <mergeCell ref="Z473:AA473"/>
    <mergeCell ref="C421:D421"/>
    <mergeCell ref="C420:D420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AI474:AJ474"/>
    <mergeCell ref="AF489:AG489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27:D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16" sqref="A16"/>
    </sheetView>
  </sheetViews>
  <sheetFormatPr baseColWidth="10"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85" t="s">
        <v>41</v>
      </c>
      <c r="B1" s="185"/>
      <c r="C1" s="185"/>
      <c r="D1" s="185"/>
      <c r="E1" s="185"/>
    </row>
    <row r="2" spans="1:7" x14ac:dyDescent="0.2">
      <c r="A2" s="168" t="s">
        <v>58</v>
      </c>
      <c r="B2" s="168"/>
      <c r="C2" s="168"/>
      <c r="D2" s="168"/>
      <c r="E2" s="168"/>
    </row>
    <row r="3" spans="1:7" x14ac:dyDescent="0.2">
      <c r="A3" s="168" t="str">
        <f>"Enero"&amp;'P.N.C. x Comp. x Ramos'!A1&amp;", 2021 - 2022"</f>
        <v>Enero , 2021 - 2022</v>
      </c>
      <c r="B3" s="168"/>
      <c r="C3" s="168"/>
      <c r="D3" s="168"/>
      <c r="E3" s="168"/>
    </row>
    <row r="4" spans="1:7" x14ac:dyDescent="0.2">
      <c r="A4" s="168" t="s">
        <v>91</v>
      </c>
      <c r="B4" s="168"/>
      <c r="C4" s="168"/>
      <c r="D4" s="168"/>
      <c r="E4" s="168"/>
    </row>
    <row r="8" spans="1:7" ht="15.95" customHeight="1" x14ac:dyDescent="0.2">
      <c r="A8" s="186" t="s">
        <v>33</v>
      </c>
      <c r="B8" s="187" t="s">
        <v>54</v>
      </c>
      <c r="C8" s="188"/>
      <c r="D8" s="188"/>
      <c r="E8" s="189"/>
    </row>
    <row r="9" spans="1:7" ht="15.95" customHeight="1" x14ac:dyDescent="0.2">
      <c r="A9" s="186"/>
      <c r="B9" s="187">
        <v>2021</v>
      </c>
      <c r="C9" s="189"/>
      <c r="D9" s="187">
        <v>2022</v>
      </c>
      <c r="E9" s="189"/>
    </row>
    <row r="10" spans="1:7" ht="15.95" customHeight="1" x14ac:dyDescent="0.2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1228012750.4600003</v>
      </c>
      <c r="D10" s="47">
        <v>1</v>
      </c>
      <c r="E10" s="71">
        <f>VLOOKUP(D10,'P.N.C. x Comp. x Ramos'!$A$9:$C$41,3,0)</f>
        <v>1172129984.0200002</v>
      </c>
      <c r="F10" s="123">
        <f>E10/1000000</f>
        <v>1172.1299840200002</v>
      </c>
      <c r="G10" s="124">
        <f>(E10-C10)/C10</f>
        <v>-4.5506666294032355E-2</v>
      </c>
    </row>
    <row r="11" spans="1:7" ht="15.95" customHeight="1" x14ac:dyDescent="0.2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876188312.95000005</v>
      </c>
      <c r="D11" s="47">
        <v>2</v>
      </c>
      <c r="E11" s="71">
        <f>VLOOKUP(D11,'P.N.C. x Comp. x Ramos'!$A$9:$C$41,3,0)</f>
        <v>1111531500.46</v>
      </c>
      <c r="F11" s="123">
        <f t="shared" ref="F11:F19" si="0">E11/1000000</f>
        <v>1111.53150046</v>
      </c>
      <c r="G11" s="124">
        <f t="shared" ref="G11:G19" si="1">(E11-C11)/C11</f>
        <v>0.26859886628438734</v>
      </c>
    </row>
    <row r="12" spans="1:7" ht="15.95" customHeight="1" x14ac:dyDescent="0.2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661956035.90999997</v>
      </c>
      <c r="D12" s="47">
        <v>3</v>
      </c>
      <c r="E12" s="71">
        <f>VLOOKUP(D12,'P.N.C. x Comp. x Ramos'!$A$9:$C$41,3,0)</f>
        <v>754911510.45000005</v>
      </c>
      <c r="F12" s="123">
        <f t="shared" si="0"/>
        <v>754.91151045000004</v>
      </c>
      <c r="G12" s="124">
        <f t="shared" si="1"/>
        <v>0.14042545047906835</v>
      </c>
    </row>
    <row r="13" spans="1:7" ht="15.95" customHeight="1" x14ac:dyDescent="0.2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529320840.19999993</v>
      </c>
      <c r="D13" s="47">
        <v>4</v>
      </c>
      <c r="E13" s="71">
        <f>VLOOKUP(D13,'P.N.C. x Comp. x Ramos'!$A$9:$C$41,3,0)</f>
        <v>731427003.06000018</v>
      </c>
      <c r="F13" s="123">
        <f t="shared" si="0"/>
        <v>731.42700306000017</v>
      </c>
      <c r="G13" s="124">
        <f t="shared" si="1"/>
        <v>0.38182166185566385</v>
      </c>
    </row>
    <row r="14" spans="1:7" ht="15.95" customHeight="1" x14ac:dyDescent="0.2">
      <c r="A14" s="50" t="str">
        <f>HLOOKUP($A$8,'PNC Posic. y Partic.'!$B$7:$B$19,D14+2,0)</f>
        <v>La Colonial, S. A., Compañia De Seguros</v>
      </c>
      <c r="B14" s="47">
        <f>VLOOKUP(A14,'PNC Posic. y Partic.'!$B$9:$F$41,4,0)</f>
        <v>5</v>
      </c>
      <c r="C14" s="71">
        <f>VLOOKUP(A14,'PNC Posic. y Partic.'!$B$9:$F$41,5,0)</f>
        <v>444436931.04000002</v>
      </c>
      <c r="D14" s="47">
        <v>5</v>
      </c>
      <c r="E14" s="71">
        <f>VLOOKUP(D14,'P.N.C. x Comp. x Ramos'!$A$9:$C$41,3,0)</f>
        <v>553626550.80999994</v>
      </c>
      <c r="F14" s="123">
        <f t="shared" si="0"/>
        <v>553.62655080999991</v>
      </c>
      <c r="G14" s="124">
        <f t="shared" si="1"/>
        <v>0.24568079775569479</v>
      </c>
    </row>
    <row r="15" spans="1:7" ht="15.95" customHeight="1" x14ac:dyDescent="0.2">
      <c r="A15" s="50" t="str">
        <f>HLOOKUP($A$8,'PNC Posic. y Partic.'!$B$7:$B$19,D15+2,0)</f>
        <v>Seguros Sura, S.A.</v>
      </c>
      <c r="B15" s="47">
        <f>VLOOKUP(A15,'PNC Posic. y Partic.'!$B$9:$F$41,4,0)</f>
        <v>6</v>
      </c>
      <c r="C15" s="71">
        <f>VLOOKUP(A15,'PNC Posic. y Partic.'!$B$9:$F$41,5,0)</f>
        <v>389283855.98000002</v>
      </c>
      <c r="D15" s="47">
        <v>6</v>
      </c>
      <c r="E15" s="71">
        <f>VLOOKUP(D15,'P.N.C. x Comp. x Ramos'!$A$9:$C$41,3,0)</f>
        <v>523060868.27999997</v>
      </c>
      <c r="F15" s="123">
        <f t="shared" si="0"/>
        <v>523.06086828000002</v>
      </c>
      <c r="G15" s="124">
        <f t="shared" si="1"/>
        <v>0.3436490114988815</v>
      </c>
    </row>
    <row r="16" spans="1:7" ht="15.95" customHeight="1" x14ac:dyDescent="0.2">
      <c r="A16" s="50" t="str">
        <f>HLOOKUP($A$8,'PNC Posic. y Partic.'!$B$7:$B$19,D16+2,0)</f>
        <v>Worldwide Seguros, S. A.</v>
      </c>
      <c r="B16" s="47">
        <f>VLOOKUP(A16,'PNC Posic. y Partic.'!$B$9:$F$41,4,0)</f>
        <v>7</v>
      </c>
      <c r="C16" s="71">
        <f>VLOOKUP(A16,'PNC Posic. y Partic.'!$B$9:$F$41,5,0)</f>
        <v>237227006.44</v>
      </c>
      <c r="D16" s="47">
        <v>7</v>
      </c>
      <c r="E16" s="71">
        <f>VLOOKUP(D16,'P.N.C. x Comp. x Ramos'!$A$9:$C$41,3,0)</f>
        <v>236673236.20000002</v>
      </c>
      <c r="F16" s="123">
        <f t="shared" si="0"/>
        <v>236.67323620000002</v>
      </c>
      <c r="G16" s="124">
        <f t="shared" si="1"/>
        <v>-2.3343473760018153E-3</v>
      </c>
    </row>
    <row r="17" spans="1:7" ht="15.95" customHeight="1" x14ac:dyDescent="0.2">
      <c r="A17" s="50" t="str">
        <f>HLOOKUP($A$8,'PNC Posic. y Partic.'!$B$7:$B$19,D17+2,0)</f>
        <v>Seguros Crecer, S. A.</v>
      </c>
      <c r="B17" s="47">
        <f>VLOOKUP(A17,'PNC Posic. y Partic.'!$B$9:$F$41,4,0)</f>
        <v>8</v>
      </c>
      <c r="C17" s="71">
        <f>VLOOKUP(A17,'PNC Posic. y Partic.'!$B$9:$F$41,5,0)</f>
        <v>176985015.80000001</v>
      </c>
      <c r="D17" s="47">
        <v>8</v>
      </c>
      <c r="E17" s="71">
        <f>VLOOKUP(D17,'P.N.C. x Comp. x Ramos'!$A$9:$C$41,3,0)</f>
        <v>231143031.38999999</v>
      </c>
      <c r="F17" s="123">
        <f t="shared" si="0"/>
        <v>231.14303138999998</v>
      </c>
      <c r="G17" s="124">
        <f t="shared" si="1"/>
        <v>0.30600339438453167</v>
      </c>
    </row>
    <row r="18" spans="1:7" ht="15.95" customHeight="1" x14ac:dyDescent="0.2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129899925.31</v>
      </c>
      <c r="D18" s="47">
        <v>9</v>
      </c>
      <c r="E18" s="71">
        <f>VLOOKUP(D18,'P.N.C. x Comp. x Ramos'!$A$9:$C$41,3,0)</f>
        <v>144901912.70999998</v>
      </c>
      <c r="F18" s="123">
        <f t="shared" si="0"/>
        <v>144.90191270999998</v>
      </c>
      <c r="G18" s="124">
        <f t="shared" si="1"/>
        <v>0.11548880697351015</v>
      </c>
    </row>
    <row r="19" spans="1:7" ht="15.95" customHeight="1" x14ac:dyDescent="0.2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111262402.47999999</v>
      </c>
      <c r="D19" s="47">
        <v>10</v>
      </c>
      <c r="E19" s="71">
        <f>VLOOKUP(D19,'P.N.C. x Comp. x Ramos'!$A$9:$C$41,3,0)</f>
        <v>124311763.66</v>
      </c>
      <c r="F19" s="123">
        <f t="shared" si="0"/>
        <v>124.31176366</v>
      </c>
      <c r="G19" s="124">
        <f t="shared" si="1"/>
        <v>0.11728455335436154</v>
      </c>
    </row>
    <row r="20" spans="1:7" x14ac:dyDescent="0.2">
      <c r="A20" s="70" t="s">
        <v>108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25" t="s">
        <v>41</v>
      </c>
      <c r="B53" s="125"/>
      <c r="C53" s="125"/>
      <c r="D53" s="125"/>
      <c r="E53" s="125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106</v>
      </c>
      <c r="B55" s="1"/>
      <c r="C55" s="1"/>
      <c r="D55" s="1"/>
      <c r="E55" s="1"/>
    </row>
    <row r="56" spans="1:5" hidden="1" x14ac:dyDescent="0.2">
      <c r="A56" s="1" t="s">
        <v>91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86" t="s">
        <v>33</v>
      </c>
      <c r="B60" s="187" t="s">
        <v>54</v>
      </c>
      <c r="C60" s="188"/>
      <c r="D60" s="188"/>
      <c r="E60" s="189"/>
    </row>
    <row r="61" spans="1:5" ht="15.95" hidden="1" customHeight="1" x14ac:dyDescent="0.2">
      <c r="A61" s="186"/>
      <c r="B61" s="187">
        <v>2019</v>
      </c>
      <c r="C61" s="189"/>
      <c r="D61" s="187">
        <v>2020</v>
      </c>
      <c r="E61" s="189"/>
    </row>
    <row r="62" spans="1:5" ht="15.95" hidden="1" customHeight="1" x14ac:dyDescent="0.2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2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2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2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2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2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2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2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2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2">
      <c r="A71" s="50" t="s">
        <v>114</v>
      </c>
      <c r="B71" s="72"/>
      <c r="C71" s="73"/>
      <c r="D71" s="47">
        <v>10</v>
      </c>
      <c r="E71" s="59"/>
    </row>
    <row r="72" spans="1:5" hidden="1" x14ac:dyDescent="0.2">
      <c r="A72" s="70" t="s">
        <v>108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9" sqref="J29"/>
    </sheetView>
  </sheetViews>
  <sheetFormatPr baseColWidth="10"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x14ac:dyDescent="0.2">
      <c r="A2" s="168" t="s">
        <v>63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x14ac:dyDescent="0.2">
      <c r="A3" s="168" t="s">
        <v>171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x14ac:dyDescent="0.2">
      <c r="A4" s="168" t="s">
        <v>91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6" spans="1:13" ht="15.75" x14ac:dyDescent="0.25">
      <c r="A6" s="186" t="s">
        <v>64</v>
      </c>
      <c r="B6" s="186" t="s">
        <v>0</v>
      </c>
      <c r="C6" s="190" t="s">
        <v>65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13" ht="38.25" x14ac:dyDescent="0.2">
      <c r="A7" s="186"/>
      <c r="B7" s="186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2">
      <c r="A8" s="58" t="s">
        <v>23</v>
      </c>
      <c r="B8" s="76">
        <f>SUM(C8:M8)</f>
        <v>6395552916.3699999</v>
      </c>
      <c r="C8" s="48">
        <f>'P.N.C. x Comp. x Ramos'!D68</f>
        <v>22537593.889999997</v>
      </c>
      <c r="D8" s="48">
        <f>'P.N.C. x Comp. x Ramos'!E68</f>
        <v>1073381321.14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1300995054.46</v>
      </c>
      <c r="H8" s="48">
        <f>'P.N.C. x Comp. x Ramos'!I68</f>
        <v>52727622.209999993</v>
      </c>
      <c r="I8" s="48">
        <f>'P.N.C. x Comp. x Ramos'!J68</f>
        <v>56139079.840000011</v>
      </c>
      <c r="J8" s="48">
        <f>'P.N.C. x Comp. x Ramos'!K68</f>
        <v>1637644882.4299998</v>
      </c>
      <c r="K8" s="48">
        <f>'P.N.C. x Comp. x Ramos'!L68</f>
        <v>51151066.210000001</v>
      </c>
      <c r="L8" s="48">
        <f>'P.N.C. x Comp. x Ramos'!M68</f>
        <v>120584916.57999997</v>
      </c>
      <c r="M8" s="48">
        <f>'P.N.C. x Comp. x Ramos'!N68</f>
        <v>338817574.11000001</v>
      </c>
    </row>
    <row r="9" spans="1:13" x14ac:dyDescent="0.2">
      <c r="A9" s="58" t="s">
        <v>1</v>
      </c>
      <c r="B9" s="76">
        <f>SUM(C9:M9)</f>
        <v>0</v>
      </c>
      <c r="C9" s="48">
        <f>'P.N.C. x Comp. x Ramos'!D128</f>
        <v>0</v>
      </c>
      <c r="D9" s="48">
        <f>'P.N.C. x Comp. x Ramos'!E128</f>
        <v>0</v>
      </c>
      <c r="E9" s="48">
        <f>'P.N.C. x Comp. x Ramos'!F128</f>
        <v>0</v>
      </c>
      <c r="F9" s="48">
        <f>'P.N.C. x Comp. x Ramos'!G128</f>
        <v>0</v>
      </c>
      <c r="G9" s="48">
        <f>'P.N.C. x Comp. x Ramos'!H128</f>
        <v>0</v>
      </c>
      <c r="H9" s="48">
        <f>'P.N.C. x Comp. x Ramos'!I128</f>
        <v>0</v>
      </c>
      <c r="I9" s="48">
        <f>'P.N.C. x Comp. x Ramos'!J128</f>
        <v>0</v>
      </c>
      <c r="J9" s="48">
        <f>'P.N.C. x Comp. x Ramos'!K128</f>
        <v>0</v>
      </c>
      <c r="K9" s="48">
        <f>'P.N.C. x Comp. x Ramos'!L128</f>
        <v>0</v>
      </c>
      <c r="L9" s="48">
        <f>'P.N.C. x Comp. x Ramos'!M128</f>
        <v>0</v>
      </c>
      <c r="M9" s="48">
        <f>'P.N.C. x Comp. x Ramos'!N128</f>
        <v>0</v>
      </c>
    </row>
    <row r="10" spans="1:13" x14ac:dyDescent="0.2">
      <c r="A10" s="58" t="s">
        <v>2</v>
      </c>
      <c r="B10" s="76">
        <f>SUM(C10:M10)</f>
        <v>0</v>
      </c>
      <c r="C10" s="48">
        <f>'P.N.C. x Comp. x Ramos'!D188</f>
        <v>0</v>
      </c>
      <c r="D10" s="48">
        <f>'P.N.C. x Comp. x Ramos'!E188</f>
        <v>0</v>
      </c>
      <c r="E10" s="48">
        <f>'P.N.C. x Comp. x Ramos'!F188</f>
        <v>0</v>
      </c>
      <c r="F10" s="48">
        <f>'P.N.C. x Comp. x Ramos'!G188</f>
        <v>0</v>
      </c>
      <c r="G10" s="48">
        <f>'P.N.C. x Comp. x Ramos'!H188</f>
        <v>0</v>
      </c>
      <c r="H10" s="48">
        <f>'P.N.C. x Comp. x Ramos'!I188</f>
        <v>0</v>
      </c>
      <c r="I10" s="48">
        <f>'P.N.C. x Comp. x Ramos'!J188</f>
        <v>0</v>
      </c>
      <c r="J10" s="48">
        <f>'P.N.C. x Comp. x Ramos'!K188</f>
        <v>0</v>
      </c>
      <c r="K10" s="48">
        <f>'P.N.C. x Comp. x Ramos'!L188</f>
        <v>0</v>
      </c>
      <c r="L10" s="48">
        <f>'P.N.C. x Comp. x Ramos'!M188</f>
        <v>0</v>
      </c>
      <c r="M10" s="48">
        <f>'P.N.C. x Comp. x Ramos'!N188</f>
        <v>0</v>
      </c>
    </row>
    <row r="11" spans="1:13" x14ac:dyDescent="0.2">
      <c r="A11" s="58" t="s">
        <v>68</v>
      </c>
      <c r="B11" s="76">
        <f>SUBTOTAL(109,B8:B10)</f>
        <v>6395552916.3699999</v>
      </c>
      <c r="C11" s="76">
        <f>SUM(C8:C10)</f>
        <v>22537593.889999997</v>
      </c>
      <c r="D11" s="76">
        <f t="shared" ref="D11:M11" si="0">SUM(D8:D10)</f>
        <v>1073381321.14</v>
      </c>
      <c r="E11" s="76">
        <f t="shared" si="0"/>
        <v>1697958034.1400001</v>
      </c>
      <c r="F11" s="76">
        <f t="shared" si="0"/>
        <v>43615771.360000007</v>
      </c>
      <c r="G11" s="76">
        <f t="shared" si="0"/>
        <v>1300995054.46</v>
      </c>
      <c r="H11" s="76">
        <f t="shared" si="0"/>
        <v>52727622.209999993</v>
      </c>
      <c r="I11" s="76">
        <f t="shared" si="0"/>
        <v>56139079.840000011</v>
      </c>
      <c r="J11" s="76">
        <f t="shared" si="0"/>
        <v>1637644882.4299998</v>
      </c>
      <c r="K11" s="76">
        <f t="shared" si="0"/>
        <v>51151066.210000001</v>
      </c>
      <c r="L11" s="76">
        <f t="shared" si="0"/>
        <v>120584916.57999997</v>
      </c>
      <c r="M11" s="76">
        <f t="shared" si="0"/>
        <v>338817574.11000001</v>
      </c>
    </row>
    <row r="12" spans="1:13" x14ac:dyDescent="0.2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58" t="s">
        <v>3</v>
      </c>
      <c r="B13" s="76">
        <f>SUM(C13:M13)</f>
        <v>0</v>
      </c>
      <c r="C13" s="48">
        <f>'P.N.C. x Comp. x Ramos'!D249</f>
        <v>0</v>
      </c>
      <c r="D13" s="48">
        <f>'P.N.C. x Comp. x Ramos'!E249</f>
        <v>0</v>
      </c>
      <c r="E13" s="48">
        <f>'P.N.C. x Comp. x Ramos'!F249</f>
        <v>0</v>
      </c>
      <c r="F13" s="48">
        <f>'P.N.C. x Comp. x Ramos'!G249</f>
        <v>0</v>
      </c>
      <c r="G13" s="48">
        <f>'P.N.C. x Comp. x Ramos'!H249</f>
        <v>0</v>
      </c>
      <c r="H13" s="48">
        <f>'P.N.C. x Comp. x Ramos'!I249</f>
        <v>0</v>
      </c>
      <c r="I13" s="48">
        <f>'P.N.C. x Comp. x Ramos'!J249</f>
        <v>0</v>
      </c>
      <c r="J13" s="48">
        <f>'P.N.C. x Comp. x Ramos'!K249</f>
        <v>0</v>
      </c>
      <c r="K13" s="48">
        <f>'P.N.C. x Comp. x Ramos'!L249</f>
        <v>0</v>
      </c>
      <c r="L13" s="48">
        <f>'P.N.C. x Comp. x Ramos'!M249</f>
        <v>0</v>
      </c>
      <c r="M13" s="48">
        <f>'P.N.C. x Comp. x Ramos'!N249</f>
        <v>0</v>
      </c>
    </row>
    <row r="14" spans="1:13" x14ac:dyDescent="0.2">
      <c r="A14" s="58" t="s">
        <v>4</v>
      </c>
      <c r="B14" s="76">
        <f>SUM(C14:M14)</f>
        <v>0</v>
      </c>
      <c r="C14" s="48">
        <f>'P.N.C. x Comp. x Ramos'!D310</f>
        <v>0</v>
      </c>
      <c r="D14" s="48">
        <f>'P.N.C. x Comp. x Ramos'!E310</f>
        <v>0</v>
      </c>
      <c r="E14" s="48">
        <f>'P.N.C. x Comp. x Ramos'!F310</f>
        <v>0</v>
      </c>
      <c r="F14" s="48">
        <f>'P.N.C. x Comp. x Ramos'!G310</f>
        <v>0</v>
      </c>
      <c r="G14" s="48">
        <f>'P.N.C. x Comp. x Ramos'!H310</f>
        <v>0</v>
      </c>
      <c r="H14" s="48">
        <f>'P.N.C. x Comp. x Ramos'!I310</f>
        <v>0</v>
      </c>
      <c r="I14" s="48">
        <f>'P.N.C. x Comp. x Ramos'!J310</f>
        <v>0</v>
      </c>
      <c r="J14" s="48">
        <f>'P.N.C. x Comp. x Ramos'!K310</f>
        <v>0</v>
      </c>
      <c r="K14" s="48">
        <f>'P.N.C. x Comp. x Ramos'!L310</f>
        <v>0</v>
      </c>
      <c r="L14" s="48">
        <f>'P.N.C. x Comp. x Ramos'!M310</f>
        <v>0</v>
      </c>
      <c r="M14" s="48">
        <f>'P.N.C. x Comp. x Ramos'!N310</f>
        <v>0</v>
      </c>
    </row>
    <row r="15" spans="1:13" x14ac:dyDescent="0.2">
      <c r="A15" s="58" t="s">
        <v>5</v>
      </c>
      <c r="B15" s="76">
        <f>SUM(C15:M15)</f>
        <v>0</v>
      </c>
      <c r="C15" s="48">
        <f>'P.N.C. x Comp. x Ramos'!D370</f>
        <v>0</v>
      </c>
      <c r="D15" s="48">
        <f>'P.N.C. x Comp. x Ramos'!E370</f>
        <v>0</v>
      </c>
      <c r="E15" s="48">
        <f>'P.N.C. x Comp. x Ramos'!F370</f>
        <v>0</v>
      </c>
      <c r="F15" s="48">
        <f>'P.N.C. x Comp. x Ramos'!G370</f>
        <v>0</v>
      </c>
      <c r="G15" s="48">
        <f>'P.N.C. x Comp. x Ramos'!H370</f>
        <v>0</v>
      </c>
      <c r="H15" s="48">
        <f>'P.N.C. x Comp. x Ramos'!I370</f>
        <v>0</v>
      </c>
      <c r="I15" s="48">
        <f>'P.N.C. x Comp. x Ramos'!J370</f>
        <v>0</v>
      </c>
      <c r="J15" s="48">
        <f>'P.N.C. x Comp. x Ramos'!K370</f>
        <v>0</v>
      </c>
      <c r="K15" s="48">
        <f>'P.N.C. x Comp. x Ramos'!L370</f>
        <v>0</v>
      </c>
      <c r="L15" s="48">
        <f>'P.N.C. x Comp. x Ramos'!M370</f>
        <v>0</v>
      </c>
      <c r="M15" s="48">
        <f>'P.N.C. x Comp. x Ramos'!N370</f>
        <v>0</v>
      </c>
    </row>
    <row r="16" spans="1:13" x14ac:dyDescent="0.2">
      <c r="A16" s="58" t="s">
        <v>69</v>
      </c>
      <c r="B16" s="76">
        <f>SUBTOTAL(109,B13:B15)</f>
        <v>0</v>
      </c>
      <c r="C16" s="76">
        <f t="shared" ref="C16:M16" si="1">SUM(C13:C15)</f>
        <v>0</v>
      </c>
      <c r="D16" s="76">
        <f t="shared" si="1"/>
        <v>0</v>
      </c>
      <c r="E16" s="76">
        <f t="shared" si="1"/>
        <v>0</v>
      </c>
      <c r="F16" s="76">
        <f t="shared" si="1"/>
        <v>0</v>
      </c>
      <c r="G16" s="76">
        <f t="shared" si="1"/>
        <v>0</v>
      </c>
      <c r="H16" s="76">
        <f t="shared" si="1"/>
        <v>0</v>
      </c>
      <c r="I16" s="76">
        <f t="shared" si="1"/>
        <v>0</v>
      </c>
      <c r="J16" s="76">
        <f t="shared" si="1"/>
        <v>0</v>
      </c>
      <c r="K16" s="76">
        <f t="shared" si="1"/>
        <v>0</v>
      </c>
      <c r="L16" s="76">
        <f t="shared" si="1"/>
        <v>0</v>
      </c>
      <c r="M16" s="76">
        <f t="shared" si="1"/>
        <v>0</v>
      </c>
    </row>
    <row r="17" spans="1:13" x14ac:dyDescent="0.2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2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2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2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2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2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2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2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2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53" t="s">
        <v>19</v>
      </c>
      <c r="B28" s="77">
        <f>SUBTOTAL(109,B8:B26)</f>
        <v>6395552916.3699999</v>
      </c>
      <c r="C28" s="54">
        <f t="shared" ref="C28:M28" si="4">C11+C16+C21+C26</f>
        <v>22537593.889999997</v>
      </c>
      <c r="D28" s="54">
        <f t="shared" si="4"/>
        <v>1073381321.14</v>
      </c>
      <c r="E28" s="54">
        <f t="shared" si="4"/>
        <v>1697958034.1400001</v>
      </c>
      <c r="F28" s="54">
        <f t="shared" si="4"/>
        <v>43615771.360000007</v>
      </c>
      <c r="G28" s="54">
        <f t="shared" si="4"/>
        <v>1300995054.46</v>
      </c>
      <c r="H28" s="54">
        <f t="shared" si="4"/>
        <v>52727622.209999993</v>
      </c>
      <c r="I28" s="54">
        <f t="shared" si="4"/>
        <v>56139079.840000011</v>
      </c>
      <c r="J28" s="54">
        <f t="shared" si="4"/>
        <v>1637644882.4299998</v>
      </c>
      <c r="K28" s="54">
        <f t="shared" si="4"/>
        <v>51151066.210000001</v>
      </c>
      <c r="L28" s="54">
        <f t="shared" si="4"/>
        <v>120584916.57999997</v>
      </c>
      <c r="M28" s="54">
        <f t="shared" si="4"/>
        <v>338817574.11000001</v>
      </c>
    </row>
    <row r="29" spans="1:13" x14ac:dyDescent="0.2">
      <c r="A29" s="78" t="s">
        <v>55</v>
      </c>
      <c r="B29" s="79">
        <f>SUM(C29:M29)</f>
        <v>100</v>
      </c>
      <c r="C29" s="79">
        <f>C28/B28*100</f>
        <v>0.35239476843844064</v>
      </c>
      <c r="D29" s="79">
        <f>D28/B28*100</f>
        <v>16.783245095081345</v>
      </c>
      <c r="E29" s="79">
        <f>E28/B28*100</f>
        <v>26.54904206630707</v>
      </c>
      <c r="F29" s="79">
        <f>F28/B28*100</f>
        <v>0.68197029921152663</v>
      </c>
      <c r="G29" s="79">
        <f>G28/B28*100</f>
        <v>20.342182630214577</v>
      </c>
      <c r="H29" s="79">
        <f>H28/B28*100</f>
        <v>0.82444196615180598</v>
      </c>
      <c r="I29" s="79">
        <f>I28/B28*100</f>
        <v>0.87778305604050166</v>
      </c>
      <c r="J29" s="79">
        <f>J28/B28*100</f>
        <v>25.605993787312727</v>
      </c>
      <c r="K29" s="79">
        <f>K28/B28*100</f>
        <v>0.79979114986405919</v>
      </c>
      <c r="L29" s="79">
        <f>L28/B28*100</f>
        <v>1.8854494389586223</v>
      </c>
      <c r="M29" s="79">
        <f>M28/B28*100</f>
        <v>5.2977057424193239</v>
      </c>
    </row>
    <row r="30" spans="1:13" x14ac:dyDescent="0.2">
      <c r="A30" s="70" t="s">
        <v>108</v>
      </c>
    </row>
    <row r="31" spans="1:13" x14ac:dyDescent="0.2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6" sqref="I6:I7"/>
    </sheetView>
  </sheetViews>
  <sheetFormatPr baseColWidth="10"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x14ac:dyDescent="0.2">
      <c r="A2" s="168" t="s">
        <v>81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x14ac:dyDescent="0.2">
      <c r="A3" s="168" t="s">
        <v>171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x14ac:dyDescent="0.2">
      <c r="A4" s="168" t="s">
        <v>91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x14ac:dyDescent="0.2">
      <c r="D5" s="80"/>
      <c r="E5" s="80"/>
      <c r="F5" s="80"/>
    </row>
    <row r="6" spans="1:19" ht="15.75" x14ac:dyDescent="0.25">
      <c r="A6" s="194" t="s">
        <v>33</v>
      </c>
      <c r="B6" s="190" t="s">
        <v>64</v>
      </c>
      <c r="C6" s="190"/>
      <c r="D6" s="190"/>
      <c r="E6" s="193" t="s">
        <v>72</v>
      </c>
      <c r="F6" s="190" t="s">
        <v>64</v>
      </c>
      <c r="G6" s="190"/>
      <c r="H6" s="190"/>
      <c r="I6" s="193" t="s">
        <v>73</v>
      </c>
      <c r="J6" s="190" t="s">
        <v>64</v>
      </c>
      <c r="K6" s="190"/>
      <c r="L6" s="190"/>
      <c r="M6" s="193" t="s">
        <v>74</v>
      </c>
      <c r="N6" s="190" t="s">
        <v>64</v>
      </c>
      <c r="O6" s="190"/>
      <c r="P6" s="190"/>
      <c r="Q6" s="193" t="s">
        <v>75</v>
      </c>
      <c r="R6" s="195" t="s">
        <v>76</v>
      </c>
      <c r="S6" s="191" t="s">
        <v>61</v>
      </c>
    </row>
    <row r="7" spans="1:19" ht="14.25" customHeight="1" x14ac:dyDescent="0.2">
      <c r="A7" s="194"/>
      <c r="B7" s="74" t="s">
        <v>23</v>
      </c>
      <c r="C7" s="74" t="s">
        <v>1</v>
      </c>
      <c r="D7" s="74" t="s">
        <v>2</v>
      </c>
      <c r="E7" s="193"/>
      <c r="F7" s="74" t="s">
        <v>3</v>
      </c>
      <c r="G7" s="74" t="s">
        <v>4</v>
      </c>
      <c r="H7" s="74" t="s">
        <v>5</v>
      </c>
      <c r="I7" s="193"/>
      <c r="J7" s="74" t="s">
        <v>6</v>
      </c>
      <c r="K7" s="74" t="s">
        <v>7</v>
      </c>
      <c r="L7" s="74" t="s">
        <v>8</v>
      </c>
      <c r="M7" s="193"/>
      <c r="N7" s="74" t="s">
        <v>9</v>
      </c>
      <c r="O7" s="74" t="s">
        <v>10</v>
      </c>
      <c r="P7" s="74" t="s">
        <v>11</v>
      </c>
      <c r="Q7" s="193"/>
      <c r="R7" s="195"/>
      <c r="S7" s="192"/>
    </row>
    <row r="8" spans="1:19" ht="14.1" customHeight="1" x14ac:dyDescent="0.2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0</v>
      </c>
      <c r="D8" s="49">
        <f>VLOOKUP(D$7&amp;$A8,'PNC Exon. &amp; no Exon.'!$A:$AJ,3,0)+VLOOKUP(D$7&amp;$A8,'PNC Exon. &amp; no Exon.'!$A:$AJ,4,0)</f>
        <v>0</v>
      </c>
      <c r="E8" s="76">
        <f>SUBTOTAL(109,B8:D8)</f>
        <v>1172129984.02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76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1172129984.02</v>
      </c>
      <c r="S8" s="114">
        <f t="shared" ref="S8:S40" si="0">R8/$R$41*100</f>
        <v>18.327265825912047</v>
      </c>
    </row>
    <row r="9" spans="1:19" ht="14.1" customHeight="1" x14ac:dyDescent="0.2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0</v>
      </c>
      <c r="D9" s="49">
        <f>VLOOKUP(D$7&amp;$A9,'PNC Exon. &amp; no Exon.'!$A:$AJ,3,0)+VLOOKUP(D$7&amp;$A9,'PNC Exon. &amp; no Exon.'!$A:$AJ,4,0)</f>
        <v>0</v>
      </c>
      <c r="E9" s="76">
        <f t="shared" ref="E9:E40" si="1">SUBTOTAL(109,B9:D9)</f>
        <v>1111531500.46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76">
        <f t="shared" ref="I9:I40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1111531500.46</v>
      </c>
      <c r="S9" s="114">
        <f t="shared" si="0"/>
        <v>17.379756136720161</v>
      </c>
    </row>
    <row r="10" spans="1:19" ht="14.1" customHeight="1" x14ac:dyDescent="0.2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0</v>
      </c>
      <c r="D10" s="49">
        <f>VLOOKUP(D$7&amp;$A10,'PNC Exon. &amp; no Exon.'!$A:$AJ,3,0)+VLOOKUP(D$7&amp;$A10,'PNC Exon. &amp; no Exon.'!$A:$AJ,4,0)</f>
        <v>0</v>
      </c>
      <c r="E10" s="76">
        <f t="shared" si="1"/>
        <v>754911510.45000005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76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754911510.45000005</v>
      </c>
      <c r="S10" s="114">
        <f t="shared" si="0"/>
        <v>11.803694228183703</v>
      </c>
    </row>
    <row r="11" spans="1:19" ht="14.1" customHeight="1" x14ac:dyDescent="0.2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0</v>
      </c>
      <c r="D11" s="49">
        <f>VLOOKUP(D$7&amp;$A11,'PNC Exon. &amp; no Exon.'!$A:$AJ,3,0)+VLOOKUP(D$7&amp;$A11,'PNC Exon. &amp; no Exon.'!$A:$AJ,4,0)</f>
        <v>0</v>
      </c>
      <c r="E11" s="76">
        <f t="shared" si="1"/>
        <v>731427003.06000006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76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731427003.06000006</v>
      </c>
      <c r="S11" s="114">
        <f t="shared" si="0"/>
        <v>11.436493648388806</v>
      </c>
    </row>
    <row r="12" spans="1:19" ht="14.1" customHeight="1" x14ac:dyDescent="0.2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0</v>
      </c>
      <c r="D12" s="49">
        <f>VLOOKUP(D$7&amp;$A12,'PNC Exon. &amp; no Exon.'!$A:$AJ,3,0)+VLOOKUP(D$7&amp;$A12,'PNC Exon. &amp; no Exon.'!$A:$AJ,4,0)</f>
        <v>0</v>
      </c>
      <c r="E12" s="76">
        <f t="shared" si="1"/>
        <v>553626550.80999994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76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553626550.80999994</v>
      </c>
      <c r="S12" s="114">
        <f t="shared" si="0"/>
        <v>8.6564298356900853</v>
      </c>
    </row>
    <row r="13" spans="1:19" ht="14.1" customHeight="1" x14ac:dyDescent="0.2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0</v>
      </c>
      <c r="D13" s="49">
        <f>VLOOKUP(D$7&amp;$A13,'PNC Exon. &amp; no Exon.'!$A:$AJ,3,0)+VLOOKUP(D$7&amp;$A13,'PNC Exon. &amp; no Exon.'!$A:$AJ,4,0)</f>
        <v>0</v>
      </c>
      <c r="E13" s="76">
        <f t="shared" si="1"/>
        <v>523060868.27999997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76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523060868.27999997</v>
      </c>
      <c r="S13" s="114">
        <f t="shared" si="0"/>
        <v>8.1785089595799949</v>
      </c>
    </row>
    <row r="14" spans="1:19" ht="14.1" customHeight="1" x14ac:dyDescent="0.2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0</v>
      </c>
      <c r="D14" s="49">
        <f>VLOOKUP(D$7&amp;$A14,'PNC Exon. &amp; no Exon.'!$A:$AJ,3,0)+VLOOKUP(D$7&amp;$A14,'PNC Exon. &amp; no Exon.'!$A:$AJ,4,0)</f>
        <v>0</v>
      </c>
      <c r="E14" s="76">
        <f t="shared" si="1"/>
        <v>236673236.20000002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76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236673236.20000002</v>
      </c>
      <c r="S14" s="114">
        <f t="shared" si="0"/>
        <v>3.7005906962979442</v>
      </c>
    </row>
    <row r="15" spans="1:19" ht="14.1" customHeight="1" x14ac:dyDescent="0.2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0</v>
      </c>
      <c r="D15" s="49">
        <f>VLOOKUP(D$7&amp;$A15,'PNC Exon. &amp; no Exon.'!$A:$AJ,3,0)+VLOOKUP(D$7&amp;$A15,'PNC Exon. &amp; no Exon.'!$A:$AJ,4,0)</f>
        <v>0</v>
      </c>
      <c r="E15" s="76">
        <f t="shared" si="1"/>
        <v>144901912.70999998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76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144901912.70999998</v>
      </c>
      <c r="S15" s="114">
        <f t="shared" si="0"/>
        <v>2.2656667000457515</v>
      </c>
    </row>
    <row r="16" spans="1:19" ht="14.1" customHeight="1" x14ac:dyDescent="0.2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0</v>
      </c>
      <c r="D16" s="49">
        <f>VLOOKUP(D$7&amp;$A16,'PNC Exon. &amp; no Exon.'!$A:$AJ,3,0)+VLOOKUP(D$7&amp;$A16,'PNC Exon. &amp; no Exon.'!$A:$AJ,4,0)</f>
        <v>0</v>
      </c>
      <c r="E16" s="76">
        <f t="shared" si="1"/>
        <v>231143031.38999999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76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231143031.38999999</v>
      </c>
      <c r="S16" s="114">
        <f t="shared" si="0"/>
        <v>3.6141211621964446</v>
      </c>
    </row>
    <row r="17" spans="1:19" ht="14.1" customHeight="1" x14ac:dyDescent="0.2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0</v>
      </c>
      <c r="D17" s="49">
        <f>VLOOKUP(D$7&amp;$A17,'PNC Exon. &amp; no Exon.'!$A:$AJ,3,0)+VLOOKUP(D$7&amp;$A17,'PNC Exon. &amp; no Exon.'!$A:$AJ,4,0)</f>
        <v>0</v>
      </c>
      <c r="E17" s="76">
        <f t="shared" si="1"/>
        <v>109613339.2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76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109613339.2</v>
      </c>
      <c r="S17" s="114">
        <f t="shared" si="0"/>
        <v>1.7138993396401223</v>
      </c>
    </row>
    <row r="18" spans="1:19" ht="14.1" customHeight="1" x14ac:dyDescent="0.2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0</v>
      </c>
      <c r="D18" s="49">
        <f>VLOOKUP(D$7&amp;$A18,'PNC Exon. &amp; no Exon.'!$A:$AJ,3,0)+VLOOKUP(D$7&amp;$A18,'PNC Exon. &amp; no Exon.'!$A:$AJ,4,0)</f>
        <v>0</v>
      </c>
      <c r="E18" s="76">
        <f t="shared" si="1"/>
        <v>124311763.66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76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124311763.66</v>
      </c>
      <c r="S18" s="114">
        <f t="shared" si="0"/>
        <v>1.9437219156112795</v>
      </c>
    </row>
    <row r="19" spans="1:19" ht="14.1" customHeight="1" x14ac:dyDescent="0.2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0</v>
      </c>
      <c r="D19" s="49">
        <f>VLOOKUP(D$7&amp;$A19,'PNC Exon. &amp; no Exon.'!$A:$AJ,3,0)+VLOOKUP(D$7&amp;$A19,'PNC Exon. &amp; no Exon.'!$A:$AJ,4,0)</f>
        <v>0</v>
      </c>
      <c r="E19" s="76">
        <f t="shared" si="1"/>
        <v>99313114.809999987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76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99313114.809999987</v>
      </c>
      <c r="S19" s="114">
        <f t="shared" si="0"/>
        <v>1.5528464248305889</v>
      </c>
    </row>
    <row r="20" spans="1:19" ht="14.1" customHeight="1" x14ac:dyDescent="0.2">
      <c r="A20" s="51" t="s">
        <v>117</v>
      </c>
      <c r="B20" s="49">
        <f>VLOOKUP(B$7&amp;$A20,'PNC Exon. &amp; no Exon.'!$A:$AJ,3,0)+VLOOKUP(B$7&amp;$A20,'PNC Exon. &amp; no Exon.'!$A:$AJ,4,0)</f>
        <v>68492065.25</v>
      </c>
      <c r="C20" s="49">
        <f>VLOOKUP(C$7&amp;$A20,'PNC Exon. &amp; no Exon.'!$A:$AJ,3,0)+VLOOKUP(C$7&amp;$A20,'PNC Exon. &amp; no Exon.'!$A:$AJ,4,0)</f>
        <v>0</v>
      </c>
      <c r="D20" s="49">
        <f>VLOOKUP(D$7&amp;$A20,'PNC Exon. &amp; no Exon.'!$A:$AJ,3,0)+VLOOKUP(D$7&amp;$A20,'PNC Exon. &amp; no Exon.'!$A:$AJ,4,0)</f>
        <v>0</v>
      </c>
      <c r="E20" s="76">
        <f t="shared" si="1"/>
        <v>68492065.25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76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68492065.25</v>
      </c>
      <c r="S20" s="114">
        <f t="shared" si="0"/>
        <v>1.070932664393853</v>
      </c>
    </row>
    <row r="21" spans="1:19" ht="14.1" customHeight="1" x14ac:dyDescent="0.2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0</v>
      </c>
      <c r="D21" s="49">
        <f>VLOOKUP(D$7&amp;$A21,'PNC Exon. &amp; no Exon.'!$A:$AJ,3,0)+VLOOKUP(D$7&amp;$A21,'PNC Exon. &amp; no Exon.'!$A:$AJ,4,0)</f>
        <v>0</v>
      </c>
      <c r="E21" s="76">
        <f t="shared" si="1"/>
        <v>53930280.539999999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76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53930280.539999999</v>
      </c>
      <c r="S21" s="114">
        <f t="shared" si="0"/>
        <v>0.84324656906458462</v>
      </c>
    </row>
    <row r="22" spans="1:19" ht="14.1" customHeight="1" x14ac:dyDescent="0.2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0</v>
      </c>
      <c r="D22" s="49">
        <f>VLOOKUP(D$7&amp;$A22,'PNC Exon. &amp; no Exon.'!$A:$AJ,3,0)+VLOOKUP(D$7&amp;$A22,'PNC Exon. &amp; no Exon.'!$A:$AJ,4,0)</f>
        <v>0</v>
      </c>
      <c r="E22" s="76">
        <f t="shared" si="1"/>
        <v>61725546.750000007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76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61725546.750000007</v>
      </c>
      <c r="S22" s="114">
        <f t="shared" si="0"/>
        <v>0.9651322967246172</v>
      </c>
    </row>
    <row r="23" spans="1:19" ht="14.1" customHeight="1" x14ac:dyDescent="0.2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0</v>
      </c>
      <c r="D23" s="49">
        <f>VLOOKUP(D$7&amp;$A23,'PNC Exon. &amp; no Exon.'!$A:$AJ,3,0)+VLOOKUP(D$7&amp;$A23,'PNC Exon. &amp; no Exon.'!$A:$AJ,4,0)</f>
        <v>0</v>
      </c>
      <c r="E23" s="76">
        <f t="shared" si="1"/>
        <v>58711453.159999996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76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58711453.159999996</v>
      </c>
      <c r="S23" s="114">
        <f t="shared" si="0"/>
        <v>0.91800433719690899</v>
      </c>
    </row>
    <row r="24" spans="1:19" ht="14.1" customHeight="1" x14ac:dyDescent="0.2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0</v>
      </c>
      <c r="D24" s="49">
        <f>VLOOKUP(D$7&amp;$A24,'PNC Exon. &amp; no Exon.'!$A:$AJ,3,0)+VLOOKUP(D$7&amp;$A24,'PNC Exon. &amp; no Exon.'!$A:$AJ,4,0)</f>
        <v>0</v>
      </c>
      <c r="E24" s="76">
        <f t="shared" si="1"/>
        <v>41976643.849999994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76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41976643.849999994</v>
      </c>
      <c r="S24" s="114">
        <f t="shared" si="0"/>
        <v>0.65634112326014782</v>
      </c>
    </row>
    <row r="25" spans="1:19" ht="14.1" customHeight="1" x14ac:dyDescent="0.2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0</v>
      </c>
      <c r="D25" s="49">
        <f>VLOOKUP(D$7&amp;$A25,'PNC Exon. &amp; no Exon.'!$A:$AJ,3,0)+VLOOKUP(D$7&amp;$A25,'PNC Exon. &amp; no Exon.'!$A:$AJ,4,0)</f>
        <v>0</v>
      </c>
      <c r="E25" s="76">
        <f t="shared" si="1"/>
        <v>27147652.629999999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76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27147652.629999999</v>
      </c>
      <c r="S25" s="114">
        <f t="shared" si="0"/>
        <v>0.42447702309698848</v>
      </c>
    </row>
    <row r="26" spans="1:19" ht="14.1" customHeight="1" x14ac:dyDescent="0.2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0</v>
      </c>
      <c r="D26" s="49">
        <f>VLOOKUP(D$7&amp;$A26,'PNC Exon. &amp; no Exon.'!$A:$AJ,3,0)+VLOOKUP(D$7&amp;$A26,'PNC Exon. &amp; no Exon.'!$A:$AJ,4,0)</f>
        <v>0</v>
      </c>
      <c r="E26" s="76">
        <f t="shared" si="1"/>
        <v>32914827.539999999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76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32914827.539999999</v>
      </c>
      <c r="S26" s="114">
        <f t="shared" si="0"/>
        <v>0.5146517896169932</v>
      </c>
    </row>
    <row r="27" spans="1:19" ht="14.1" customHeight="1" x14ac:dyDescent="0.2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0</v>
      </c>
      <c r="D27" s="49">
        <f>VLOOKUP(D$7&amp;$A27,'PNC Exon. &amp; no Exon.'!$A:$AJ,3,0)+VLOOKUP(D$7&amp;$A27,'PNC Exon. &amp; no Exon.'!$A:$AJ,4,0)</f>
        <v>0</v>
      </c>
      <c r="E27" s="76">
        <f t="shared" si="1"/>
        <v>36519666.299999997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76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36519666.299999997</v>
      </c>
      <c r="S27" s="114">
        <f t="shared" si="0"/>
        <v>0.57101656068742068</v>
      </c>
    </row>
    <row r="28" spans="1:19" ht="14.1" customHeight="1" x14ac:dyDescent="0.2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0</v>
      </c>
      <c r="D28" s="49">
        <f>VLOOKUP(D$7&amp;$A28,'PNC Exon. &amp; no Exon.'!$A:$AJ,3,0)+VLOOKUP(D$7&amp;$A28,'PNC Exon. &amp; no Exon.'!$A:$AJ,4,0)</f>
        <v>0</v>
      </c>
      <c r="E28" s="76">
        <f t="shared" si="1"/>
        <v>48014595.689999998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76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48014595.689999998</v>
      </c>
      <c r="S28" s="114">
        <f t="shared" si="0"/>
        <v>0.75074972121804007</v>
      </c>
    </row>
    <row r="29" spans="1:19" ht="14.1" customHeight="1" x14ac:dyDescent="0.2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0</v>
      </c>
      <c r="D29" s="49">
        <f>VLOOKUP(D$7&amp;$A29,'PNC Exon. &amp; no Exon.'!$A:$AJ,3,0)+VLOOKUP(D$7&amp;$A29,'PNC Exon. &amp; no Exon.'!$A:$AJ,4,0)</f>
        <v>0</v>
      </c>
      <c r="E29" s="76">
        <f t="shared" si="1"/>
        <v>41431906.530000001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76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41431906.530000001</v>
      </c>
      <c r="S29" s="114">
        <f t="shared" si="0"/>
        <v>0.64782368423457604</v>
      </c>
    </row>
    <row r="30" spans="1:19" ht="14.1" customHeight="1" x14ac:dyDescent="0.2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0</v>
      </c>
      <c r="D30" s="49">
        <f>VLOOKUP(D$7&amp;$A30,'PNC Exon. &amp; no Exon.'!$A:$AJ,3,0)+VLOOKUP(D$7&amp;$A30,'PNC Exon. &amp; no Exon.'!$A:$AJ,4,0)</f>
        <v>0</v>
      </c>
      <c r="E30" s="76">
        <f t="shared" si="1"/>
        <v>39037453.649999999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76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39037453.649999999</v>
      </c>
      <c r="S30" s="114">
        <f t="shared" si="0"/>
        <v>0.6103843430030903</v>
      </c>
    </row>
    <row r="31" spans="1:19" ht="14.1" customHeight="1" x14ac:dyDescent="0.2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0</v>
      </c>
      <c r="D31" s="49">
        <f>VLOOKUP(D$7&amp;$A31,'PNC Exon. &amp; no Exon.'!$A:$AJ,3,0)+VLOOKUP(D$7&amp;$A31,'PNC Exon. &amp; no Exon.'!$A:$AJ,4,0)</f>
        <v>0</v>
      </c>
      <c r="E31" s="76">
        <f t="shared" si="1"/>
        <v>18970056.75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76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18970056.75</v>
      </c>
      <c r="S31" s="114">
        <f t="shared" si="0"/>
        <v>0.2966132404509455</v>
      </c>
    </row>
    <row r="32" spans="1:19" ht="14.1" customHeight="1" x14ac:dyDescent="0.2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0</v>
      </c>
      <c r="D32" s="49">
        <f>VLOOKUP(D$7&amp;$A32,'PNC Exon. &amp; no Exon.'!$A:$AJ,3,0)+VLOOKUP(D$7&amp;$A32,'PNC Exon. &amp; no Exon.'!$A:$AJ,4,0)</f>
        <v>0</v>
      </c>
      <c r="E32" s="76">
        <f t="shared" si="1"/>
        <v>16403094.299999999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76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16403094.299999999</v>
      </c>
      <c r="S32" s="114">
        <f t="shared" si="0"/>
        <v>0.25647656292569776</v>
      </c>
    </row>
    <row r="33" spans="1:19" ht="14.1" customHeight="1" x14ac:dyDescent="0.2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0</v>
      </c>
      <c r="D33" s="49">
        <f>VLOOKUP(D$7&amp;$A33,'PNC Exon. &amp; no Exon.'!$A:$AJ,3,0)+VLOOKUP(D$7&amp;$A33,'PNC Exon. &amp; no Exon.'!$A:$AJ,4,0)</f>
        <v>0</v>
      </c>
      <c r="E33" s="76">
        <f t="shared" si="1"/>
        <v>29836884.039999999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76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29836884.039999999</v>
      </c>
      <c r="S33" s="114">
        <f t="shared" si="0"/>
        <v>0.46652548153623719</v>
      </c>
    </row>
    <row r="34" spans="1:19" ht="14.1" customHeight="1" x14ac:dyDescent="0.2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0</v>
      </c>
      <c r="D34" s="49">
        <f>VLOOKUP(D$7&amp;$A34,'PNC Exon. &amp; no Exon.'!$A:$AJ,3,0)+VLOOKUP(D$7&amp;$A34,'PNC Exon. &amp; no Exon.'!$A:$AJ,4,0)</f>
        <v>0</v>
      </c>
      <c r="E34" s="76">
        <f t="shared" si="1"/>
        <v>6216867.3999999994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76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6216867.3999999994</v>
      </c>
      <c r="S34" s="114">
        <f t="shared" si="0"/>
        <v>9.7206097444481498E-2</v>
      </c>
    </row>
    <row r="35" spans="1:19" ht="14.1" customHeight="1" x14ac:dyDescent="0.2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0</v>
      </c>
      <c r="D35" s="49">
        <f>VLOOKUP(D$7&amp;$A35,'PNC Exon. &amp; no Exon.'!$A:$AJ,3,0)+VLOOKUP(D$7&amp;$A35,'PNC Exon. &amp; no Exon.'!$A:$AJ,4,0)</f>
        <v>0</v>
      </c>
      <c r="E35" s="76">
        <f t="shared" si="1"/>
        <v>8447734.25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76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8447734.25</v>
      </c>
      <c r="S35" s="114">
        <f t="shared" si="0"/>
        <v>0.13208762964617579</v>
      </c>
    </row>
    <row r="36" spans="1:19" ht="14.1" customHeight="1" x14ac:dyDescent="0.2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0</v>
      </c>
      <c r="D36" s="49">
        <f>VLOOKUP(D$7&amp;$A36,'PNC Exon. &amp; no Exon.'!$A:$AJ,3,0)+VLOOKUP(D$7&amp;$A36,'PNC Exon. &amp; no Exon.'!$A:$AJ,4,0)</f>
        <v>0</v>
      </c>
      <c r="E36" s="76">
        <f t="shared" si="1"/>
        <v>6784950.0800000001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76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6784950.0800000001</v>
      </c>
      <c r="S36" s="114">
        <f t="shared" si="0"/>
        <v>0.10608856136008668</v>
      </c>
    </row>
    <row r="37" spans="1:19" ht="14.1" customHeight="1" x14ac:dyDescent="0.2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0</v>
      </c>
      <c r="D37" s="49">
        <f>VLOOKUP(D$7&amp;$A37,'PNC Exon. &amp; no Exon.'!$A:$AJ,3,0)+VLOOKUP(D$7&amp;$A37,'PNC Exon. &amp; no Exon.'!$A:$AJ,4,0)</f>
        <v>0</v>
      </c>
      <c r="E37" s="76">
        <f t="shared" si="1"/>
        <v>4441504.6399999997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76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4441504.6399999997</v>
      </c>
      <c r="S37" s="115">
        <f t="shared" si="0"/>
        <v>6.9446765558479936E-2</v>
      </c>
    </row>
    <row r="38" spans="1:19" ht="14.1" customHeight="1" x14ac:dyDescent="0.2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0</v>
      </c>
      <c r="D38" s="49">
        <f>VLOOKUP(D$7&amp;$A38,'PNC Exon. &amp; no Exon.'!$A:$AJ,3,0)+VLOOKUP(D$7&amp;$A38,'PNC Exon. &amp; no Exon.'!$A:$AJ,4,0)</f>
        <v>0</v>
      </c>
      <c r="E38" s="76">
        <f t="shared" si="1"/>
        <v>144281.45000000001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76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144281.45000000001</v>
      </c>
      <c r="S38" s="114">
        <f t="shared" si="0"/>
        <v>2.255965229068757E-3</v>
      </c>
    </row>
    <row r="39" spans="1:19" ht="14.1" customHeight="1" x14ac:dyDescent="0.2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0</v>
      </c>
      <c r="D39" s="49">
        <f>VLOOKUP(D$7&amp;$A39,'PNC Exon. &amp; no Exon.'!$A:$AJ,3,0)+VLOOKUP(D$7&amp;$A39,'PNC Exon. &amp; no Exon.'!$A:$AJ,4,0)</f>
        <v>0</v>
      </c>
      <c r="E39" s="76">
        <f t="shared" si="1"/>
        <v>750284.49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76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750284.49</v>
      </c>
      <c r="S39" s="115">
        <f t="shared" si="0"/>
        <v>1.1731346762522731E-2</v>
      </c>
    </row>
    <row r="40" spans="1:19" ht="14.1" customHeight="1" x14ac:dyDescent="0.2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0</v>
      </c>
      <c r="D40" s="49">
        <f>VLOOKUP(D$7&amp;$A40,'PNC Exon. &amp; no Exon.'!$A:$AJ,3,0)+VLOOKUP(D$7&amp;$A40,'PNC Exon. &amp; no Exon.'!$A:$AJ,4,0)</f>
        <v>0</v>
      </c>
      <c r="E40" s="76">
        <f t="shared" si="1"/>
        <v>1011352.03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76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1011352.03</v>
      </c>
      <c r="S40" s="115">
        <f t="shared" si="0"/>
        <v>1.5813363492175204E-2</v>
      </c>
    </row>
    <row r="41" spans="1:19" ht="14.1" customHeight="1" x14ac:dyDescent="0.2">
      <c r="A41" s="74" t="s">
        <v>89</v>
      </c>
      <c r="B41" s="54">
        <f t="shared" ref="B41:S41" si="6">SUM(B8:B40)</f>
        <v>6395552916.3699989</v>
      </c>
      <c r="C41" s="54">
        <f t="shared" si="6"/>
        <v>0</v>
      </c>
      <c r="D41" s="54">
        <f t="shared" si="6"/>
        <v>0</v>
      </c>
      <c r="E41" s="54">
        <f t="shared" si="6"/>
        <v>6395552916.3699989</v>
      </c>
      <c r="F41" s="54">
        <f t="shared" si="6"/>
        <v>0</v>
      </c>
      <c r="G41" s="54">
        <f t="shared" si="6"/>
        <v>0</v>
      </c>
      <c r="H41" s="54">
        <f t="shared" si="6"/>
        <v>0</v>
      </c>
      <c r="I41" s="54">
        <f t="shared" si="6"/>
        <v>0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6395552916.3699989</v>
      </c>
      <c r="S41" s="81">
        <f t="shared" si="6"/>
        <v>100.00000000000004</v>
      </c>
    </row>
    <row r="42" spans="1:19" x14ac:dyDescent="0.2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Priscila Baez</cp:lastModifiedBy>
  <cp:lastPrinted>2014-02-28T16:04:16Z</cp:lastPrinted>
  <dcterms:created xsi:type="dcterms:W3CDTF">2006-02-20T14:27:25Z</dcterms:created>
  <dcterms:modified xsi:type="dcterms:W3CDTF">2022-03-04T14:37:20Z</dcterms:modified>
</cp:coreProperties>
</file>