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older-compartido\Matriz_OAI\Direccion Financiera\PresupuestosLibreAccseo\EJECUCION DE GASTOS OCTUBRE 2021\"/>
    </mc:Choice>
  </mc:AlternateContent>
  <xr:revisionPtr revIDLastSave="0" documentId="13_ncr:1_{523CEA3B-FAD5-4C44-BE44-8D58864F76DA}" xr6:coauthVersionLast="36" xr6:coauthVersionMax="36" xr10:uidLastSave="{00000000-0000-0000-0000-000000000000}"/>
  <bookViews>
    <workbookView xWindow="0" yWindow="0" windowWidth="20490" windowHeight="7545" xr2:uid="{4498449B-75E3-4549-8BFE-BC9B1877A51F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2" i="1" l="1"/>
  <c r="M26" i="1"/>
  <c r="P26" i="1" s="1"/>
  <c r="M16" i="1"/>
  <c r="M10" i="1"/>
  <c r="P82" i="1"/>
  <c r="P81" i="1"/>
  <c r="P80" i="1"/>
  <c r="P79" i="1"/>
  <c r="P78" i="1"/>
  <c r="P77" i="1"/>
  <c r="P76" i="1"/>
  <c r="P75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M83" i="1" l="1"/>
  <c r="L83" i="1"/>
  <c r="L57" i="1"/>
  <c r="L53" i="1"/>
  <c r="L52" i="1"/>
  <c r="L44" i="1"/>
  <c r="L37" i="1"/>
  <c r="L36" i="1" s="1"/>
  <c r="L33" i="1"/>
  <c r="L30" i="1"/>
  <c r="L27" i="1"/>
  <c r="L26" i="1" s="1"/>
  <c r="L25" i="1"/>
  <c r="L24" i="1"/>
  <c r="L23" i="1"/>
  <c r="L22" i="1"/>
  <c r="L21" i="1"/>
  <c r="L18" i="1"/>
  <c r="L17" i="1"/>
  <c r="L16" i="1" s="1"/>
  <c r="L15" i="1"/>
  <c r="L12" i="1"/>
  <c r="L11" i="1"/>
  <c r="L10" i="1" s="1"/>
  <c r="K52" i="1" l="1"/>
  <c r="P52" i="1" s="1"/>
  <c r="P83" i="1" s="1"/>
  <c r="K44" i="1"/>
  <c r="K36" i="1"/>
  <c r="K26" i="1"/>
  <c r="K16" i="1"/>
  <c r="K10" i="1"/>
  <c r="K83" i="1" l="1"/>
  <c r="C74" i="1"/>
  <c r="B74" i="1"/>
  <c r="J52" i="1"/>
  <c r="I52" i="1"/>
  <c r="H52" i="1"/>
  <c r="G52" i="1"/>
  <c r="F52" i="1"/>
  <c r="E52" i="1"/>
  <c r="D52" i="1"/>
  <c r="C52" i="1"/>
  <c r="B52" i="1"/>
  <c r="C45" i="1"/>
  <c r="B45" i="1"/>
  <c r="J44" i="1"/>
  <c r="I44" i="1"/>
  <c r="H44" i="1"/>
  <c r="G44" i="1"/>
  <c r="F44" i="1"/>
  <c r="E44" i="1"/>
  <c r="D44" i="1"/>
  <c r="J36" i="1"/>
  <c r="I36" i="1"/>
  <c r="H36" i="1"/>
  <c r="G36" i="1"/>
  <c r="F36" i="1"/>
  <c r="E36" i="1"/>
  <c r="D36" i="1"/>
  <c r="C36" i="1"/>
  <c r="B36" i="1"/>
  <c r="J26" i="1"/>
  <c r="I26" i="1"/>
  <c r="H26" i="1"/>
  <c r="G26" i="1"/>
  <c r="F26" i="1"/>
  <c r="E26" i="1"/>
  <c r="C26" i="1"/>
  <c r="B26" i="1"/>
  <c r="J16" i="1"/>
  <c r="I16" i="1"/>
  <c r="H16" i="1"/>
  <c r="G16" i="1"/>
  <c r="F16" i="1"/>
  <c r="E16" i="1"/>
  <c r="D16" i="1"/>
  <c r="C16" i="1"/>
  <c r="B16" i="1"/>
  <c r="J10" i="1"/>
  <c r="J83" i="1" s="1"/>
  <c r="I10" i="1"/>
  <c r="I83" i="1" s="1"/>
  <c r="H10" i="1"/>
  <c r="H83" i="1" s="1"/>
  <c r="G10" i="1"/>
  <c r="G83" i="1" s="1"/>
  <c r="F10" i="1"/>
  <c r="F83" i="1" s="1"/>
  <c r="E10" i="1"/>
  <c r="E83" i="1" s="1"/>
  <c r="D10" i="1"/>
  <c r="C10" i="1"/>
  <c r="C83" i="1" s="1"/>
  <c r="B10" i="1"/>
  <c r="B83" i="1" s="1"/>
  <c r="D83" i="1" l="1"/>
</calcChain>
</file>

<file path=xl/sharedStrings.xml><?xml version="1.0" encoding="utf-8"?>
<sst xmlns="http://schemas.openxmlformats.org/spreadsheetml/2006/main" count="140" uniqueCount="111">
  <si>
    <t>SUPERINTENDENCIA DE SEGUROS</t>
  </si>
  <si>
    <t>Año {2021}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</si>
  <si>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</si>
  <si>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</si>
  <si>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</si>
  <si>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</si>
  <si>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</si>
  <si>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</si>
  <si>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</si>
  <si>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</si>
  <si>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</si>
  <si>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</si>
  <si>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</si>
  <si>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</si>
  <si>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</si>
  <si>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</si>
  <si>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</si>
  <si>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</si>
  <si>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</si>
  <si>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</si>
  <si>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</si>
  <si>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</si>
  <si>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</si>
  <si>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</si>
  <si>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</si>
  <si>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</si>
  <si>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</si>
  <si>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</si>
  <si>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</si>
  <si>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</si>
  <si>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</si>
  <si>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</si>
  <si>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</si>
  <si>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</si>
  <si>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</si>
  <si>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</si>
  <si>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</si>
  <si>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</si>
  <si>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</si>
  <si>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</si>
  <si>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</si>
  <si>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</si>
  <si>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</si>
  <si>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</si>
  <si>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</si>
  <si>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</si>
  <si>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</si>
  <si>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</si>
  <si>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</si>
  <si>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</si>
  <si>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</si>
  <si>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</si>
  <si>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</si>
  <si>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</si>
  <si>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</si>
  <si>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</si>
  <si>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</si>
  <si>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</si>
  <si>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</si>
  <si>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</si>
  <si>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</si>
  <si>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</si>
  <si>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</si>
  <si>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</si>
  <si>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</si>
  <si>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</si>
  <si>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</si>
  <si>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</si>
  <si>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</si>
  <si>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</si>
  <si>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</si>
  <si>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</si>
  <si>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</si>
  <si>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</si>
  <si>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</si>
  <si>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</si>
  <si>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</si>
  <si>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</si>
  <si>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</si>
  <si>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</si>
  <si>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</si>
  <si>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</si>
  <si>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</si>
  <si>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</si>
  <si>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</si>
  <si>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</si>
  <si>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</si>
  <si>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</si>
  <si>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</si>
  <si>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</si>
  <si>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</si>
  <si>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</si>
  <si>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</si>
  <si>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</si>
  <si>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</si>
  <si>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</si>
  <si>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[SIGEF]</t>
  </si>
  <si>
    <t xml:space="preserve">                                                                                                           Revisado por:</t>
  </si>
  <si>
    <t xml:space="preserve">                                                  </t>
  </si>
  <si>
    <t>__________________________</t>
  </si>
  <si>
    <t>JOSEFINA COATS HERNANDEZ</t>
  </si>
  <si>
    <t>ENCARGADA DE PRESUPUESTO</t>
  </si>
  <si>
    <t xml:space="preserve">  LIC. DOMINGO CASTRO</t>
  </si>
  <si>
    <t xml:space="preserve">  DIRECTOR FINANCIERO</t>
  </si>
  <si>
    <t>Autorizado por:</t>
  </si>
  <si>
    <t xml:space="preserve"> __________________________________________________________</t>
  </si>
  <si>
    <t xml:space="preserve">LIC. JOSEFA CASTILLO </t>
  </si>
  <si>
    <t>SUPERINTENDENTE DE SEGUROS</t>
  </si>
  <si>
    <t xml:space="preserve"> __________________________________________________</t>
  </si>
  <si>
    <t>Fecha de registro: hasta el [01] de [10] del [2021]</t>
  </si>
  <si>
    <t>Fecha de imputación: hasta el [31] de [10] del [2021]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</si>
</sst>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_(* #,##0.00_);_(* \(#,##0.00\);_(* &quot;-&quot;??_);_(@_)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3" borderId="2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0" borderId="8" xfId="0" applyFont="1" applyBorder="1" applyAlignment="1">
      <alignment horizontal="left"/>
    </xf>
    <xf numFmtId="165" fontId="3" fillId="0" borderId="8" xfId="0" applyNumberFormat="1" applyFont="1" applyBorder="1"/>
    <xf numFmtId="0" fontId="3" fillId="0" borderId="0" xfId="0" applyFont="1" applyAlignment="1">
      <alignment horizontal="left" indent="1"/>
    </xf>
    <xf numFmtId="43" fontId="3" fillId="0" borderId="0" xfId="0" applyNumberFormat="1" applyFont="1"/>
    <xf numFmtId="43" fontId="3" fillId="0" borderId="0" xfId="1" applyFont="1" applyAlignment="1">
      <alignment vertical="center"/>
    </xf>
    <xf numFmtId="0" fontId="0" fillId="0" borderId="0" xfId="0" applyAlignment="1">
      <alignment horizontal="left" indent="2"/>
    </xf>
    <xf numFmtId="43" fontId="0" fillId="0" borderId="0" xfId="1" applyFont="1"/>
    <xf numFmtId="43" fontId="0" fillId="0" borderId="0" xfId="1" applyFont="1" applyAlignment="1"/>
    <xf numFmtId="43" fontId="0" fillId="0" borderId="0" xfId="0" applyNumberFormat="1" applyFont="1"/>
    <xf numFmtId="43" fontId="3" fillId="0" borderId="0" xfId="1" applyFont="1"/>
    <xf numFmtId="43" fontId="0" fillId="0" borderId="0" xfId="1" applyFont="1" applyAlignment="1">
      <alignment vertical="center"/>
    </xf>
    <xf numFmtId="0" fontId="0" fillId="0" borderId="0" xfId="0" applyAlignment="1">
      <alignment horizontal="left" wrapText="1" indent="2"/>
    </xf>
    <xf numFmtId="43" fontId="1" fillId="0" borderId="0" xfId="1" applyFont="1" applyFill="1" applyBorder="1" applyAlignment="1"/>
    <xf numFmtId="43" fontId="3" fillId="0" borderId="0" xfId="1" applyFont="1" applyAlignment="1"/>
    <xf numFmtId="43" fontId="3" fillId="0" borderId="8" xfId="1" applyFont="1" applyBorder="1"/>
    <xf numFmtId="0" fontId="2" fillId="2" borderId="9" xfId="0" applyFont="1" applyFill="1" applyBorder="1" applyAlignment="1">
      <alignment vertical="center"/>
    </xf>
    <xf numFmtId="0" fontId="0" fillId="0" borderId="0" xfId="0" applyFont="1"/>
    <xf numFmtId="164" fontId="0" fillId="0" borderId="0" xfId="0" applyNumberFormat="1" applyFont="1"/>
    <xf numFmtId="0" fontId="0" fillId="0" borderId="0" xfId="0" applyAlignment="1"/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Border="1"/>
    <xf numFmtId="43" fontId="3" fillId="0" borderId="0" xfId="0" applyNumberFormat="1" applyFont="1" applyAlignment="1">
      <alignment horizontal="center"/>
    </xf>
    <xf numFmtId="0" fontId="3" fillId="0" borderId="0" xfId="0" applyFont="1" applyBorder="1"/>
    <xf numFmtId="0" fontId="3" fillId="0" borderId="0" xfId="0" applyFont="1" applyAlignment="1"/>
    <xf numFmtId="0" fontId="0" fillId="0" borderId="0" xfId="0" applyFont="1" applyAlignment="1"/>
    <xf numFmtId="0" fontId="3" fillId="0" borderId="0" xfId="0" applyFont="1"/>
    <xf numFmtId="0" fontId="8" fillId="0" borderId="0" xfId="0" applyFont="1" applyAlignment="1">
      <alignment horizontal="center"/>
    </xf>
    <xf numFmtId="43" fontId="3" fillId="0" borderId="8" xfId="1" applyFont="1" applyBorder="1" applyAlignment="1"/>
    <xf numFmtId="43" fontId="9" fillId="0" borderId="0" xfId="1" applyFont="1" applyFill="1" applyBorder="1" applyAlignment="1"/>
    <xf numFmtId="43" fontId="1" fillId="0" borderId="0" xfId="1" applyFont="1"/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3" fontId="2" fillId="2" borderId="9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133350</xdr:colOff>
      <xdr:row>0</xdr:row>
      <xdr:rowOff>152400</xdr:rowOff>
    </xdr:from>
    <xdr:to>
      <xdr:col>10</xdr:col>
      <xdr:colOff>381000</xdr:colOff>
      <xdr:row>4</xdr:row>
      <xdr:rowOff>9525</xdr:rowOff>
    </xdr:to>
    <xdr:pic>
      <xdr:nvPicPr>
        <xdr:cNvPr id="3" name="Picture 4" descr="Superintendencia de Seguros">
          <a:extLst>
            <a:ext uri="{FF2B5EF4-FFF2-40B4-BE49-F238E27FC236}">
              <a16:creationId xmlns:a16="http://schemas.microsoft.com/office/drawing/2014/main" id="{FB28D957-121A-45F3-A055-47483E203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73375" y="152400"/>
          <a:ext cx="1295400" cy="88582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onegro\Desktop\EJECUCION%20DE%20GASTOS%20(100)%20ENERO-%20DICIEMBR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>
        <row r="12">
          <cell r="O12">
            <v>25908262.859999999</v>
          </cell>
        </row>
        <row r="19">
          <cell r="O19">
            <v>1590000</v>
          </cell>
        </row>
        <row r="35">
          <cell r="O35">
            <v>3805973.3499999996</v>
          </cell>
        </row>
        <row r="40">
          <cell r="O40">
            <v>1291967.2599999998</v>
          </cell>
        </row>
        <row r="49">
          <cell r="O49">
            <v>61044.979999999996</v>
          </cell>
        </row>
        <row r="59">
          <cell r="O59">
            <v>121560.71</v>
          </cell>
        </row>
        <row r="68">
          <cell r="O68">
            <v>791301.7</v>
          </cell>
        </row>
        <row r="72">
          <cell r="O72">
            <v>419039.26</v>
          </cell>
        </row>
        <row r="82">
          <cell r="O82">
            <v>86340.61</v>
          </cell>
        </row>
        <row r="97">
          <cell r="O97">
            <v>486130.5</v>
          </cell>
        </row>
        <row r="100">
          <cell r="O100">
            <v>185775.28</v>
          </cell>
        </row>
        <row r="115">
          <cell r="O115">
            <v>55483.95</v>
          </cell>
        </row>
        <row r="138">
          <cell r="O138">
            <v>61779.4</v>
          </cell>
        </row>
        <row r="163">
          <cell r="O163">
            <v>609750</v>
          </cell>
        </row>
        <row r="170">
          <cell r="O170">
            <v>1300102.2799999998</v>
          </cell>
        </row>
        <row r="180">
          <cell r="O180">
            <v>5922.42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33C6E-9EEC-4787-A425-A22E6B53F89D}">
  <sheetPr>
    <pageSetUpPr fitToPage="1"/>
  </sheetPr>
  <dimension ref="A1:P102"/>
  <sheetViews>
    <sheetView tabSelected="1" topLeftCell="A70" workbookViewId="0">
      <selection activeCell="B87" sqref="B87"/>
    </sheetView>
  </sheetViews>
  <sheetFormatPr baseColWidth="10" defaultRowHeight="15" x14ac:dyDescent="0.25"/>
  <cols>
    <col min="1" max="1" width="72.5703125" customWidth="1"/>
    <col min="2" max="2" width="19.140625" customWidth="1"/>
    <col min="3" max="3" width="20" customWidth="1"/>
    <col min="4" max="4" width="15.5703125" customWidth="1"/>
    <col min="5" max="5" width="16.42578125" customWidth="1"/>
    <col min="6" max="6" width="15.5703125" customWidth="1"/>
    <col min="7" max="7" width="16" customWidth="1"/>
    <col min="8" max="8" width="15.7109375" customWidth="1"/>
    <col min="9" max="9" width="15.42578125" customWidth="1"/>
    <col min="10" max="10" width="15.7109375" customWidth="1"/>
    <col min="11" max="11" width="15.42578125" customWidth="1"/>
    <col min="12" max="12" width="16.85546875" customWidth="1"/>
    <col min="13" max="13" width="20" customWidth="1"/>
    <col min="14" max="15" width="23.42578125" hidden="1" customWidth="1"/>
    <col min="16" max="16" width="20.5703125" customWidth="1"/>
  </cols>
  <sheetData>
    <row r="1" spans="1:16" ht="28.5" x14ac:dyDescent="0.25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6" ht="21" x14ac:dyDescent="0.25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ht="15.75" x14ac:dyDescent="0.25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6" ht="15.75" x14ac:dyDescent="0.25">
      <c r="A4" s="47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6" ht="15.75" x14ac:dyDescent="0.25">
      <c r="A5" s="48" t="s">
        <v>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7" spans="1:16" x14ac:dyDescent="0.25">
      <c r="A7" s="35" t="s">
        <v>4</v>
      </c>
      <c r="B7" s="36" t="s">
        <v>5</v>
      </c>
      <c r="C7" s="36" t="s">
        <v>6</v>
      </c>
      <c r="D7" s="38" t="s">
        <v>7</v>
      </c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40"/>
    </row>
    <row r="8" spans="1:16" x14ac:dyDescent="0.25">
      <c r="A8" s="35"/>
      <c r="B8" s="37"/>
      <c r="C8" s="37"/>
      <c r="D8" s="1" t="s">
        <v>8</v>
      </c>
      <c r="E8" s="1" t="s">
        <v>9</v>
      </c>
      <c r="F8" s="1" t="s">
        <v>10</v>
      </c>
      <c r="G8" s="1" t="s">
        <v>11</v>
      </c>
      <c r="H8" s="2" t="s">
        <v>12</v>
      </c>
      <c r="I8" s="1" t="s">
        <v>13</v>
      </c>
      <c r="J8" s="2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2" t="s">
        <v>19</v>
      </c>
      <c r="P8" s="1" t="s">
        <v>20</v>
      </c>
    </row>
    <row r="9" spans="1:16" x14ac:dyDescent="0.25">
      <c r="A9" s="3" t="s">
        <v>21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25">
      <c r="A10" s="5" t="s">
        <v>22</v>
      </c>
      <c r="B10" s="12">
        <f>+B11+B12+B13+B14+B15</f>
        <v>477269130</v>
      </c>
      <c r="C10" s="6">
        <f>+C11+C12+C13+C14+C15</f>
        <v>607269130</v>
      </c>
      <c r="D10" s="7">
        <f>+D11+D12+D13+D14+D15</f>
        <v>33887642.909999996</v>
      </c>
      <c r="E10" s="7">
        <f t="shared" ref="E10:M10" si="0">+E11+E12+E13+E14+E15</f>
        <v>54697410.640000001</v>
      </c>
      <c r="F10" s="7">
        <f t="shared" si="0"/>
        <v>58108577.350000001</v>
      </c>
      <c r="G10" s="7">
        <f t="shared" si="0"/>
        <v>31817220.75</v>
      </c>
      <c r="H10" s="7">
        <f t="shared" si="0"/>
        <v>31803172.180000003</v>
      </c>
      <c r="I10" s="7">
        <f t="shared" si="0"/>
        <v>78113293.929999992</v>
      </c>
      <c r="J10" s="7">
        <f t="shared" si="0"/>
        <v>31849544.670000002</v>
      </c>
      <c r="K10" s="7">
        <f t="shared" si="0"/>
        <v>40119172.880000003</v>
      </c>
      <c r="L10" s="7">
        <f t="shared" si="0"/>
        <v>31304236.210000001</v>
      </c>
      <c r="M10" s="7">
        <f t="shared" si="0"/>
        <v>50401510.109999999</v>
      </c>
      <c r="N10" s="9"/>
      <c r="O10" s="9"/>
      <c r="P10" s="12">
        <f>+D10+E10+F10+G10+H10+I10+J10+K10+L10+M10</f>
        <v>442101781.63</v>
      </c>
    </row>
    <row r="11" spans="1:16" x14ac:dyDescent="0.25">
      <c r="A11" s="8" t="s">
        <v>23</v>
      </c>
      <c r="B11" s="9">
        <v>335194901</v>
      </c>
      <c r="C11" s="9">
        <v>483194901</v>
      </c>
      <c r="D11" s="10">
        <v>26775288.309999999</v>
      </c>
      <c r="E11" s="10">
        <v>26491845.059999999</v>
      </c>
      <c r="F11" s="10">
        <v>52255879.649999999</v>
      </c>
      <c r="G11" s="10">
        <v>26125751.649999999</v>
      </c>
      <c r="H11" s="10">
        <v>26127997.560000002</v>
      </c>
      <c r="I11" s="10">
        <v>72598207.329999998</v>
      </c>
      <c r="J11" s="10">
        <v>26356895.380000003</v>
      </c>
      <c r="K11" s="10">
        <v>32323271.339999996</v>
      </c>
      <c r="L11" s="10">
        <f>+[1]Hoja1!$O$12</f>
        <v>25908262.859999999</v>
      </c>
      <c r="M11" s="10">
        <v>29100147.359999999</v>
      </c>
      <c r="N11" s="9"/>
      <c r="O11" s="9"/>
      <c r="P11" s="34">
        <f t="shared" ref="P11:P73" si="1">+D11+E11+F11+G11+H11+I11+J11+K11+L11+M11</f>
        <v>344063546.5</v>
      </c>
    </row>
    <row r="12" spans="1:16" x14ac:dyDescent="0.25">
      <c r="A12" s="8" t="s">
        <v>24</v>
      </c>
      <c r="B12" s="9">
        <v>53614229</v>
      </c>
      <c r="C12" s="9">
        <v>35614229</v>
      </c>
      <c r="D12" s="10">
        <v>1532378.62</v>
      </c>
      <c r="E12" s="10">
        <v>1757236.29</v>
      </c>
      <c r="F12" s="10">
        <v>1802300</v>
      </c>
      <c r="G12" s="10">
        <v>1667000</v>
      </c>
      <c r="H12" s="10">
        <v>1662000</v>
      </c>
      <c r="I12" s="10">
        <v>1647000</v>
      </c>
      <c r="J12" s="10">
        <v>1647000</v>
      </c>
      <c r="K12" s="33">
        <v>3944494.41</v>
      </c>
      <c r="L12" s="10">
        <f>+[1]Hoja1!$O$19</f>
        <v>1590000</v>
      </c>
      <c r="M12" s="10">
        <v>1730144.35</v>
      </c>
      <c r="N12" s="9"/>
      <c r="O12" s="9"/>
      <c r="P12" s="34">
        <f t="shared" si="1"/>
        <v>18979553.670000002</v>
      </c>
    </row>
    <row r="13" spans="1:16" x14ac:dyDescent="0.25">
      <c r="A13" s="8" t="s">
        <v>25</v>
      </c>
      <c r="B13" s="9">
        <v>2160000</v>
      </c>
      <c r="C13" s="9">
        <v>2160000</v>
      </c>
      <c r="D13" s="10">
        <v>180000</v>
      </c>
      <c r="E13" s="10">
        <v>0</v>
      </c>
      <c r="F13" s="10">
        <v>180000</v>
      </c>
      <c r="G13" s="10">
        <v>180000</v>
      </c>
      <c r="H13" s="10">
        <v>180000</v>
      </c>
      <c r="I13" s="10">
        <v>0</v>
      </c>
      <c r="J13" s="10">
        <v>0</v>
      </c>
      <c r="K13" s="10">
        <v>0</v>
      </c>
      <c r="L13" s="10">
        <v>0</v>
      </c>
      <c r="M13" s="10">
        <v>120000</v>
      </c>
      <c r="N13" s="9"/>
      <c r="O13" s="9"/>
      <c r="P13" s="34">
        <f t="shared" si="1"/>
        <v>840000</v>
      </c>
    </row>
    <row r="14" spans="1:16" x14ac:dyDescent="0.25">
      <c r="A14" s="8" t="s">
        <v>26</v>
      </c>
      <c r="B14" s="9">
        <v>35300000</v>
      </c>
      <c r="C14" s="9">
        <v>35300000</v>
      </c>
      <c r="D14" s="10">
        <v>1493800</v>
      </c>
      <c r="E14" s="10">
        <v>22583071.550000001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15597262.93</v>
      </c>
      <c r="N14" s="9"/>
      <c r="O14" s="9"/>
      <c r="P14" s="34">
        <f t="shared" si="1"/>
        <v>39674134.480000004</v>
      </c>
    </row>
    <row r="15" spans="1:16" x14ac:dyDescent="0.25">
      <c r="A15" s="8" t="s">
        <v>27</v>
      </c>
      <c r="B15" s="9">
        <v>51000000</v>
      </c>
      <c r="C15" s="9">
        <v>51000000</v>
      </c>
      <c r="D15" s="10">
        <v>3906175.98</v>
      </c>
      <c r="E15" s="10">
        <v>3865257.74</v>
      </c>
      <c r="F15" s="10">
        <v>3870397.7</v>
      </c>
      <c r="G15" s="10">
        <v>3844469.1</v>
      </c>
      <c r="H15" s="10">
        <v>3833174.62</v>
      </c>
      <c r="I15" s="10">
        <v>3868086.6</v>
      </c>
      <c r="J15" s="10">
        <v>3845649.29</v>
      </c>
      <c r="K15" s="10">
        <v>3851407.1300000004</v>
      </c>
      <c r="L15" s="10">
        <f>+[1]Hoja1!$O$35</f>
        <v>3805973.3499999996</v>
      </c>
      <c r="M15" s="10">
        <v>3853955.47</v>
      </c>
      <c r="N15" s="9"/>
      <c r="O15" s="9"/>
      <c r="P15" s="34">
        <f t="shared" si="1"/>
        <v>38544546.979999997</v>
      </c>
    </row>
    <row r="16" spans="1:16" x14ac:dyDescent="0.25">
      <c r="A16" s="5" t="s">
        <v>28</v>
      </c>
      <c r="B16" s="12">
        <f>+B17+B18+B19+B20+B21+B22+B23+B24+B25</f>
        <v>61738228</v>
      </c>
      <c r="C16" s="12">
        <f>+C17+C18+C19+C20+C21+C22+C23+C24+C25</f>
        <v>65417625</v>
      </c>
      <c r="D16" s="7">
        <f>+D17+D18+D19+D20+D21+D22+D23+D24+D25</f>
        <v>274555.45999999996</v>
      </c>
      <c r="E16" s="7">
        <f t="shared" ref="E16:J16" si="2">+E17+E18+E19+E20+E21+E22+E23+E24+E25</f>
        <v>3565825.6999999997</v>
      </c>
      <c r="F16" s="7">
        <f t="shared" si="2"/>
        <v>4184690.33</v>
      </c>
      <c r="G16" s="7">
        <f t="shared" si="2"/>
        <v>7044756.0999999987</v>
      </c>
      <c r="H16" s="7">
        <f t="shared" si="2"/>
        <v>4122187.2199999997</v>
      </c>
      <c r="I16" s="7">
        <f>+I17+I18+I19+I20+I21+I22+I23+I24+I25</f>
        <v>3131993.7800000003</v>
      </c>
      <c r="J16" s="7">
        <f t="shared" si="2"/>
        <v>5203217.95</v>
      </c>
      <c r="K16" s="7">
        <f>+K17+K18+K19+K20+K21+K22+K23+K24+K25</f>
        <v>5010336.9499999993</v>
      </c>
      <c r="L16" s="7">
        <f t="shared" ref="L16" si="3">+L17+L18+L19+L20+L21+L22+L23+L24+L25</f>
        <v>3257385.0199999991</v>
      </c>
      <c r="M16" s="12">
        <f>+M17+M18+M19+M20+M21+M22+M23+M24+M25</f>
        <v>8890301.870000001</v>
      </c>
      <c r="N16" s="9"/>
      <c r="O16" s="9"/>
      <c r="P16" s="12">
        <f t="shared" si="1"/>
        <v>44685250.379999995</v>
      </c>
    </row>
    <row r="17" spans="1:16" x14ac:dyDescent="0.25">
      <c r="A17" s="8" t="s">
        <v>29</v>
      </c>
      <c r="B17" s="9">
        <v>16312266</v>
      </c>
      <c r="C17" s="9">
        <v>16120072</v>
      </c>
      <c r="D17" s="10">
        <v>242105.46</v>
      </c>
      <c r="E17" s="10">
        <v>1388892.92</v>
      </c>
      <c r="F17" s="10">
        <v>1353319.81</v>
      </c>
      <c r="G17" s="10">
        <v>1172768.5899999999</v>
      </c>
      <c r="H17" s="10">
        <v>1723504.54</v>
      </c>
      <c r="I17" s="10">
        <v>821667.62</v>
      </c>
      <c r="J17" s="10">
        <v>1166626.1000000001</v>
      </c>
      <c r="K17" s="10">
        <v>1444491.03</v>
      </c>
      <c r="L17" s="10">
        <f>+[1]Hoja1!$O$40</f>
        <v>1291967.2599999998</v>
      </c>
      <c r="M17" s="10">
        <v>1597538.56</v>
      </c>
      <c r="N17" s="9"/>
      <c r="O17" s="9"/>
      <c r="P17" s="34">
        <f t="shared" si="1"/>
        <v>12202881.890000001</v>
      </c>
    </row>
    <row r="18" spans="1:16" x14ac:dyDescent="0.25">
      <c r="A18" s="8" t="s">
        <v>30</v>
      </c>
      <c r="B18" s="9">
        <v>3485106</v>
      </c>
      <c r="C18" s="9">
        <v>4711106</v>
      </c>
      <c r="D18" s="13">
        <v>0</v>
      </c>
      <c r="E18" s="13">
        <v>19250</v>
      </c>
      <c r="F18" s="13">
        <v>509426.18</v>
      </c>
      <c r="G18" s="13">
        <v>741942.22</v>
      </c>
      <c r="H18" s="13">
        <v>290556.75</v>
      </c>
      <c r="I18" s="13">
        <v>825811.83</v>
      </c>
      <c r="J18" s="13">
        <v>150720.92000000001</v>
      </c>
      <c r="K18" s="13">
        <v>46359.880000000005</v>
      </c>
      <c r="L18" s="13">
        <f>+[1]Hoja1!$O$49</f>
        <v>61044.979999999996</v>
      </c>
      <c r="M18" s="10">
        <v>36241.379999999997</v>
      </c>
      <c r="N18" s="9"/>
      <c r="O18" s="9"/>
      <c r="P18" s="34">
        <f t="shared" si="1"/>
        <v>2681354.1399999997</v>
      </c>
    </row>
    <row r="19" spans="1:16" x14ac:dyDescent="0.25">
      <c r="A19" s="8" t="s">
        <v>31</v>
      </c>
      <c r="B19" s="9">
        <v>957400</v>
      </c>
      <c r="C19" s="9">
        <v>492195</v>
      </c>
      <c r="D19" s="13">
        <v>0</v>
      </c>
      <c r="E19" s="10">
        <v>0</v>
      </c>
      <c r="F19" s="10">
        <v>0</v>
      </c>
      <c r="G19" s="10">
        <v>43800</v>
      </c>
      <c r="H19" s="10">
        <v>0</v>
      </c>
      <c r="I19" s="10">
        <v>0</v>
      </c>
      <c r="J19" s="10">
        <v>18550</v>
      </c>
      <c r="K19" s="10">
        <v>0</v>
      </c>
      <c r="L19" s="10"/>
      <c r="M19" s="10">
        <v>81900</v>
      </c>
      <c r="N19" s="9"/>
      <c r="O19" s="9"/>
      <c r="P19" s="34">
        <f t="shared" si="1"/>
        <v>144250</v>
      </c>
    </row>
    <row r="20" spans="1:16" x14ac:dyDescent="0.25">
      <c r="A20" s="8" t="s">
        <v>32</v>
      </c>
      <c r="B20" s="9">
        <v>1110000</v>
      </c>
      <c r="C20" s="9">
        <v>557067</v>
      </c>
      <c r="D20" s="13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9"/>
      <c r="O20" s="9"/>
      <c r="P20" s="34">
        <f t="shared" si="1"/>
        <v>0</v>
      </c>
    </row>
    <row r="21" spans="1:16" x14ac:dyDescent="0.25">
      <c r="A21" s="8" t="s">
        <v>33</v>
      </c>
      <c r="B21" s="9">
        <v>1295790</v>
      </c>
      <c r="C21" s="9">
        <v>2295764</v>
      </c>
      <c r="D21" s="10">
        <v>32450</v>
      </c>
      <c r="E21" s="10">
        <v>176311.96</v>
      </c>
      <c r="F21" s="10">
        <v>98571.42</v>
      </c>
      <c r="G21" s="10">
        <v>65510.71</v>
      </c>
      <c r="H21" s="10">
        <v>65510.71</v>
      </c>
      <c r="I21" s="10">
        <v>33060.71</v>
      </c>
      <c r="J21" s="10">
        <v>832948.46</v>
      </c>
      <c r="K21" s="10">
        <v>296811.42</v>
      </c>
      <c r="L21" s="10">
        <f>+[1]Hoja1!$O$59</f>
        <v>121560.71</v>
      </c>
      <c r="M21" s="10">
        <v>1029050.71</v>
      </c>
      <c r="N21" s="9"/>
      <c r="O21" s="9"/>
      <c r="P21" s="34">
        <f t="shared" si="1"/>
        <v>2751786.8099999996</v>
      </c>
    </row>
    <row r="22" spans="1:16" x14ac:dyDescent="0.25">
      <c r="A22" s="8" t="s">
        <v>34</v>
      </c>
      <c r="B22" s="9">
        <v>18820065</v>
      </c>
      <c r="C22" s="9">
        <v>17744464</v>
      </c>
      <c r="D22" s="10">
        <v>0</v>
      </c>
      <c r="E22" s="10">
        <v>1389654.93</v>
      </c>
      <c r="F22" s="10">
        <v>1422252.83</v>
      </c>
      <c r="G22" s="10">
        <v>3930934.7199999997</v>
      </c>
      <c r="H22" s="10">
        <v>1123730.8899999999</v>
      </c>
      <c r="I22" s="10">
        <v>1123530.75</v>
      </c>
      <c r="J22" s="10">
        <v>1345060.3399999999</v>
      </c>
      <c r="K22" s="10">
        <v>1127895.42</v>
      </c>
      <c r="L22" s="10">
        <f>+[1]Hoja1!$O$68</f>
        <v>791301.7</v>
      </c>
      <c r="M22" s="10">
        <v>6274472.3499999996</v>
      </c>
      <c r="N22" s="9"/>
      <c r="O22" s="9"/>
      <c r="P22" s="34">
        <f t="shared" si="1"/>
        <v>18528833.93</v>
      </c>
    </row>
    <row r="23" spans="1:16" ht="30" x14ac:dyDescent="0.25">
      <c r="A23" s="14" t="s">
        <v>35</v>
      </c>
      <c r="B23" s="9">
        <v>7693709</v>
      </c>
      <c r="C23" s="9">
        <v>11292220</v>
      </c>
      <c r="D23" s="10">
        <v>0</v>
      </c>
      <c r="E23" s="10">
        <v>0</v>
      </c>
      <c r="F23" s="10">
        <v>565800.27</v>
      </c>
      <c r="G23" s="10">
        <v>295867.76</v>
      </c>
      <c r="H23" s="10">
        <v>301540.52</v>
      </c>
      <c r="I23" s="10">
        <v>78595.899999999994</v>
      </c>
      <c r="J23" s="10">
        <v>876102.9</v>
      </c>
      <c r="K23" s="10">
        <v>940478.07</v>
      </c>
      <c r="L23" s="10">
        <f>+[1]Hoja1!$O$72</f>
        <v>419039.26</v>
      </c>
      <c r="M23" s="10">
        <v>-141115.34</v>
      </c>
      <c r="N23" s="9"/>
      <c r="O23" s="9"/>
      <c r="P23" s="34">
        <f t="shared" si="1"/>
        <v>3336309.34</v>
      </c>
    </row>
    <row r="24" spans="1:16" x14ac:dyDescent="0.25">
      <c r="A24" s="8" t="s">
        <v>36</v>
      </c>
      <c r="B24" s="9">
        <v>8841592</v>
      </c>
      <c r="C24" s="9">
        <v>8332618</v>
      </c>
      <c r="D24" s="10">
        <v>0</v>
      </c>
      <c r="E24" s="10">
        <v>191897.52</v>
      </c>
      <c r="F24" s="10">
        <v>235319.82</v>
      </c>
      <c r="G24" s="10">
        <v>793932.1</v>
      </c>
      <c r="H24" s="10">
        <v>617343.80999999994</v>
      </c>
      <c r="I24" s="10">
        <v>249326.97</v>
      </c>
      <c r="J24" s="10">
        <v>65850.33</v>
      </c>
      <c r="K24" s="10">
        <v>1154301.1299999999</v>
      </c>
      <c r="L24" s="10">
        <f>+[1]Hoja1!$O$82</f>
        <v>86340.61</v>
      </c>
      <c r="M24" s="10">
        <v>12214.21</v>
      </c>
      <c r="N24" s="9"/>
      <c r="O24" s="9"/>
      <c r="P24" s="34">
        <f t="shared" si="1"/>
        <v>3406526.4999999995</v>
      </c>
    </row>
    <row r="25" spans="1:16" x14ac:dyDescent="0.25">
      <c r="A25" s="8" t="s">
        <v>37</v>
      </c>
      <c r="B25" s="9">
        <v>3222300</v>
      </c>
      <c r="C25" s="9">
        <v>3872119</v>
      </c>
      <c r="D25" s="10">
        <v>0</v>
      </c>
      <c r="E25" s="10">
        <v>399818.37</v>
      </c>
      <c r="F25" s="10">
        <v>0</v>
      </c>
      <c r="G25" s="10">
        <v>0</v>
      </c>
      <c r="H25" s="10">
        <v>0</v>
      </c>
      <c r="I25" s="10">
        <v>0</v>
      </c>
      <c r="J25" s="10">
        <v>747358.9</v>
      </c>
      <c r="K25" s="10">
        <v>0</v>
      </c>
      <c r="L25" s="10">
        <f>+[1]Hoja1!$O$97</f>
        <v>486130.5</v>
      </c>
      <c r="M25" s="10">
        <v>0</v>
      </c>
      <c r="N25" s="9"/>
      <c r="O25" s="9"/>
      <c r="P25" s="34">
        <f t="shared" si="1"/>
        <v>1633307.77</v>
      </c>
    </row>
    <row r="26" spans="1:16" x14ac:dyDescent="0.25">
      <c r="A26" s="5" t="s">
        <v>38</v>
      </c>
      <c r="B26" s="12">
        <f>+B27+B28+B29+B30+B31+B32+B33+B34+B35</f>
        <v>56323593</v>
      </c>
      <c r="C26" s="12">
        <f>+C27+C28+C29+C30+C31+C32+C33+C34+C35</f>
        <v>46480843</v>
      </c>
      <c r="D26" s="7">
        <v>0</v>
      </c>
      <c r="E26" s="7">
        <f t="shared" ref="E26:L26" si="4">+E27+E28+E29+E30+E31+E32+E33+E34+E35</f>
        <v>60550</v>
      </c>
      <c r="F26" s="7">
        <f t="shared" si="4"/>
        <v>1448037.1</v>
      </c>
      <c r="G26" s="7">
        <f t="shared" si="4"/>
        <v>2057803.98</v>
      </c>
      <c r="H26" s="7">
        <f t="shared" si="4"/>
        <v>5950887.71</v>
      </c>
      <c r="I26" s="7">
        <f t="shared" si="4"/>
        <v>2290149.5700000003</v>
      </c>
      <c r="J26" s="7">
        <f t="shared" si="4"/>
        <v>862927.96</v>
      </c>
      <c r="K26" s="7">
        <f t="shared" si="4"/>
        <v>4841248.1500000004</v>
      </c>
      <c r="L26" s="7">
        <f t="shared" si="4"/>
        <v>1305338.9300000002</v>
      </c>
      <c r="M26" s="12">
        <f>+M27+M28+M29+M30+M31+M32+M33+M34+M35</f>
        <v>639584.30000000005</v>
      </c>
      <c r="N26" s="9"/>
      <c r="O26" s="9"/>
      <c r="P26" s="12">
        <f t="shared" si="1"/>
        <v>19456527.699999999</v>
      </c>
    </row>
    <row r="27" spans="1:16" x14ac:dyDescent="0.25">
      <c r="A27" s="8" t="s">
        <v>39</v>
      </c>
      <c r="B27" s="9">
        <v>3226938</v>
      </c>
      <c r="C27" s="9">
        <v>2189719</v>
      </c>
      <c r="D27" s="10">
        <v>0</v>
      </c>
      <c r="E27" s="10">
        <v>0</v>
      </c>
      <c r="F27" s="10">
        <v>33182</v>
      </c>
      <c r="G27" s="10">
        <v>37999.279999999999</v>
      </c>
      <c r="H27" s="10">
        <v>543304.32000000007</v>
      </c>
      <c r="I27" s="15">
        <v>122539.19</v>
      </c>
      <c r="J27" s="10">
        <v>37999.279999999999</v>
      </c>
      <c r="K27" s="10">
        <v>37999.279999999999</v>
      </c>
      <c r="L27" s="10">
        <f>+[1]Hoja1!$O$100</f>
        <v>185775.28</v>
      </c>
      <c r="M27" s="10">
        <v>57202.59</v>
      </c>
      <c r="N27" s="9"/>
      <c r="O27" s="9"/>
      <c r="P27" s="34">
        <f t="shared" si="1"/>
        <v>1056001.2200000002</v>
      </c>
    </row>
    <row r="28" spans="1:16" x14ac:dyDescent="0.25">
      <c r="A28" s="8" t="s">
        <v>40</v>
      </c>
      <c r="B28" s="9">
        <v>6481788</v>
      </c>
      <c r="C28" s="9">
        <v>2029039</v>
      </c>
      <c r="D28" s="10">
        <v>0</v>
      </c>
      <c r="E28" s="10">
        <v>0</v>
      </c>
      <c r="F28" s="10">
        <v>101598</v>
      </c>
      <c r="G28" s="10">
        <v>0</v>
      </c>
      <c r="H28" s="10">
        <v>0</v>
      </c>
      <c r="I28" s="10">
        <v>0</v>
      </c>
      <c r="J28" s="10">
        <v>13570</v>
      </c>
      <c r="K28" s="10">
        <v>0</v>
      </c>
      <c r="L28" s="10">
        <v>0</v>
      </c>
      <c r="M28" s="10">
        <v>0</v>
      </c>
      <c r="N28" s="9"/>
      <c r="O28" s="9"/>
      <c r="P28" s="34">
        <f t="shared" si="1"/>
        <v>115168</v>
      </c>
    </row>
    <row r="29" spans="1:16" x14ac:dyDescent="0.25">
      <c r="A29" s="8" t="s">
        <v>41</v>
      </c>
      <c r="B29" s="9">
        <v>3723934</v>
      </c>
      <c r="C29" s="9">
        <v>3793334</v>
      </c>
      <c r="D29" s="10">
        <v>0</v>
      </c>
      <c r="E29" s="10">
        <v>60550</v>
      </c>
      <c r="F29" s="10">
        <v>772487</v>
      </c>
      <c r="G29" s="10">
        <v>0</v>
      </c>
      <c r="H29" s="10">
        <v>320621.26</v>
      </c>
      <c r="I29" s="10">
        <v>14631.76</v>
      </c>
      <c r="J29" s="10">
        <v>9440</v>
      </c>
      <c r="K29" s="10">
        <v>0</v>
      </c>
      <c r="L29" s="10">
        <v>0</v>
      </c>
      <c r="M29" s="10">
        <v>87999.679999999993</v>
      </c>
      <c r="N29" s="9"/>
      <c r="O29" s="9"/>
      <c r="P29" s="34">
        <f t="shared" si="1"/>
        <v>1265729.7</v>
      </c>
    </row>
    <row r="30" spans="1:16" x14ac:dyDescent="0.25">
      <c r="A30" s="8" t="s">
        <v>42</v>
      </c>
      <c r="B30" s="9">
        <v>660000</v>
      </c>
      <c r="C30" s="9">
        <v>660000</v>
      </c>
      <c r="D30" s="10">
        <v>0</v>
      </c>
      <c r="E30" s="10">
        <v>0</v>
      </c>
      <c r="F30" s="10">
        <v>119286.57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f>+[1]Hoja1!$O$115</f>
        <v>55483.95</v>
      </c>
      <c r="M30" s="10">
        <v>0</v>
      </c>
      <c r="N30" s="9"/>
      <c r="O30" s="9"/>
      <c r="P30" s="34">
        <f t="shared" si="1"/>
        <v>174770.52000000002</v>
      </c>
    </row>
    <row r="31" spans="1:16" x14ac:dyDescent="0.25">
      <c r="A31" s="8" t="s">
        <v>43</v>
      </c>
      <c r="B31" s="9">
        <v>1434700</v>
      </c>
      <c r="C31" s="9">
        <v>1435153</v>
      </c>
      <c r="D31" s="10">
        <v>0</v>
      </c>
      <c r="E31" s="10">
        <v>0</v>
      </c>
      <c r="F31" s="10">
        <v>50854.8</v>
      </c>
      <c r="G31" s="10">
        <v>0</v>
      </c>
      <c r="H31" s="10">
        <v>527246.21</v>
      </c>
      <c r="I31" s="10">
        <v>0</v>
      </c>
      <c r="J31" s="10">
        <v>58410</v>
      </c>
      <c r="K31" s="10">
        <v>0</v>
      </c>
      <c r="L31" s="10">
        <v>0</v>
      </c>
      <c r="M31" s="10">
        <v>0</v>
      </c>
      <c r="N31" s="9"/>
      <c r="O31" s="9"/>
      <c r="P31" s="34">
        <f t="shared" si="1"/>
        <v>636511.01</v>
      </c>
    </row>
    <row r="32" spans="1:16" x14ac:dyDescent="0.25">
      <c r="A32" s="8" t="s">
        <v>44</v>
      </c>
      <c r="B32" s="9">
        <v>1852271</v>
      </c>
      <c r="C32" s="9">
        <v>1904321</v>
      </c>
      <c r="D32" s="10">
        <v>0</v>
      </c>
      <c r="E32" s="10">
        <v>0</v>
      </c>
      <c r="F32" s="10">
        <v>0</v>
      </c>
      <c r="G32" s="10">
        <v>42755.67</v>
      </c>
      <c r="H32" s="10">
        <v>0</v>
      </c>
      <c r="I32" s="10">
        <v>0</v>
      </c>
      <c r="J32" s="10">
        <v>258907.34</v>
      </c>
      <c r="K32" s="10">
        <v>-129092</v>
      </c>
      <c r="L32" s="10">
        <v>0</v>
      </c>
      <c r="M32" s="10">
        <v>0</v>
      </c>
      <c r="N32" s="9"/>
      <c r="O32" s="9"/>
      <c r="P32" s="34">
        <f t="shared" si="1"/>
        <v>172571.01</v>
      </c>
    </row>
    <row r="33" spans="1:16" x14ac:dyDescent="0.25">
      <c r="A33" s="8" t="s">
        <v>45</v>
      </c>
      <c r="B33" s="9">
        <v>17611609</v>
      </c>
      <c r="C33" s="9">
        <v>15661609</v>
      </c>
      <c r="D33" s="10">
        <v>0</v>
      </c>
      <c r="E33" s="10">
        <v>0</v>
      </c>
      <c r="F33" s="10">
        <v>164738.07</v>
      </c>
      <c r="G33" s="10">
        <v>64230.720000000001</v>
      </c>
      <c r="H33" s="10">
        <v>4000000</v>
      </c>
      <c r="I33" s="10">
        <v>10168</v>
      </c>
      <c r="J33" s="10">
        <v>120999.67999999999</v>
      </c>
      <c r="K33" s="10">
        <v>4790000</v>
      </c>
      <c r="L33" s="10">
        <f>+[1]Hoja1!$O$138</f>
        <v>61779.4</v>
      </c>
      <c r="M33" s="10">
        <v>0</v>
      </c>
      <c r="N33" s="9"/>
      <c r="O33" s="9"/>
      <c r="P33" s="34">
        <f t="shared" si="1"/>
        <v>9211915.8699999992</v>
      </c>
    </row>
    <row r="34" spans="1:16" ht="30" x14ac:dyDescent="0.25">
      <c r="A34" s="14" t="s">
        <v>46</v>
      </c>
      <c r="B34" s="9">
        <v>0</v>
      </c>
      <c r="C34" s="9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9"/>
      <c r="O34" s="9"/>
      <c r="P34" s="34">
        <f t="shared" si="1"/>
        <v>0</v>
      </c>
    </row>
    <row r="35" spans="1:16" x14ac:dyDescent="0.25">
      <c r="A35" s="8" t="s">
        <v>47</v>
      </c>
      <c r="B35" s="9">
        <v>21332353</v>
      </c>
      <c r="C35" s="9">
        <v>18807668</v>
      </c>
      <c r="D35" s="10">
        <v>0</v>
      </c>
      <c r="E35" s="10">
        <v>0</v>
      </c>
      <c r="F35" s="10">
        <v>205890.66</v>
      </c>
      <c r="G35" s="10">
        <v>1912818.31</v>
      </c>
      <c r="H35" s="10">
        <v>559715.91999999993</v>
      </c>
      <c r="I35" s="10">
        <v>2142810.62</v>
      </c>
      <c r="J35" s="10">
        <v>363601.66000000003</v>
      </c>
      <c r="K35" s="10">
        <v>142340.87</v>
      </c>
      <c r="L35" s="10">
        <v>1002300.3</v>
      </c>
      <c r="M35" s="10">
        <v>494382.03</v>
      </c>
      <c r="N35" s="9"/>
      <c r="O35" s="9"/>
      <c r="P35" s="34">
        <f t="shared" si="1"/>
        <v>6823860.3700000001</v>
      </c>
    </row>
    <row r="36" spans="1:16" x14ac:dyDescent="0.25">
      <c r="A36" s="5" t="s">
        <v>48</v>
      </c>
      <c r="B36" s="12">
        <f>+B37+B38+B39+B40+B41+B42+B43</f>
        <v>3705563</v>
      </c>
      <c r="C36" s="12">
        <f>+C37+C38+C39+C40+C41+C42+C43</f>
        <v>4255563</v>
      </c>
      <c r="D36" s="7">
        <f>+D37+D38+D39+D40+D41+D42+D43</f>
        <v>0</v>
      </c>
      <c r="E36" s="7">
        <f t="shared" ref="E36:L36" si="5">+E37+E38+E39+E40+E41+E42+E43</f>
        <v>0</v>
      </c>
      <c r="F36" s="7">
        <f t="shared" si="5"/>
        <v>529652.80000000005</v>
      </c>
      <c r="G36" s="7">
        <f t="shared" si="5"/>
        <v>338000</v>
      </c>
      <c r="H36" s="7">
        <f t="shared" si="5"/>
        <v>0</v>
      </c>
      <c r="I36" s="7">
        <f t="shared" si="5"/>
        <v>402000</v>
      </c>
      <c r="J36" s="7">
        <f t="shared" si="5"/>
        <v>0</v>
      </c>
      <c r="K36" s="7">
        <f t="shared" si="5"/>
        <v>0</v>
      </c>
      <c r="L36" s="7">
        <f t="shared" si="5"/>
        <v>609750</v>
      </c>
      <c r="M36" s="10">
        <v>0</v>
      </c>
      <c r="N36" s="9"/>
      <c r="O36" s="9"/>
      <c r="P36" s="12">
        <f t="shared" si="1"/>
        <v>1879402.8</v>
      </c>
    </row>
    <row r="37" spans="1:16" x14ac:dyDescent="0.25">
      <c r="A37" s="8" t="s">
        <v>49</v>
      </c>
      <c r="B37" s="9">
        <v>2250000</v>
      </c>
      <c r="C37" s="9">
        <v>2800000</v>
      </c>
      <c r="D37" s="10">
        <v>0</v>
      </c>
      <c r="E37" s="10">
        <v>0</v>
      </c>
      <c r="F37" s="10">
        <v>329000</v>
      </c>
      <c r="G37" s="10">
        <v>338000</v>
      </c>
      <c r="H37" s="10">
        <v>0</v>
      </c>
      <c r="I37" s="10">
        <v>402000</v>
      </c>
      <c r="J37" s="10">
        <v>0</v>
      </c>
      <c r="K37" s="10">
        <v>0</v>
      </c>
      <c r="L37" s="10">
        <f>+[1]Hoja1!$O$163</f>
        <v>609750</v>
      </c>
      <c r="M37" s="10">
        <v>0</v>
      </c>
      <c r="N37" s="9"/>
      <c r="O37" s="9"/>
      <c r="P37" s="34">
        <f t="shared" si="1"/>
        <v>1678750</v>
      </c>
    </row>
    <row r="38" spans="1:16" x14ac:dyDescent="0.25">
      <c r="A38" s="8" t="s">
        <v>50</v>
      </c>
      <c r="B38" s="9">
        <v>0</v>
      </c>
      <c r="C38" s="9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9"/>
      <c r="O38" s="9"/>
      <c r="P38" s="34">
        <f t="shared" si="1"/>
        <v>0</v>
      </c>
    </row>
    <row r="39" spans="1:16" x14ac:dyDescent="0.25">
      <c r="A39" s="8" t="s">
        <v>51</v>
      </c>
      <c r="B39" s="9">
        <v>0</v>
      </c>
      <c r="C39" s="9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9"/>
      <c r="O39" s="9"/>
      <c r="P39" s="34">
        <f t="shared" si="1"/>
        <v>0</v>
      </c>
    </row>
    <row r="40" spans="1:16" x14ac:dyDescent="0.25">
      <c r="A40" s="8" t="s">
        <v>52</v>
      </c>
      <c r="B40" s="9">
        <v>0</v>
      </c>
      <c r="C40" s="9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9"/>
      <c r="O40" s="9"/>
      <c r="P40" s="34">
        <f t="shared" si="1"/>
        <v>0</v>
      </c>
    </row>
    <row r="41" spans="1:16" x14ac:dyDescent="0.25">
      <c r="A41" s="8" t="s">
        <v>53</v>
      </c>
      <c r="B41" s="9">
        <v>0</v>
      </c>
      <c r="C41" s="9">
        <v>0</v>
      </c>
      <c r="D41" s="10">
        <v>0</v>
      </c>
      <c r="E41" s="10">
        <v>0</v>
      </c>
      <c r="F41" s="10">
        <v>200652.79999999999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9"/>
      <c r="O41" s="9"/>
      <c r="P41" s="34">
        <f t="shared" si="1"/>
        <v>200652.79999999999</v>
      </c>
    </row>
    <row r="42" spans="1:16" x14ac:dyDescent="0.25">
      <c r="A42" s="8" t="s">
        <v>54</v>
      </c>
      <c r="B42" s="9">
        <v>0</v>
      </c>
      <c r="C42" s="9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9"/>
      <c r="O42" s="9"/>
      <c r="P42" s="34">
        <f t="shared" si="1"/>
        <v>0</v>
      </c>
    </row>
    <row r="43" spans="1:16" x14ac:dyDescent="0.25">
      <c r="A43" s="8" t="s">
        <v>55</v>
      </c>
      <c r="B43" s="9">
        <v>1455563</v>
      </c>
      <c r="C43" s="9">
        <v>1455563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9"/>
      <c r="O43" s="9"/>
      <c r="P43" s="34">
        <f t="shared" si="1"/>
        <v>0</v>
      </c>
    </row>
    <row r="44" spans="1:16" x14ac:dyDescent="0.25">
      <c r="A44" s="8" t="s">
        <v>56</v>
      </c>
      <c r="B44" s="9">
        <v>0</v>
      </c>
      <c r="C44" s="9">
        <v>0</v>
      </c>
      <c r="D44" s="13">
        <f>+D45+D46+D47+D48+D49+D50+D51</f>
        <v>0</v>
      </c>
      <c r="E44" s="7">
        <f t="shared" ref="E44:L44" si="6">+E45+E46+E47+E48+E49+E50+E51</f>
        <v>0</v>
      </c>
      <c r="F44" s="7">
        <f t="shared" si="6"/>
        <v>0</v>
      </c>
      <c r="G44" s="7">
        <f t="shared" si="6"/>
        <v>0</v>
      </c>
      <c r="H44" s="7">
        <f t="shared" si="6"/>
        <v>0</v>
      </c>
      <c r="I44" s="7">
        <f t="shared" si="6"/>
        <v>0</v>
      </c>
      <c r="J44" s="7">
        <f t="shared" si="6"/>
        <v>0</v>
      </c>
      <c r="K44" s="7">
        <f t="shared" si="6"/>
        <v>0</v>
      </c>
      <c r="L44" s="7">
        <f t="shared" si="6"/>
        <v>0</v>
      </c>
      <c r="M44" s="10">
        <v>0</v>
      </c>
      <c r="N44" s="9"/>
      <c r="O44" s="9"/>
      <c r="P44" s="34">
        <f t="shared" si="1"/>
        <v>0</v>
      </c>
    </row>
    <row r="45" spans="1:16" x14ac:dyDescent="0.25">
      <c r="A45" s="5" t="s">
        <v>57</v>
      </c>
      <c r="B45" s="12">
        <f>+B46+B47+B48+B49+B50+B51</f>
        <v>0</v>
      </c>
      <c r="C45" s="12">
        <f>+C46+C47+C48+C49+C50+C51</f>
        <v>0</v>
      </c>
      <c r="D45" s="16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9"/>
      <c r="O45" s="9"/>
      <c r="P45" s="34">
        <f t="shared" si="1"/>
        <v>0</v>
      </c>
    </row>
    <row r="46" spans="1:16" x14ac:dyDescent="0.25">
      <c r="A46" s="8" t="s">
        <v>58</v>
      </c>
      <c r="B46" s="9">
        <v>0</v>
      </c>
      <c r="C46" s="9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9"/>
      <c r="O46" s="9"/>
      <c r="P46" s="34">
        <f t="shared" si="1"/>
        <v>0</v>
      </c>
    </row>
    <row r="47" spans="1:16" x14ac:dyDescent="0.25">
      <c r="A47" s="8" t="s">
        <v>59</v>
      </c>
      <c r="B47" s="9">
        <v>0</v>
      </c>
      <c r="C47" s="9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9"/>
      <c r="O47" s="9"/>
      <c r="P47" s="34">
        <f t="shared" si="1"/>
        <v>0</v>
      </c>
    </row>
    <row r="48" spans="1:16" x14ac:dyDescent="0.25">
      <c r="A48" s="8" t="s">
        <v>60</v>
      </c>
      <c r="B48" s="9">
        <v>0</v>
      </c>
      <c r="C48" s="9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9"/>
      <c r="O48" s="9"/>
      <c r="P48" s="34">
        <f t="shared" si="1"/>
        <v>0</v>
      </c>
    </row>
    <row r="49" spans="1:16" x14ac:dyDescent="0.25">
      <c r="A49" s="8" t="s">
        <v>61</v>
      </c>
      <c r="B49" s="9">
        <v>0</v>
      </c>
      <c r="C49" s="9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9"/>
      <c r="O49" s="9"/>
      <c r="P49" s="34">
        <f t="shared" si="1"/>
        <v>0</v>
      </c>
    </row>
    <row r="50" spans="1:16" x14ac:dyDescent="0.25">
      <c r="A50" s="8" t="s">
        <v>62</v>
      </c>
      <c r="B50" s="9">
        <v>0</v>
      </c>
      <c r="C50" s="9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9"/>
      <c r="O50" s="9"/>
      <c r="P50" s="34">
        <f t="shared" si="1"/>
        <v>0</v>
      </c>
    </row>
    <row r="51" spans="1:16" x14ac:dyDescent="0.25">
      <c r="A51" s="8" t="s">
        <v>63</v>
      </c>
      <c r="B51" s="9">
        <v>0</v>
      </c>
      <c r="C51" s="9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9"/>
      <c r="O51" s="9"/>
      <c r="P51" s="34">
        <f t="shared" si="1"/>
        <v>0</v>
      </c>
    </row>
    <row r="52" spans="1:16" x14ac:dyDescent="0.25">
      <c r="A52" s="5" t="s">
        <v>64</v>
      </c>
      <c r="B52" s="12">
        <f>+B53+B54+B55+B56+B57+B58+B59+B60+B61</f>
        <v>5037270</v>
      </c>
      <c r="C52" s="12">
        <f>+C53+C54+C55+C56+C57+C58+C59+C60+C61</f>
        <v>10650623</v>
      </c>
      <c r="D52" s="7">
        <f>+D53+D54+D55+D56+D57+D58+D59+D60+D61</f>
        <v>0</v>
      </c>
      <c r="E52" s="7">
        <f t="shared" ref="E52:L52" si="7">+E53+E54+E55+E56+E57+E58+E59+E60+E61</f>
        <v>0</v>
      </c>
      <c r="F52" s="7">
        <f t="shared" si="7"/>
        <v>280047.03999999998</v>
      </c>
      <c r="G52" s="7">
        <f t="shared" si="7"/>
        <v>847431.06999999983</v>
      </c>
      <c r="H52" s="7">
        <f t="shared" si="7"/>
        <v>1420988.22</v>
      </c>
      <c r="I52" s="7">
        <f t="shared" si="7"/>
        <v>0</v>
      </c>
      <c r="J52" s="7">
        <f t="shared" si="7"/>
        <v>0</v>
      </c>
      <c r="K52" s="7">
        <f t="shared" si="7"/>
        <v>1764372.31</v>
      </c>
      <c r="L52" s="7">
        <f t="shared" si="7"/>
        <v>1306024.6999999997</v>
      </c>
      <c r="M52" s="12">
        <f>+M53+M54+M55+M56+M57+M58+M59+M60+M61</f>
        <v>182782</v>
      </c>
      <c r="N52" s="9"/>
      <c r="O52" s="9"/>
      <c r="P52" s="12">
        <f t="shared" si="1"/>
        <v>5801645.3399999999</v>
      </c>
    </row>
    <row r="53" spans="1:16" x14ac:dyDescent="0.25">
      <c r="A53" s="8" t="s">
        <v>65</v>
      </c>
      <c r="B53" s="9">
        <v>1762347</v>
      </c>
      <c r="C53" s="9">
        <v>6834023.04</v>
      </c>
      <c r="D53" s="10">
        <v>0</v>
      </c>
      <c r="E53" s="10">
        <v>0</v>
      </c>
      <c r="F53" s="10">
        <v>0</v>
      </c>
      <c r="G53" s="10">
        <v>1127478.1099999999</v>
      </c>
      <c r="H53" s="10">
        <v>611130.62</v>
      </c>
      <c r="I53" s="10">
        <v>0</v>
      </c>
      <c r="J53" s="10">
        <v>0</v>
      </c>
      <c r="K53" s="10">
        <v>464181.67</v>
      </c>
      <c r="L53" s="10">
        <f>+[1]Hoja1!$O$170</f>
        <v>1300102.2799999998</v>
      </c>
      <c r="M53" s="10">
        <v>0</v>
      </c>
      <c r="N53" s="9"/>
      <c r="O53" s="9"/>
      <c r="P53" s="34">
        <f t="shared" si="1"/>
        <v>3502892.6799999997</v>
      </c>
    </row>
    <row r="54" spans="1:16" x14ac:dyDescent="0.25">
      <c r="A54" s="8" t="s">
        <v>66</v>
      </c>
      <c r="B54" s="9">
        <v>140000</v>
      </c>
      <c r="C54" s="9">
        <v>414124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372623.98</v>
      </c>
      <c r="L54" s="10">
        <v>0</v>
      </c>
      <c r="M54" s="10">
        <v>0</v>
      </c>
      <c r="N54" s="9"/>
      <c r="O54" s="9"/>
      <c r="P54" s="34">
        <f t="shared" si="1"/>
        <v>372623.98</v>
      </c>
    </row>
    <row r="55" spans="1:16" x14ac:dyDescent="0.25">
      <c r="A55" s="8" t="s">
        <v>67</v>
      </c>
      <c r="B55" s="9">
        <v>26000</v>
      </c>
      <c r="C55" s="9">
        <v>26000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9"/>
      <c r="O55" s="9"/>
      <c r="P55" s="34">
        <f t="shared" si="1"/>
        <v>0</v>
      </c>
    </row>
    <row r="56" spans="1:16" x14ac:dyDescent="0.25">
      <c r="A56" s="8" t="s">
        <v>68</v>
      </c>
      <c r="B56" s="9">
        <v>0</v>
      </c>
      <c r="C56" s="9">
        <v>0</v>
      </c>
      <c r="D56" s="10">
        <v>0</v>
      </c>
      <c r="E56" s="10">
        <v>0</v>
      </c>
      <c r="F56" s="10">
        <v>280047.03999999998</v>
      </c>
      <c r="G56" s="10">
        <v>-280047.03999999998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182782</v>
      </c>
      <c r="N56" s="9"/>
      <c r="O56" s="9"/>
      <c r="P56" s="34">
        <f t="shared" si="1"/>
        <v>182782</v>
      </c>
    </row>
    <row r="57" spans="1:16" x14ac:dyDescent="0.25">
      <c r="A57" s="8" t="s">
        <v>69</v>
      </c>
      <c r="B57" s="9">
        <v>2582405</v>
      </c>
      <c r="C57" s="9">
        <v>2119357.96</v>
      </c>
      <c r="D57" s="10">
        <v>0</v>
      </c>
      <c r="E57" s="10">
        <v>0</v>
      </c>
      <c r="F57" s="10">
        <v>0</v>
      </c>
      <c r="G57" s="10">
        <v>0</v>
      </c>
      <c r="H57" s="10">
        <v>809857.6</v>
      </c>
      <c r="I57" s="10">
        <v>0</v>
      </c>
      <c r="J57" s="10">
        <v>0</v>
      </c>
      <c r="K57" s="10">
        <v>798474.66</v>
      </c>
      <c r="L57" s="10">
        <f>+[1]Hoja1!$O$180</f>
        <v>5922.42</v>
      </c>
      <c r="M57" s="10">
        <v>0</v>
      </c>
      <c r="N57" s="9"/>
      <c r="O57" s="9"/>
      <c r="P57" s="34">
        <f t="shared" si="1"/>
        <v>1614254.68</v>
      </c>
    </row>
    <row r="58" spans="1:16" x14ac:dyDescent="0.25">
      <c r="A58" s="8" t="s">
        <v>70</v>
      </c>
      <c r="B58" s="9">
        <v>266518</v>
      </c>
      <c r="C58" s="9">
        <v>266518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9"/>
      <c r="O58" s="9"/>
      <c r="P58" s="34">
        <f t="shared" si="1"/>
        <v>0</v>
      </c>
    </row>
    <row r="59" spans="1:16" x14ac:dyDescent="0.25">
      <c r="A59" s="8" t="s">
        <v>71</v>
      </c>
      <c r="B59" s="9">
        <v>0</v>
      </c>
      <c r="C59" s="9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9"/>
      <c r="O59" s="9"/>
      <c r="P59" s="34">
        <f t="shared" si="1"/>
        <v>0</v>
      </c>
    </row>
    <row r="60" spans="1:16" x14ac:dyDescent="0.25">
      <c r="A60" s="8" t="s">
        <v>72</v>
      </c>
      <c r="B60" s="9">
        <v>260000</v>
      </c>
      <c r="C60" s="9">
        <v>790600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129092</v>
      </c>
      <c r="L60" s="10">
        <v>0</v>
      </c>
      <c r="M60" s="10">
        <v>0</v>
      </c>
      <c r="N60" s="9"/>
      <c r="O60" s="9"/>
      <c r="P60" s="34">
        <f t="shared" si="1"/>
        <v>129092</v>
      </c>
    </row>
    <row r="61" spans="1:16" x14ac:dyDescent="0.25">
      <c r="A61" s="8" t="s">
        <v>73</v>
      </c>
      <c r="B61" s="9">
        <v>0</v>
      </c>
      <c r="C61" s="9">
        <v>200000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9"/>
      <c r="O61" s="9"/>
      <c r="P61" s="34">
        <f t="shared" si="1"/>
        <v>0</v>
      </c>
    </row>
    <row r="62" spans="1:16" x14ac:dyDescent="0.25">
      <c r="A62" s="5" t="s">
        <v>74</v>
      </c>
      <c r="B62" s="12">
        <v>0</v>
      </c>
      <c r="C62" s="9">
        <v>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0">
        <v>0</v>
      </c>
      <c r="N62" s="9"/>
      <c r="O62" s="9"/>
      <c r="P62" s="34">
        <f t="shared" si="1"/>
        <v>0</v>
      </c>
    </row>
    <row r="63" spans="1:16" x14ac:dyDescent="0.25">
      <c r="A63" s="8" t="s">
        <v>75</v>
      </c>
      <c r="B63" s="9">
        <v>0</v>
      </c>
      <c r="C63" s="9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9"/>
      <c r="O63" s="9"/>
      <c r="P63" s="34">
        <f t="shared" si="1"/>
        <v>0</v>
      </c>
    </row>
    <row r="64" spans="1:16" x14ac:dyDescent="0.25">
      <c r="A64" s="8" t="s">
        <v>76</v>
      </c>
      <c r="B64" s="9">
        <v>0</v>
      </c>
      <c r="C64" s="9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9"/>
      <c r="O64" s="9"/>
      <c r="P64" s="34">
        <f t="shared" si="1"/>
        <v>0</v>
      </c>
    </row>
    <row r="65" spans="1:16" x14ac:dyDescent="0.25">
      <c r="A65" s="8" t="s">
        <v>77</v>
      </c>
      <c r="B65" s="9">
        <v>0</v>
      </c>
      <c r="C65" s="9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9"/>
      <c r="O65" s="9"/>
      <c r="P65" s="34">
        <f t="shared" si="1"/>
        <v>0</v>
      </c>
    </row>
    <row r="66" spans="1:16" x14ac:dyDescent="0.25">
      <c r="A66" s="8" t="s">
        <v>78</v>
      </c>
      <c r="B66" s="9">
        <v>0</v>
      </c>
      <c r="C66" s="9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9"/>
      <c r="O66" s="9"/>
      <c r="P66" s="34">
        <f t="shared" si="1"/>
        <v>0</v>
      </c>
    </row>
    <row r="67" spans="1:16" x14ac:dyDescent="0.25">
      <c r="A67" s="5" t="s">
        <v>79</v>
      </c>
      <c r="B67" s="12">
        <v>0</v>
      </c>
      <c r="C67" s="9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0">
        <v>0</v>
      </c>
      <c r="N67" s="9"/>
      <c r="O67" s="9"/>
      <c r="P67" s="34">
        <f t="shared" si="1"/>
        <v>0</v>
      </c>
    </row>
    <row r="68" spans="1:16" x14ac:dyDescent="0.25">
      <c r="A68" s="8" t="s">
        <v>80</v>
      </c>
      <c r="B68" s="9">
        <v>0</v>
      </c>
      <c r="C68" s="9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9"/>
      <c r="O68" s="9"/>
      <c r="P68" s="12">
        <f t="shared" si="1"/>
        <v>0</v>
      </c>
    </row>
    <row r="69" spans="1:16" x14ac:dyDescent="0.25">
      <c r="A69" s="8" t="s">
        <v>81</v>
      </c>
      <c r="B69" s="9">
        <v>0</v>
      </c>
      <c r="C69" s="9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9"/>
      <c r="O69" s="9"/>
      <c r="P69" s="12">
        <f t="shared" si="1"/>
        <v>0</v>
      </c>
    </row>
    <row r="70" spans="1:16" x14ac:dyDescent="0.25">
      <c r="A70" s="5" t="s">
        <v>82</v>
      </c>
      <c r="B70" s="12">
        <v>0</v>
      </c>
      <c r="C70" s="12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0">
        <v>0</v>
      </c>
      <c r="N70" s="9"/>
      <c r="O70" s="9"/>
      <c r="P70" s="12">
        <f t="shared" si="1"/>
        <v>0</v>
      </c>
    </row>
    <row r="71" spans="1:16" x14ac:dyDescent="0.25">
      <c r="A71" s="8" t="s">
        <v>83</v>
      </c>
      <c r="B71" s="9">
        <v>0</v>
      </c>
      <c r="C71" s="9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9"/>
      <c r="O71" s="9"/>
      <c r="P71" s="12">
        <f t="shared" si="1"/>
        <v>0</v>
      </c>
    </row>
    <row r="72" spans="1:16" x14ac:dyDescent="0.25">
      <c r="A72" s="8" t="s">
        <v>84</v>
      </c>
      <c r="B72" s="9">
        <v>0</v>
      </c>
      <c r="C72" s="9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9"/>
      <c r="O72" s="9"/>
      <c r="P72" s="12">
        <f t="shared" si="1"/>
        <v>0</v>
      </c>
    </row>
    <row r="73" spans="1:16" x14ac:dyDescent="0.25">
      <c r="A73" s="8" t="s">
        <v>85</v>
      </c>
      <c r="B73" s="9">
        <v>0</v>
      </c>
      <c r="C73" s="9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9"/>
      <c r="O73" s="9"/>
      <c r="P73" s="12">
        <f t="shared" si="1"/>
        <v>0</v>
      </c>
    </row>
    <row r="74" spans="1:16" x14ac:dyDescent="0.25">
      <c r="A74" s="3" t="s">
        <v>86</v>
      </c>
      <c r="B74" s="17">
        <f>+B75+B79+B81</f>
        <v>0</v>
      </c>
      <c r="C74" s="17">
        <f>+C75+C79+C81</f>
        <v>0</v>
      </c>
      <c r="D74" s="32">
        <v>0</v>
      </c>
      <c r="E74" s="32">
        <v>0</v>
      </c>
      <c r="F74" s="32">
        <v>0</v>
      </c>
      <c r="G74" s="32">
        <v>0</v>
      </c>
      <c r="H74" s="32">
        <v>0</v>
      </c>
      <c r="I74" s="32">
        <v>0</v>
      </c>
      <c r="J74" s="32">
        <v>0</v>
      </c>
      <c r="K74" s="32">
        <v>0</v>
      </c>
      <c r="L74" s="32">
        <v>0</v>
      </c>
      <c r="M74" s="32">
        <v>0</v>
      </c>
      <c r="N74" s="17"/>
      <c r="O74" s="17"/>
      <c r="P74" s="17"/>
    </row>
    <row r="75" spans="1:16" x14ac:dyDescent="0.25">
      <c r="A75" s="5" t="s">
        <v>87</v>
      </c>
      <c r="B75" s="12">
        <v>0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10">
        <v>0</v>
      </c>
      <c r="M75" s="10">
        <v>0</v>
      </c>
      <c r="N75" s="9"/>
      <c r="O75" s="9"/>
      <c r="P75" s="12">
        <f t="shared" ref="P75:P82" si="8">+D75+E75+F75+G75+H75+I75+J75+K75+L75+M75</f>
        <v>0</v>
      </c>
    </row>
    <row r="76" spans="1:16" x14ac:dyDescent="0.25">
      <c r="A76" s="8" t="s">
        <v>88</v>
      </c>
      <c r="B76" s="9">
        <v>0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10">
        <v>0</v>
      </c>
      <c r="M76" s="10">
        <v>0</v>
      </c>
      <c r="N76" s="9"/>
      <c r="O76" s="9"/>
      <c r="P76" s="12">
        <f t="shared" si="8"/>
        <v>0</v>
      </c>
    </row>
    <row r="77" spans="1:16" x14ac:dyDescent="0.25">
      <c r="A77" s="8" t="s">
        <v>89</v>
      </c>
      <c r="B77" s="9">
        <v>0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10">
        <v>0</v>
      </c>
      <c r="M77" s="10">
        <v>0</v>
      </c>
      <c r="N77" s="9"/>
      <c r="O77" s="9"/>
      <c r="P77" s="12">
        <f t="shared" si="8"/>
        <v>0</v>
      </c>
    </row>
    <row r="78" spans="1:16" x14ac:dyDescent="0.25">
      <c r="A78" s="5" t="s">
        <v>90</v>
      </c>
      <c r="B78" s="12">
        <v>0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10">
        <v>0</v>
      </c>
      <c r="M78" s="10">
        <v>0</v>
      </c>
      <c r="N78" s="9"/>
      <c r="O78" s="9"/>
      <c r="P78" s="12">
        <f t="shared" si="8"/>
        <v>0</v>
      </c>
    </row>
    <row r="79" spans="1:16" x14ac:dyDescent="0.25">
      <c r="A79" s="8" t="s">
        <v>91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10">
        <v>0</v>
      </c>
      <c r="M79" s="10">
        <v>0</v>
      </c>
      <c r="N79" s="9"/>
      <c r="O79" s="9"/>
      <c r="P79" s="12">
        <f t="shared" si="8"/>
        <v>0</v>
      </c>
    </row>
    <row r="80" spans="1:16" x14ac:dyDescent="0.25">
      <c r="A80" s="8" t="s">
        <v>92</v>
      </c>
      <c r="B80" s="9">
        <v>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10">
        <v>0</v>
      </c>
      <c r="M80" s="10">
        <v>0</v>
      </c>
      <c r="N80" s="9"/>
      <c r="O80" s="9"/>
      <c r="P80" s="12">
        <f t="shared" si="8"/>
        <v>0</v>
      </c>
    </row>
    <row r="81" spans="1:16" x14ac:dyDescent="0.25">
      <c r="A81" s="5" t="s">
        <v>93</v>
      </c>
      <c r="B81" s="12">
        <v>0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10">
        <v>0</v>
      </c>
      <c r="M81" s="10">
        <v>0</v>
      </c>
      <c r="N81" s="9"/>
      <c r="O81" s="9"/>
      <c r="P81" s="12">
        <f t="shared" si="8"/>
        <v>0</v>
      </c>
    </row>
    <row r="82" spans="1:16" x14ac:dyDescent="0.25">
      <c r="A82" s="8" t="s">
        <v>94</v>
      </c>
      <c r="B82" s="9">
        <v>0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10">
        <v>0</v>
      </c>
      <c r="M82" s="10">
        <v>0</v>
      </c>
      <c r="N82" s="9"/>
      <c r="O82" s="9"/>
      <c r="P82" s="12">
        <f t="shared" si="8"/>
        <v>0</v>
      </c>
    </row>
    <row r="83" spans="1:16" x14ac:dyDescent="0.25">
      <c r="A83" s="18" t="s">
        <v>95</v>
      </c>
      <c r="B83" s="52">
        <f>+B10+B16+B26+B36+B52+B62+B66+B70+B74</f>
        <v>604073784</v>
      </c>
      <c r="C83" s="52">
        <f>+C10+C16+C26+C36+C52+C62+C66+C70+C74</f>
        <v>734073784</v>
      </c>
      <c r="D83" s="52">
        <f>+D10+D16+D26+D36+D52+D62+D67+D70+D74</f>
        <v>34162198.369999997</v>
      </c>
      <c r="E83" s="52">
        <f t="shared" ref="E83:M83" si="9">+E10+E16+E26+E36+E52+E62+E67+E70+E74</f>
        <v>58323786.340000004</v>
      </c>
      <c r="F83" s="52">
        <f t="shared" si="9"/>
        <v>64551004.619999997</v>
      </c>
      <c r="G83" s="52">
        <f t="shared" si="9"/>
        <v>42105211.899999999</v>
      </c>
      <c r="H83" s="52">
        <f t="shared" si="9"/>
        <v>43297235.330000006</v>
      </c>
      <c r="I83" s="52">
        <f t="shared" si="9"/>
        <v>83937437.280000001</v>
      </c>
      <c r="J83" s="52">
        <f t="shared" si="9"/>
        <v>37915690.580000006</v>
      </c>
      <c r="K83" s="52">
        <f t="shared" si="9"/>
        <v>51735130.289999999</v>
      </c>
      <c r="L83" s="52">
        <f t="shared" si="9"/>
        <v>37782734.859999999</v>
      </c>
      <c r="M83" s="52">
        <f t="shared" si="9"/>
        <v>60114178.280000001</v>
      </c>
      <c r="N83" s="52"/>
      <c r="O83" s="52"/>
      <c r="P83" s="52">
        <f>+P10+P16+P26+P36+P52+P62+P67+P70+P74</f>
        <v>513924607.84999996</v>
      </c>
    </row>
    <row r="84" spans="1:16" x14ac:dyDescent="0.25">
      <c r="A84" t="s">
        <v>96</v>
      </c>
      <c r="L84" s="9"/>
    </row>
    <row r="85" spans="1:16" x14ac:dyDescent="0.25">
      <c r="A85" t="s">
        <v>109</v>
      </c>
      <c r="D85" s="9"/>
      <c r="L85" s="9"/>
    </row>
    <row r="86" spans="1:16" x14ac:dyDescent="0.25">
      <c r="A86" t="s">
        <v>110</v>
      </c>
      <c r="L86" s="9"/>
    </row>
    <row r="89" spans="1:16" x14ac:dyDescent="0.25">
      <c r="A89" s="19"/>
      <c r="B89" s="19"/>
      <c r="C89" s="19"/>
      <c r="D89" s="11"/>
      <c r="E89" s="19"/>
      <c r="F89" s="19"/>
      <c r="G89" s="20"/>
      <c r="H89" s="19"/>
      <c r="I89" s="19"/>
      <c r="J89" s="9"/>
      <c r="K89" s="9"/>
      <c r="L89" s="9"/>
      <c r="M89" s="21" t="s">
        <v>97</v>
      </c>
      <c r="N89" s="21" t="s">
        <v>98</v>
      </c>
      <c r="O89" s="21"/>
      <c r="P89" s="21"/>
    </row>
    <row r="90" spans="1:16" x14ac:dyDescent="0.25">
      <c r="A90" s="19"/>
      <c r="B90" s="11"/>
      <c r="C90" s="22"/>
      <c r="D90" s="22"/>
      <c r="E90" s="22"/>
      <c r="F90" s="23"/>
      <c r="G90" s="22"/>
      <c r="H90" s="23"/>
      <c r="I90" s="24"/>
      <c r="J90" s="24"/>
      <c r="K90" s="24"/>
      <c r="L90" s="24"/>
      <c r="M90" s="24"/>
      <c r="N90" s="24"/>
      <c r="O90" s="24"/>
      <c r="P90" s="24"/>
    </row>
    <row r="91" spans="1:16" x14ac:dyDescent="0.25">
      <c r="A91" s="25" t="s">
        <v>99</v>
      </c>
      <c r="B91" s="19"/>
      <c r="C91" s="22"/>
      <c r="D91" s="26"/>
      <c r="E91" s="22"/>
      <c r="F91" s="23"/>
      <c r="G91" s="22"/>
      <c r="H91" s="23"/>
      <c r="I91" s="24"/>
      <c r="J91" s="24"/>
      <c r="K91" s="24"/>
      <c r="L91" s="24"/>
      <c r="M91" s="24"/>
      <c r="N91" s="24"/>
      <c r="O91" s="24"/>
      <c r="P91" s="24"/>
    </row>
    <row r="92" spans="1:16" x14ac:dyDescent="0.25">
      <c r="A92" s="27" t="s">
        <v>100</v>
      </c>
      <c r="B92" s="19"/>
      <c r="C92" s="28"/>
      <c r="D92" s="29"/>
      <c r="E92" s="29"/>
      <c r="F92" s="29"/>
      <c r="G92" s="29"/>
      <c r="H92" s="10"/>
      <c r="I92" s="50" t="s">
        <v>108</v>
      </c>
      <c r="J92" s="50"/>
      <c r="K92" s="50"/>
      <c r="L92" s="50"/>
      <c r="M92" s="50"/>
      <c r="N92" s="50"/>
      <c r="O92" s="50"/>
      <c r="P92" s="29"/>
    </row>
    <row r="93" spans="1:16" x14ac:dyDescent="0.25">
      <c r="A93" s="30" t="s">
        <v>101</v>
      </c>
      <c r="B93" s="19"/>
      <c r="C93" s="28"/>
      <c r="D93" s="28"/>
      <c r="E93" s="28"/>
      <c r="F93" s="28"/>
      <c r="G93" s="28"/>
      <c r="H93" s="16"/>
      <c r="I93" s="49" t="s">
        <v>102</v>
      </c>
      <c r="J93" s="49"/>
      <c r="K93" s="49"/>
      <c r="L93" s="49"/>
      <c r="M93" s="49"/>
      <c r="N93" s="49"/>
      <c r="O93" s="49"/>
      <c r="P93" s="28"/>
    </row>
    <row r="94" spans="1:16" x14ac:dyDescent="0.25">
      <c r="A94" s="19"/>
      <c r="B94" s="19"/>
      <c r="C94" s="28"/>
      <c r="D94" s="28"/>
      <c r="E94" s="28"/>
      <c r="F94" s="28"/>
      <c r="G94" s="28"/>
      <c r="H94" s="16"/>
      <c r="I94" s="49" t="s">
        <v>103</v>
      </c>
      <c r="J94" s="49"/>
      <c r="K94" s="49"/>
      <c r="L94" s="49"/>
      <c r="M94" s="49"/>
      <c r="N94" s="49"/>
      <c r="O94" s="49"/>
      <c r="P94" s="28"/>
    </row>
    <row r="95" spans="1:16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9"/>
      <c r="M95" s="19"/>
      <c r="N95" s="19"/>
      <c r="O95" s="19"/>
      <c r="P95" s="19"/>
    </row>
    <row r="96" spans="1:16" ht="18.75" x14ac:dyDescent="0.3">
      <c r="A96" s="51" t="s">
        <v>104</v>
      </c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</row>
    <row r="97" spans="1:16" ht="18.75" x14ac:dyDescent="0.3">
      <c r="A97" s="19"/>
      <c r="B97" s="19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</row>
    <row r="98" spans="1:16" ht="18.75" x14ac:dyDescent="0.3">
      <c r="A98" s="19"/>
      <c r="B98" s="19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</row>
    <row r="99" spans="1:16" x14ac:dyDescent="0.25">
      <c r="A99" s="50" t="s">
        <v>105</v>
      </c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</row>
    <row r="100" spans="1:16" x14ac:dyDescent="0.25">
      <c r="A100" s="49" t="s">
        <v>106</v>
      </c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</row>
    <row r="101" spans="1:16" x14ac:dyDescent="0.25">
      <c r="A101" s="49" t="s">
        <v>107</v>
      </c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</row>
    <row r="102" spans="1:16" x14ac:dyDescent="0.25"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8"/>
    </row>
  </sheetData>
  <mergeCells count="16">
    <mergeCell ref="A101:P101"/>
    <mergeCell ref="I92:O92"/>
    <mergeCell ref="I93:O93"/>
    <mergeCell ref="I94:O94"/>
    <mergeCell ref="A96:P96"/>
    <mergeCell ref="A99:P99"/>
    <mergeCell ref="A100:P100"/>
    <mergeCell ref="A7:A8"/>
    <mergeCell ref="B7:B8"/>
    <mergeCell ref="C7:C8"/>
    <mergeCell ref="D7:P7"/>
    <mergeCell ref="A1:P1"/>
    <mergeCell ref="A2:P2"/>
    <mergeCell ref="A3:P3"/>
    <mergeCell ref="A4:P4"/>
    <mergeCell ref="A5:P5"/>
  </mergeCells>
  <pageMargins left="0.70866141732283472" right="0.70866141732283472" top="0.74803149606299213" bottom="0.74803149606299213" header="0.31496062992125984" footer="0.31496062992125984"/>
  <pageSetup paperSize="9" scale="4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Josefina Coats</cp:lastModifiedBy>
  <cp:lastPrinted>2021-10-08T15:08:52Z</cp:lastPrinted>
  <dcterms:created xsi:type="dcterms:W3CDTF">2021-10-08T14:41:34Z</dcterms:created>
  <dcterms:modified xsi:type="dcterms:W3CDTF">2021-11-03T18:24:24Z</dcterms:modified>
</cp:coreProperties>
</file>