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B9608A56-618B-45BF-A124-9DD32E22A583}" xr6:coauthVersionLast="36" xr6:coauthVersionMax="36" xr10:uidLastSave="{00000000-0000-0000-0000-000000000000}"/>
  <bookViews>
    <workbookView xWindow="0" yWindow="0" windowWidth="21600" windowHeight="95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2" i="1" l="1"/>
  <c r="O73" i="1"/>
  <c r="N73" i="1"/>
  <c r="M73" i="1"/>
  <c r="L73" i="1"/>
  <c r="K73" i="1"/>
  <c r="J73" i="1"/>
  <c r="I73" i="1"/>
  <c r="H73" i="1"/>
  <c r="G73" i="1"/>
  <c r="F73" i="1"/>
  <c r="E73" i="1"/>
  <c r="D73" i="1"/>
  <c r="P81" i="1"/>
  <c r="P80" i="1"/>
  <c r="P79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P73" i="1" l="1"/>
  <c r="D15" i="1"/>
  <c r="P15" i="1" s="1"/>
  <c r="D9" i="1"/>
  <c r="P9" i="1" s="1"/>
  <c r="C73" i="1"/>
  <c r="C51" i="1"/>
  <c r="C44" i="1"/>
  <c r="C35" i="1"/>
  <c r="C15" i="1"/>
  <c r="C9" i="1"/>
  <c r="P82" i="1" l="1"/>
  <c r="D82" i="1"/>
  <c r="C82" i="1"/>
  <c r="B25" i="1" l="1"/>
  <c r="B35" i="1"/>
  <c r="B44" i="1"/>
  <c r="B51" i="1"/>
  <c r="B74" i="1"/>
  <c r="B77" i="1"/>
  <c r="B80" i="1"/>
  <c r="B61" i="1"/>
  <c r="B73" i="1" l="1"/>
  <c r="B15" i="1" l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<sst xmlns="http://schemas.openxmlformats.org/spreadsheetml/2006/main" count="109" uniqueCount="109">
  <si>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</si>
  <si>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</si>
  <si>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</si>
  <si>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</si>
  <si>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</si>
  <si>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</si>
  <si>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</si>
  <si>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</si>
  <si>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</si>
  <si>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</si>
  <si>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</si>
  <si>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</si>
  <si>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</si>
  <si>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</si>
  <si>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</si>
  <si>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</si>
  <si>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</si>
  <si>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</si>
  <si>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</si>
  <si>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</si>
  <si>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</si>
  <si>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</si>
  <si>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</si>
  <si>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</si>
  <si>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</si>
  <si>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</si>
  <si>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</si>
  <si>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</si>
  <si>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</si>
  <si>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</si>
  <si>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</si>
  <si>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</si>
  <si>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</si>
  <si>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</si>
  <si>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</si>
  <si>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</si>
  <si>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</si>
  <si>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</si>
  <si>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</si>
  <si>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</si>
  <si>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</si>
  <si>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</si>
  <si>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</si>
  <si>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</si>
  <si>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</si>
  <si>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</si>
  <si>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</si>
  <si>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</si>
  <si>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</si>
  <si>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</si>
  <si>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</si>
  <si>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</si>
  <si>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</si>
  <si>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</si>
  <si>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</si>
  <si>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</si>
  <si>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</si>
  <si>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</si>
  <si>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</si>
  <si>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</si>
  <si>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</si>
  <si>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</si>
  <si>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</si>
  <si>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</si>
  <si>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</si>
  <si>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</si>
  <si>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</si>
  <si>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</si>
  <si>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</si>
  <si>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</si>
  <si>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</si>
  <si>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</si>
  <si>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</si>
  <si>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</si>
  <si>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</si>
  <si>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</si>
  <si>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</si>
  <si>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</si>
  <si>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</si>
  <si>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</si>
  <si>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</si>
  <si>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</si>
  <si>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</si>
  <si>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</si>
  <si>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</si>
  <si>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</si>
  <si>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</si>
  <si>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</si>
  <si>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</si>
  <si>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</si>
  <si>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</si>
  <si>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</si>
  <si>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</si>
  <si>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</si>
  <si>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</si>
  <si>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</si>
  <si>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</si>
  <si>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</si>
  <si>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</si>
  <si>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</si>
  <si>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</si>
  <si>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</si>
  <si>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</si>
  <si>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</si>
  <si>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</si>
  <si>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</si>
  <si>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</si>
  <si>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</si>
  <si>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Enero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</si>
</sst>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4" fontId="0" fillId="0" borderId="0" xfId="1" applyNumberFormat="1" applyFont="1" applyAlignment="1"/>
    <xf numFmtId="43" fontId="8" fillId="0" borderId="0" xfId="0" applyNumberFormat="1" applyFont="1" applyFill="1" applyBorder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4" fontId="3" fillId="0" borderId="0" xfId="0" applyNumberFormat="1" applyFont="1" applyAlignment="1">
      <alignment vertical="center"/>
    </xf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933449</xdr:colOff>
      <xdr:row>1</xdr:row>
      <xdr:rowOff>9525</xdr:rowOff>
    </xdr:from>
    <xdr:to>
      <xdr:col>15</xdr:col>
      <xdr:colOff>647699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8467724" y="371475"/>
          <a:ext cx="86677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923924</xdr:colOff>
      <xdr:row>0</xdr:row>
      <xdr:rowOff>352426</xdr:rowOff>
    </xdr:from>
    <xdr:to>
      <xdr:col>15</xdr:col>
      <xdr:colOff>676274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53549" y="352426"/>
          <a:ext cx="1076325" cy="8286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P105"/>
  <sheetViews>
    <sheetView tabSelected="1" zoomScaleNormal="100" workbookViewId="0">
      <selection activeCell="A4" sqref="A4:P4"/>
    </sheetView>
  </sheetViews>
  <sheetFormatPr baseColWidth="10" defaultRowHeight="15" x14ac:dyDescent="0.25"/>
  <cols>
    <col min="1" max="1" width="90.42578125" customWidth="1"/>
    <col min="2" max="2" width="21.85546875" customWidth="1"/>
    <col min="3" max="3" width="16.85546875" customWidth="1"/>
    <col min="4" max="4" width="19.85546875" customWidth="1"/>
    <col min="5" max="15" width="0" hidden="1" customWidth="1"/>
    <col min="16" max="16" width="17.42578125" customWidth="1"/>
  </cols>
  <sheetData>
    <row r="1" spans="1:16" ht="28.5" x14ac:dyDescent="0.25">
      <c r="A1" s="35"/>
      <c r="B1" s="36"/>
    </row>
    <row r="2" spans="1:16" ht="21" x14ac:dyDescent="0.25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5.75" x14ac:dyDescent="0.25">
      <c r="A3" s="39" t="s">
        <v>108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5.75" x14ac:dyDescent="0.25">
      <c r="A4" s="41" t="s">
        <v>89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5.75" x14ac:dyDescent="0.25">
      <c r="A5" s="41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x14ac:dyDescent="0.25">
      <c r="A6" s="48" t="s">
        <v>2</v>
      </c>
      <c r="B6" s="43" t="s">
        <v>3</v>
      </c>
      <c r="C6" s="43" t="s">
        <v>90</v>
      </c>
      <c r="D6" s="45" t="s">
        <v>91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x14ac:dyDescent="0.25">
      <c r="A7" s="48"/>
      <c r="B7" s="44"/>
      <c r="C7" s="44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</row>
    <row r="8" spans="1:16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" t="s">
        <v>5</v>
      </c>
      <c r="B9" s="7">
        <f>+B10+B11+B12+B13+B14</f>
        <v>465265400</v>
      </c>
      <c r="C9" s="20">
        <f>+C10+C11+C12+C13+C14</f>
        <v>0</v>
      </c>
      <c r="D9" s="21">
        <f>+D10+D11+D14</f>
        <v>32417408.439999998</v>
      </c>
      <c r="E9" s="21"/>
      <c r="F9" s="21"/>
      <c r="G9" s="21"/>
      <c r="H9" s="21"/>
      <c r="I9" s="21"/>
      <c r="J9" s="21"/>
      <c r="P9" s="20">
        <f>+D9+E9+F9+G9+H9+J9+I9+K9+L9+M9+N9+O9</f>
        <v>32417408.439999998</v>
      </c>
    </row>
    <row r="10" spans="1:16" x14ac:dyDescent="0.25">
      <c r="A10" s="4" t="s">
        <v>6</v>
      </c>
      <c r="B10" s="5">
        <v>344910000</v>
      </c>
      <c r="C10" s="5">
        <v>0</v>
      </c>
      <c r="D10" s="22">
        <v>27158726.059999999</v>
      </c>
      <c r="E10" s="22"/>
      <c r="F10" s="22"/>
      <c r="G10" s="23"/>
      <c r="H10" s="23"/>
      <c r="I10" s="23"/>
      <c r="J10" s="23"/>
      <c r="P10" s="20">
        <f t="shared" ref="P10:P71" si="0">+D10+E10+F10+G10+H10+J10+I10+K10+L10+M10+N10+O10</f>
        <v>27158726.059999999</v>
      </c>
    </row>
    <row r="11" spans="1:16" x14ac:dyDescent="0.25">
      <c r="A11" s="4" t="s">
        <v>7</v>
      </c>
      <c r="B11" s="5">
        <v>50615400</v>
      </c>
      <c r="C11" s="5">
        <v>0</v>
      </c>
      <c r="D11" s="22">
        <v>1262000</v>
      </c>
      <c r="E11" s="22"/>
      <c r="F11" s="22"/>
      <c r="G11" s="23"/>
      <c r="H11" s="23"/>
      <c r="I11" s="23"/>
      <c r="J11" s="24"/>
      <c r="P11" s="20">
        <f t="shared" si="0"/>
        <v>1262000</v>
      </c>
    </row>
    <row r="12" spans="1:16" x14ac:dyDescent="0.25">
      <c r="A12" s="4" t="s">
        <v>8</v>
      </c>
      <c r="B12" s="5">
        <v>2160000</v>
      </c>
      <c r="C12" s="5">
        <v>0</v>
      </c>
      <c r="D12" s="22">
        <v>0</v>
      </c>
      <c r="E12" s="22"/>
      <c r="F12" s="22"/>
      <c r="G12" s="23"/>
      <c r="H12" s="23"/>
      <c r="I12" s="22"/>
      <c r="J12" s="25"/>
      <c r="P12" s="20">
        <f t="shared" si="0"/>
        <v>0</v>
      </c>
    </row>
    <row r="13" spans="1:16" x14ac:dyDescent="0.25">
      <c r="A13" s="6" t="s">
        <v>9</v>
      </c>
      <c r="B13" s="5">
        <v>18500000</v>
      </c>
      <c r="C13" s="5">
        <v>0</v>
      </c>
      <c r="D13" s="22">
        <v>0</v>
      </c>
      <c r="E13" s="22"/>
      <c r="F13" s="22"/>
      <c r="G13" s="22"/>
      <c r="H13" s="22"/>
      <c r="I13" s="22"/>
      <c r="J13" s="25"/>
      <c r="P13" s="20">
        <f t="shared" si="0"/>
        <v>0</v>
      </c>
    </row>
    <row r="14" spans="1:16" x14ac:dyDescent="0.25">
      <c r="A14" s="4" t="s">
        <v>10</v>
      </c>
      <c r="B14" s="5">
        <v>49080000</v>
      </c>
      <c r="C14" s="5">
        <v>0</v>
      </c>
      <c r="D14" s="22">
        <v>3996682.38</v>
      </c>
      <c r="E14" s="22"/>
      <c r="F14" s="22"/>
      <c r="G14" s="23"/>
      <c r="H14" s="23"/>
      <c r="I14" s="23"/>
      <c r="J14" s="26"/>
      <c r="P14" s="20">
        <f t="shared" si="0"/>
        <v>3996682.38</v>
      </c>
    </row>
    <row r="15" spans="1:16" x14ac:dyDescent="0.25">
      <c r="A15" s="3" t="s">
        <v>11</v>
      </c>
      <c r="B15" s="7">
        <f>+B16+B17+B18+B19+B20+B21+B22+B23+B24</f>
        <v>91146273</v>
      </c>
      <c r="C15" s="7">
        <f>+C16+C17+C18+C19+C20+C21+C22+C23+C24</f>
        <v>0</v>
      </c>
      <c r="D15" s="21">
        <f>+D16+D19+D20+D21+D22+D24</f>
        <v>8971054.8900000006</v>
      </c>
      <c r="E15" s="21"/>
      <c r="F15" s="21"/>
      <c r="G15" s="21"/>
      <c r="H15" s="27"/>
      <c r="I15" s="21"/>
      <c r="J15" s="21"/>
      <c r="P15" s="20">
        <f t="shared" si="0"/>
        <v>8971054.8900000006</v>
      </c>
    </row>
    <row r="16" spans="1:16" x14ac:dyDescent="0.25">
      <c r="A16" s="4" t="s">
        <v>12</v>
      </c>
      <c r="B16" s="5">
        <v>12310872</v>
      </c>
      <c r="C16" s="5">
        <v>0</v>
      </c>
      <c r="D16" s="22">
        <v>572485.51</v>
      </c>
      <c r="E16" s="22"/>
      <c r="F16" s="22"/>
      <c r="G16" s="23"/>
      <c r="H16" s="23"/>
      <c r="I16" s="22"/>
      <c r="J16" s="23"/>
      <c r="P16" s="20">
        <f t="shared" si="0"/>
        <v>572485.51</v>
      </c>
    </row>
    <row r="17" spans="1:16" x14ac:dyDescent="0.25">
      <c r="A17" s="4" t="s">
        <v>13</v>
      </c>
      <c r="B17" s="5">
        <v>2345000</v>
      </c>
      <c r="C17" s="5">
        <v>0</v>
      </c>
      <c r="D17" s="28">
        <v>0</v>
      </c>
      <c r="E17" s="28"/>
      <c r="F17" s="28"/>
      <c r="G17" s="29"/>
      <c r="H17" s="29"/>
      <c r="I17" s="28"/>
      <c r="J17" s="29"/>
      <c r="P17" s="20">
        <f t="shared" si="0"/>
        <v>0</v>
      </c>
    </row>
    <row r="18" spans="1:16" x14ac:dyDescent="0.25">
      <c r="A18" s="4" t="s">
        <v>14</v>
      </c>
      <c r="B18" s="5">
        <v>1207000</v>
      </c>
      <c r="C18" s="5">
        <v>0</v>
      </c>
      <c r="D18" s="28">
        <v>0</v>
      </c>
      <c r="E18" s="22"/>
      <c r="F18" s="22"/>
      <c r="G18" s="23"/>
      <c r="H18" s="22"/>
      <c r="I18" s="22"/>
      <c r="J18" s="23"/>
      <c r="P18" s="20">
        <f t="shared" si="0"/>
        <v>0</v>
      </c>
    </row>
    <row r="19" spans="1:16" x14ac:dyDescent="0.25">
      <c r="A19" s="4" t="s">
        <v>15</v>
      </c>
      <c r="B19" s="5">
        <v>2085000</v>
      </c>
      <c r="C19" s="5">
        <v>0</v>
      </c>
      <c r="D19" s="28">
        <v>287275.65999999997</v>
      </c>
      <c r="E19" s="22"/>
      <c r="F19" s="22"/>
      <c r="G19" s="22"/>
      <c r="H19" s="22"/>
      <c r="I19" s="22"/>
      <c r="J19" s="22"/>
      <c r="P19" s="20">
        <f t="shared" si="0"/>
        <v>287275.65999999997</v>
      </c>
    </row>
    <row r="20" spans="1:16" x14ac:dyDescent="0.25">
      <c r="A20" s="4" t="s">
        <v>16</v>
      </c>
      <c r="B20" s="5">
        <v>11165000</v>
      </c>
      <c r="C20" s="5">
        <v>0</v>
      </c>
      <c r="D20" s="22">
        <v>88500</v>
      </c>
      <c r="E20" s="22"/>
      <c r="F20" s="22"/>
      <c r="G20" s="23"/>
      <c r="H20" s="23"/>
      <c r="I20" s="22"/>
      <c r="J20" s="23"/>
      <c r="P20" s="20">
        <f t="shared" si="0"/>
        <v>88500</v>
      </c>
    </row>
    <row r="21" spans="1:16" x14ac:dyDescent="0.25">
      <c r="A21" s="4" t="s">
        <v>17</v>
      </c>
      <c r="B21" s="5">
        <v>40357000</v>
      </c>
      <c r="C21" s="5">
        <v>0</v>
      </c>
      <c r="D21" s="22">
        <v>5719443.1600000001</v>
      </c>
      <c r="E21" s="22"/>
      <c r="F21" s="22"/>
      <c r="G21" s="23"/>
      <c r="H21" s="23"/>
      <c r="I21" s="22"/>
      <c r="J21" s="23"/>
      <c r="P21" s="20">
        <f t="shared" si="0"/>
        <v>5719443.1600000001</v>
      </c>
    </row>
    <row r="22" spans="1:16" x14ac:dyDescent="0.25">
      <c r="A22" s="4" t="s">
        <v>18</v>
      </c>
      <c r="B22" s="5">
        <v>7419001</v>
      </c>
      <c r="C22" s="5">
        <v>0</v>
      </c>
      <c r="D22" s="22">
        <v>524510</v>
      </c>
      <c r="E22" s="22"/>
      <c r="F22" s="22"/>
      <c r="G22" s="23"/>
      <c r="H22" s="23"/>
      <c r="I22" s="22"/>
      <c r="J22" s="23"/>
      <c r="P22" s="20">
        <f t="shared" si="0"/>
        <v>524510</v>
      </c>
    </row>
    <row r="23" spans="1:16" x14ac:dyDescent="0.25">
      <c r="A23" s="4" t="s">
        <v>19</v>
      </c>
      <c r="B23" s="5">
        <v>8657400</v>
      </c>
      <c r="C23" s="5">
        <v>0</v>
      </c>
      <c r="D23" s="22">
        <v>0</v>
      </c>
      <c r="E23" s="22"/>
      <c r="F23" s="22"/>
      <c r="G23" s="23"/>
      <c r="H23" s="23"/>
      <c r="I23" s="22"/>
      <c r="J23" s="23"/>
      <c r="P23" s="20">
        <f t="shared" si="0"/>
        <v>0</v>
      </c>
    </row>
    <row r="24" spans="1:16" x14ac:dyDescent="0.25">
      <c r="A24" s="4" t="s">
        <v>20</v>
      </c>
      <c r="B24" s="5">
        <v>5600000</v>
      </c>
      <c r="C24" s="5">
        <v>0</v>
      </c>
      <c r="D24" s="22">
        <v>1778840.56</v>
      </c>
      <c r="E24" s="22"/>
      <c r="F24" s="22"/>
      <c r="G24" s="22"/>
      <c r="H24" s="22"/>
      <c r="I24" s="22"/>
      <c r="J24" s="23"/>
      <c r="P24" s="20">
        <f t="shared" si="0"/>
        <v>1778840.56</v>
      </c>
    </row>
    <row r="25" spans="1:16" x14ac:dyDescent="0.25">
      <c r="A25" s="3" t="s">
        <v>21</v>
      </c>
      <c r="B25" s="7">
        <f>+B26+B27+B28+B29+B30+B31+B32+B33+B34</f>
        <v>43661150</v>
      </c>
      <c r="C25" s="7">
        <v>0</v>
      </c>
      <c r="D25" s="7">
        <v>0</v>
      </c>
      <c r="E25" s="21"/>
      <c r="F25" s="21"/>
      <c r="G25" s="21"/>
      <c r="H25" s="27"/>
      <c r="I25" s="21"/>
      <c r="J25" s="21"/>
      <c r="P25" s="20">
        <f t="shared" si="0"/>
        <v>0</v>
      </c>
    </row>
    <row r="26" spans="1:16" x14ac:dyDescent="0.25">
      <c r="A26" s="4" t="s">
        <v>22</v>
      </c>
      <c r="B26" s="5">
        <v>4575000</v>
      </c>
      <c r="C26" s="5">
        <v>0</v>
      </c>
      <c r="D26" s="7">
        <v>0</v>
      </c>
      <c r="E26" s="22"/>
      <c r="F26" s="22"/>
      <c r="G26" s="23"/>
      <c r="H26" s="23"/>
      <c r="I26" s="30"/>
      <c r="J26" s="23"/>
      <c r="P26" s="20">
        <f t="shared" si="0"/>
        <v>0</v>
      </c>
    </row>
    <row r="27" spans="1:16" x14ac:dyDescent="0.25">
      <c r="A27" s="4" t="s">
        <v>23</v>
      </c>
      <c r="B27" s="5">
        <v>2120000</v>
      </c>
      <c r="C27" s="5">
        <v>0</v>
      </c>
      <c r="D27" s="7">
        <v>0</v>
      </c>
      <c r="E27" s="22"/>
      <c r="F27" s="22"/>
      <c r="G27" s="22"/>
      <c r="H27" s="22"/>
      <c r="I27" s="22"/>
      <c r="J27" s="23"/>
      <c r="P27" s="20">
        <f t="shared" si="0"/>
        <v>0</v>
      </c>
    </row>
    <row r="28" spans="1:16" x14ac:dyDescent="0.25">
      <c r="A28" s="4" t="s">
        <v>24</v>
      </c>
      <c r="B28" s="5">
        <v>4160000</v>
      </c>
      <c r="C28" s="5">
        <v>0</v>
      </c>
      <c r="D28" s="7">
        <v>0</v>
      </c>
      <c r="E28" s="22"/>
      <c r="F28" s="22"/>
      <c r="G28" s="22"/>
      <c r="H28" s="23"/>
      <c r="I28" s="23"/>
      <c r="J28" s="23"/>
      <c r="P28" s="20">
        <f t="shared" si="0"/>
        <v>0</v>
      </c>
    </row>
    <row r="29" spans="1:16" x14ac:dyDescent="0.25">
      <c r="A29" s="4" t="s">
        <v>25</v>
      </c>
      <c r="B29" s="5">
        <v>900000</v>
      </c>
      <c r="C29" s="5">
        <v>0</v>
      </c>
      <c r="D29" s="7">
        <v>0</v>
      </c>
      <c r="E29" s="22"/>
      <c r="F29" s="22"/>
      <c r="G29" s="22"/>
      <c r="H29" s="22"/>
      <c r="I29" s="22"/>
      <c r="J29" s="22"/>
      <c r="P29" s="20">
        <f t="shared" si="0"/>
        <v>0</v>
      </c>
    </row>
    <row r="30" spans="1:16" x14ac:dyDescent="0.25">
      <c r="A30" s="4" t="s">
        <v>26</v>
      </c>
      <c r="B30" s="5">
        <v>2284700</v>
      </c>
      <c r="C30" s="5">
        <v>0</v>
      </c>
      <c r="D30" s="7">
        <v>0</v>
      </c>
      <c r="E30" s="22"/>
      <c r="F30" s="22"/>
      <c r="G30" s="22"/>
      <c r="H30" s="23"/>
      <c r="I30" s="22"/>
      <c r="J30" s="23"/>
      <c r="P30" s="20">
        <f t="shared" si="0"/>
        <v>0</v>
      </c>
    </row>
    <row r="31" spans="1:16" x14ac:dyDescent="0.25">
      <c r="A31" s="4" t="s">
        <v>27</v>
      </c>
      <c r="B31" s="5">
        <v>1759950</v>
      </c>
      <c r="C31" s="5">
        <v>0</v>
      </c>
      <c r="D31" s="7">
        <v>0</v>
      </c>
      <c r="E31" s="22"/>
      <c r="F31" s="22"/>
      <c r="G31" s="23"/>
      <c r="H31" s="22"/>
      <c r="I31" s="22"/>
      <c r="J31" s="23"/>
      <c r="P31" s="20">
        <f t="shared" si="0"/>
        <v>0</v>
      </c>
    </row>
    <row r="32" spans="1:16" x14ac:dyDescent="0.25">
      <c r="A32" s="4" t="s">
        <v>28</v>
      </c>
      <c r="B32" s="5">
        <v>20069000</v>
      </c>
      <c r="C32" s="5">
        <v>0</v>
      </c>
      <c r="D32" s="7">
        <v>0</v>
      </c>
      <c r="E32" s="22"/>
      <c r="F32" s="22"/>
      <c r="G32" s="23"/>
      <c r="H32" s="23"/>
      <c r="I32" s="22"/>
      <c r="J32" s="23"/>
      <c r="P32" s="20">
        <f t="shared" si="0"/>
        <v>0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22"/>
      <c r="F33" s="22"/>
      <c r="G33" s="22"/>
      <c r="H33" s="22"/>
      <c r="I33" s="22"/>
      <c r="J33" s="22"/>
      <c r="P33" s="20">
        <f t="shared" si="0"/>
        <v>0</v>
      </c>
    </row>
    <row r="34" spans="1:16" x14ac:dyDescent="0.25">
      <c r="A34" s="4" t="s">
        <v>30</v>
      </c>
      <c r="B34" s="5">
        <v>7792500</v>
      </c>
      <c r="C34" s="5">
        <v>0</v>
      </c>
      <c r="D34" s="7">
        <v>0</v>
      </c>
      <c r="E34" s="22"/>
      <c r="F34" s="22"/>
      <c r="G34" s="23"/>
      <c r="H34" s="22"/>
      <c r="I34" s="22"/>
      <c r="J34" s="23"/>
      <c r="P34" s="20">
        <f t="shared" si="0"/>
        <v>0</v>
      </c>
    </row>
    <row r="35" spans="1:16" x14ac:dyDescent="0.25">
      <c r="A35" s="3" t="s">
        <v>31</v>
      </c>
      <c r="B35" s="7">
        <f>+B36+B37+B38+B39+B40+B41+B42+B43</f>
        <v>4448000</v>
      </c>
      <c r="C35" s="7">
        <f>+C36+C37+C38+C39+C40+C41+C42</f>
        <v>0</v>
      </c>
      <c r="D35" s="7">
        <v>0</v>
      </c>
      <c r="E35" s="21"/>
      <c r="F35" s="21"/>
      <c r="G35" s="21"/>
      <c r="H35" s="21"/>
      <c r="I35" s="21"/>
      <c r="J35" s="21"/>
      <c r="P35" s="20">
        <f t="shared" si="0"/>
        <v>0</v>
      </c>
    </row>
    <row r="36" spans="1:16" x14ac:dyDescent="0.25">
      <c r="A36" s="4" t="s">
        <v>32</v>
      </c>
      <c r="B36" s="5">
        <v>2400000</v>
      </c>
      <c r="C36" s="5">
        <v>0</v>
      </c>
      <c r="D36" s="7">
        <v>0</v>
      </c>
      <c r="E36" s="22"/>
      <c r="F36" s="22"/>
      <c r="G36" s="23"/>
      <c r="H36" s="22"/>
      <c r="I36" s="22"/>
      <c r="J36" s="22"/>
      <c r="P36" s="20">
        <f t="shared" si="0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22"/>
      <c r="F37" s="22"/>
      <c r="G37" s="22"/>
      <c r="H37" s="22"/>
      <c r="I37" s="22"/>
      <c r="J37" s="22"/>
      <c r="P37" s="20">
        <f t="shared" si="0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22"/>
      <c r="F38" s="22"/>
      <c r="G38" s="22"/>
      <c r="H38" s="22"/>
      <c r="I38" s="22"/>
      <c r="J38" s="22"/>
      <c r="P38" s="20">
        <f t="shared" si="0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22"/>
      <c r="F39" s="22"/>
      <c r="G39" s="22"/>
      <c r="H39" s="22"/>
      <c r="I39" s="22"/>
      <c r="J39" s="22"/>
      <c r="P39" s="20">
        <f t="shared" si="0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22"/>
      <c r="F40" s="22"/>
      <c r="G40" s="22"/>
      <c r="H40" s="22"/>
      <c r="I40" s="22"/>
      <c r="J40" s="22"/>
      <c r="P40" s="20">
        <f t="shared" si="0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22"/>
      <c r="F41" s="22"/>
      <c r="G41" s="22"/>
      <c r="H41" s="22"/>
      <c r="I41" s="22"/>
      <c r="J41" s="22"/>
      <c r="P41" s="20">
        <f t="shared" si="0"/>
        <v>0</v>
      </c>
    </row>
    <row r="42" spans="1:16" x14ac:dyDescent="0.25">
      <c r="A42" s="4" t="s">
        <v>38</v>
      </c>
      <c r="B42" s="5">
        <v>1900000</v>
      </c>
      <c r="C42" s="5">
        <v>0</v>
      </c>
      <c r="D42" s="7">
        <v>0</v>
      </c>
      <c r="E42" s="22"/>
      <c r="F42" s="22"/>
      <c r="G42" s="22"/>
      <c r="H42" s="22"/>
      <c r="I42" s="22"/>
      <c r="J42" s="22"/>
      <c r="P42" s="20">
        <f t="shared" si="0"/>
        <v>0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21"/>
      <c r="F43" s="21"/>
      <c r="G43" s="21"/>
      <c r="H43" s="21"/>
      <c r="I43" s="21"/>
      <c r="J43" s="21"/>
      <c r="P43" s="20">
        <f t="shared" si="0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22"/>
      <c r="F44" s="22"/>
      <c r="G44" s="22"/>
      <c r="H44" s="22"/>
      <c r="I44" s="22"/>
      <c r="J44" s="22"/>
      <c r="P44" s="20">
        <f t="shared" si="0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22"/>
      <c r="F45" s="22"/>
      <c r="G45" s="22"/>
      <c r="H45" s="22"/>
      <c r="I45" s="22"/>
      <c r="J45" s="22"/>
      <c r="P45" s="20">
        <f t="shared" si="0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22"/>
      <c r="F46" s="22"/>
      <c r="G46" s="22"/>
      <c r="H46" s="22"/>
      <c r="I46" s="22"/>
      <c r="J46" s="22"/>
      <c r="P46" s="20">
        <f t="shared" si="0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22"/>
      <c r="F47" s="22"/>
      <c r="G47" s="22"/>
      <c r="H47" s="22"/>
      <c r="I47" s="22"/>
      <c r="J47" s="22"/>
      <c r="P47" s="20">
        <f t="shared" si="0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22"/>
      <c r="F48" s="22"/>
      <c r="G48" s="22"/>
      <c r="H48" s="22"/>
      <c r="I48" s="22"/>
      <c r="J48" s="22"/>
      <c r="P48" s="20">
        <f t="shared" si="0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22"/>
      <c r="F49" s="22"/>
      <c r="G49" s="22"/>
      <c r="H49" s="22"/>
      <c r="I49" s="22"/>
      <c r="J49" s="22"/>
      <c r="P49" s="20">
        <f t="shared" si="0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22"/>
      <c r="F50" s="22"/>
      <c r="G50" s="22"/>
      <c r="H50" s="22"/>
      <c r="I50" s="22"/>
      <c r="J50" s="22"/>
      <c r="P50" s="20">
        <f t="shared" si="0"/>
        <v>0</v>
      </c>
    </row>
    <row r="51" spans="1:16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0</v>
      </c>
      <c r="D51" s="7">
        <v>0</v>
      </c>
      <c r="E51" s="21"/>
      <c r="F51" s="21"/>
      <c r="G51" s="21"/>
      <c r="H51" s="27"/>
      <c r="I51" s="21"/>
      <c r="J51" s="21"/>
      <c r="P51" s="20">
        <f t="shared" si="0"/>
        <v>0</v>
      </c>
    </row>
    <row r="52" spans="1:16" x14ac:dyDescent="0.25">
      <c r="A52" s="4" t="s">
        <v>48</v>
      </c>
      <c r="B52" s="5">
        <v>4900000</v>
      </c>
      <c r="C52" s="5">
        <v>0</v>
      </c>
      <c r="D52" s="7">
        <v>0</v>
      </c>
      <c r="E52" s="22"/>
      <c r="F52" s="22"/>
      <c r="G52" s="23"/>
      <c r="H52" s="23"/>
      <c r="I52" s="22"/>
      <c r="J52" s="22"/>
      <c r="P52" s="20">
        <f t="shared" si="0"/>
        <v>0</v>
      </c>
    </row>
    <row r="53" spans="1:16" x14ac:dyDescent="0.25">
      <c r="A53" s="4" t="s">
        <v>49</v>
      </c>
      <c r="B53" s="5">
        <v>1520000</v>
      </c>
      <c r="C53" s="5">
        <v>0</v>
      </c>
      <c r="D53" s="7">
        <v>0</v>
      </c>
      <c r="E53" s="22"/>
      <c r="F53" s="22"/>
      <c r="G53" s="22"/>
      <c r="H53" s="22"/>
      <c r="I53" s="22"/>
      <c r="J53" s="22"/>
      <c r="P53" s="20">
        <f t="shared" si="0"/>
        <v>0</v>
      </c>
    </row>
    <row r="54" spans="1:16" x14ac:dyDescent="0.25">
      <c r="A54" s="4" t="s">
        <v>50</v>
      </c>
      <c r="B54" s="5">
        <v>510000</v>
      </c>
      <c r="C54" s="5">
        <v>0</v>
      </c>
      <c r="D54" s="7">
        <v>0</v>
      </c>
      <c r="E54" s="22"/>
      <c r="F54" s="22"/>
      <c r="G54" s="22"/>
      <c r="H54" s="22"/>
      <c r="I54" s="22"/>
      <c r="J54" s="22"/>
      <c r="P54" s="20">
        <f t="shared" si="0"/>
        <v>0</v>
      </c>
    </row>
    <row r="55" spans="1:16" x14ac:dyDescent="0.25">
      <c r="A55" s="4" t="s">
        <v>51</v>
      </c>
      <c r="B55" s="5">
        <v>910000</v>
      </c>
      <c r="C55" s="5">
        <v>0</v>
      </c>
      <c r="D55" s="7">
        <v>0</v>
      </c>
      <c r="E55" s="22"/>
      <c r="F55" s="22"/>
      <c r="G55" s="22"/>
      <c r="H55" s="22"/>
      <c r="I55" s="22"/>
      <c r="J55" s="22"/>
      <c r="P55" s="20">
        <f t="shared" si="0"/>
        <v>0</v>
      </c>
    </row>
    <row r="56" spans="1:16" x14ac:dyDescent="0.25">
      <c r="A56" s="4" t="s">
        <v>52</v>
      </c>
      <c r="B56" s="5">
        <v>2426050</v>
      </c>
      <c r="C56" s="5">
        <v>0</v>
      </c>
      <c r="D56" s="7">
        <v>0</v>
      </c>
      <c r="E56" s="22"/>
      <c r="F56" s="22"/>
      <c r="G56" s="22"/>
      <c r="H56" s="23"/>
      <c r="I56" s="22"/>
      <c r="J56" s="22"/>
      <c r="P56" s="20">
        <f t="shared" si="0"/>
        <v>0</v>
      </c>
    </row>
    <row r="57" spans="1:16" x14ac:dyDescent="0.25">
      <c r="A57" s="4" t="s">
        <v>53</v>
      </c>
      <c r="B57" s="5">
        <v>600000</v>
      </c>
      <c r="C57" s="5">
        <v>0</v>
      </c>
      <c r="D57" s="7">
        <v>0</v>
      </c>
      <c r="E57" s="22"/>
      <c r="F57" s="22"/>
      <c r="G57" s="22"/>
      <c r="H57" s="22"/>
      <c r="I57" s="22"/>
      <c r="J57" s="22"/>
      <c r="P57" s="20">
        <f t="shared" si="0"/>
        <v>0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22"/>
      <c r="F58" s="22"/>
      <c r="G58" s="22"/>
      <c r="H58" s="22"/>
      <c r="I58" s="22"/>
      <c r="J58" s="22"/>
      <c r="P58" s="20">
        <f t="shared" si="0"/>
        <v>0</v>
      </c>
    </row>
    <row r="59" spans="1:16" x14ac:dyDescent="0.25">
      <c r="A59" s="4" t="s">
        <v>55</v>
      </c>
      <c r="B59" s="5">
        <v>510000</v>
      </c>
      <c r="C59" s="5">
        <v>0</v>
      </c>
      <c r="D59" s="7">
        <v>0</v>
      </c>
      <c r="E59" s="22"/>
      <c r="F59" s="22"/>
      <c r="G59" s="22"/>
      <c r="H59" s="22"/>
      <c r="I59" s="22"/>
      <c r="J59" s="22"/>
      <c r="P59" s="20">
        <f t="shared" si="0"/>
        <v>0</v>
      </c>
    </row>
    <row r="60" spans="1:16" x14ac:dyDescent="0.25">
      <c r="A60" s="4" t="s">
        <v>56</v>
      </c>
      <c r="B60" s="5">
        <v>476911</v>
      </c>
      <c r="C60" s="5">
        <v>0</v>
      </c>
      <c r="D60" s="7">
        <v>0</v>
      </c>
      <c r="E60" s="22"/>
      <c r="F60" s="22"/>
      <c r="G60" s="22"/>
      <c r="H60" s="22"/>
      <c r="I60" s="22"/>
      <c r="J60" s="22"/>
      <c r="P60" s="20">
        <f t="shared" si="0"/>
        <v>0</v>
      </c>
    </row>
    <row r="61" spans="1:16" x14ac:dyDescent="0.25">
      <c r="A61" s="3" t="s">
        <v>57</v>
      </c>
      <c r="B61" s="7">
        <f>+B62+B63+B64+B65</f>
        <v>700000</v>
      </c>
      <c r="C61" s="5">
        <v>0</v>
      </c>
      <c r="D61" s="7">
        <v>0</v>
      </c>
      <c r="E61" s="31"/>
      <c r="F61" s="31"/>
      <c r="G61" s="31"/>
      <c r="H61" s="31"/>
      <c r="I61" s="31"/>
      <c r="J61" s="31"/>
      <c r="P61" s="20">
        <f t="shared" si="0"/>
        <v>0</v>
      </c>
    </row>
    <row r="62" spans="1:16" x14ac:dyDescent="0.25">
      <c r="A62" s="4" t="s">
        <v>58</v>
      </c>
      <c r="B62" s="5">
        <v>700000</v>
      </c>
      <c r="C62" s="5">
        <v>0</v>
      </c>
      <c r="D62" s="7">
        <v>0</v>
      </c>
      <c r="E62" s="22"/>
      <c r="F62" s="22"/>
      <c r="G62" s="22"/>
      <c r="H62" s="22"/>
      <c r="I62" s="22"/>
      <c r="J62" s="22"/>
      <c r="P62" s="20">
        <f t="shared" si="0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22"/>
      <c r="F63" s="22"/>
      <c r="G63" s="22"/>
      <c r="H63" s="22"/>
      <c r="I63" s="22"/>
      <c r="J63" s="22"/>
      <c r="P63" s="20">
        <f t="shared" si="0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22"/>
      <c r="F64" s="22"/>
      <c r="G64" s="22"/>
      <c r="H64" s="22"/>
      <c r="I64" s="22"/>
      <c r="J64" s="22"/>
      <c r="P64" s="20">
        <f t="shared" si="0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22"/>
      <c r="F65" s="22"/>
      <c r="G65" s="22"/>
      <c r="H65" s="22"/>
      <c r="I65" s="22"/>
      <c r="J65" s="22"/>
      <c r="P65" s="20">
        <f t="shared" si="0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31"/>
      <c r="F66" s="31"/>
      <c r="G66" s="31"/>
      <c r="H66" s="31"/>
      <c r="I66" s="31"/>
      <c r="J66" s="31"/>
      <c r="P66" s="20">
        <f t="shared" si="0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22"/>
      <c r="F67" s="22"/>
      <c r="G67" s="22"/>
      <c r="H67" s="22"/>
      <c r="I67" s="22"/>
      <c r="J67" s="22"/>
      <c r="P67" s="20">
        <f t="shared" si="0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22"/>
      <c r="F68" s="22"/>
      <c r="G68" s="22"/>
      <c r="H68" s="22"/>
      <c r="I68" s="22"/>
      <c r="J68" s="22"/>
      <c r="P68" s="20">
        <f t="shared" si="0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31"/>
      <c r="F69" s="31"/>
      <c r="G69" s="31"/>
      <c r="H69" s="31"/>
      <c r="I69" s="31"/>
      <c r="J69" s="31"/>
      <c r="P69" s="20">
        <f t="shared" si="0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22"/>
      <c r="F70" s="22"/>
      <c r="G70" s="22"/>
      <c r="H70" s="22"/>
      <c r="I70" s="22"/>
      <c r="J70" s="22"/>
      <c r="P70" s="20">
        <f t="shared" si="0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22"/>
      <c r="F71" s="22"/>
      <c r="G71" s="22"/>
      <c r="H71" s="22"/>
      <c r="I71" s="22"/>
      <c r="J71" s="22"/>
      <c r="P71" s="20">
        <f t="shared" si="0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22"/>
      <c r="F72" s="22"/>
      <c r="G72" s="22"/>
      <c r="H72" s="22"/>
      <c r="I72" s="22"/>
      <c r="J72" s="22"/>
      <c r="P72" s="20">
        <f>+D72+E72+F72+G72+H72+J72+I72+K72+L72+M72+N72+O72</f>
        <v>0</v>
      </c>
    </row>
    <row r="73" spans="1:16" x14ac:dyDescent="0.25">
      <c r="A73" s="1" t="s">
        <v>69</v>
      </c>
      <c r="B73" s="8">
        <f>+B74+B78+B80</f>
        <v>0</v>
      </c>
      <c r="C73" s="8">
        <f>+C74+C78+C80</f>
        <v>0</v>
      </c>
      <c r="D73" s="8">
        <f t="shared" ref="D73:P73" si="1">+D74+D78+D80</f>
        <v>0</v>
      </c>
      <c r="E73" s="8">
        <f t="shared" si="1"/>
        <v>0</v>
      </c>
      <c r="F73" s="8">
        <f t="shared" si="1"/>
        <v>0</v>
      </c>
      <c r="G73" s="8">
        <f t="shared" si="1"/>
        <v>0</v>
      </c>
      <c r="H73" s="8">
        <f t="shared" si="1"/>
        <v>0</v>
      </c>
      <c r="I73" s="8">
        <f t="shared" si="1"/>
        <v>0</v>
      </c>
      <c r="J73" s="8">
        <f t="shared" si="1"/>
        <v>0</v>
      </c>
      <c r="K73" s="8">
        <f t="shared" si="1"/>
        <v>0</v>
      </c>
      <c r="L73" s="8">
        <f t="shared" si="1"/>
        <v>0</v>
      </c>
      <c r="M73" s="8">
        <f t="shared" si="1"/>
        <v>0</v>
      </c>
      <c r="N73" s="8">
        <f t="shared" si="1"/>
        <v>0</v>
      </c>
      <c r="O73" s="8">
        <f t="shared" si="1"/>
        <v>0</v>
      </c>
      <c r="P73" s="8">
        <f t="shared" si="1"/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/>
      <c r="F74" s="5"/>
      <c r="G74" s="5"/>
      <c r="H74" s="5"/>
      <c r="I74" s="5"/>
      <c r="J74" s="5"/>
      <c r="P74" s="20">
        <f t="shared" ref="P74:P81" si="2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/>
      <c r="F75" s="5"/>
      <c r="G75" s="5"/>
      <c r="H75" s="5"/>
      <c r="I75" s="5"/>
      <c r="J75" s="5"/>
      <c r="P75" s="20">
        <f t="shared" si="2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/>
      <c r="F76" s="5"/>
      <c r="G76" s="5"/>
      <c r="H76" s="5"/>
      <c r="I76" s="5"/>
      <c r="J76" s="5"/>
      <c r="P76" s="20">
        <f t="shared" si="2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/>
      <c r="F77" s="5"/>
      <c r="G77" s="5"/>
      <c r="H77" s="5"/>
      <c r="I77" s="5"/>
      <c r="J77" s="5"/>
      <c r="P77" s="20">
        <f t="shared" si="2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/>
      <c r="F78" s="5"/>
      <c r="G78" s="5"/>
      <c r="H78" s="5"/>
      <c r="I78" s="5"/>
      <c r="J78" s="5"/>
      <c r="P78" s="20">
        <f t="shared" si="2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/>
      <c r="F79" s="5"/>
      <c r="G79" s="5"/>
      <c r="H79" s="5"/>
      <c r="I79" s="5"/>
      <c r="J79" s="5"/>
      <c r="P79" s="20">
        <f t="shared" si="2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/>
      <c r="F80" s="5"/>
      <c r="G80" s="5"/>
      <c r="H80" s="5"/>
      <c r="I80" s="5"/>
      <c r="J80" s="5"/>
      <c r="P80" s="20">
        <f t="shared" si="2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/>
      <c r="F81" s="5"/>
      <c r="G81" s="5"/>
      <c r="H81" s="5"/>
      <c r="I81" s="5"/>
      <c r="J81" s="5"/>
      <c r="P81" s="20">
        <f t="shared" si="2"/>
        <v>0</v>
      </c>
    </row>
    <row r="82" spans="1:16" x14ac:dyDescent="0.25">
      <c r="A82" s="9" t="s">
        <v>78</v>
      </c>
      <c r="B82" s="17">
        <f>+B9+B15+B25+B35+B51+B61+B65+B69+B74+B77+B80</f>
        <v>617073784</v>
      </c>
      <c r="C82" s="32">
        <f>+C9+C15+C25+C35+C51+C61+C65+C69+C73</f>
        <v>0</v>
      </c>
      <c r="D82" s="17">
        <f>+D15+D9</f>
        <v>41388463.329999998</v>
      </c>
      <c r="E82" s="32"/>
      <c r="F82" s="32"/>
      <c r="G82" s="32"/>
      <c r="H82" s="32"/>
      <c r="I82" s="32"/>
      <c r="J82" s="32"/>
      <c r="K82" s="33"/>
      <c r="L82" s="33"/>
      <c r="M82" s="33"/>
      <c r="N82" s="33"/>
      <c r="O82" s="33"/>
      <c r="P82" s="17">
        <f>+P15+P9</f>
        <v>41388463.329999998</v>
      </c>
    </row>
    <row r="83" spans="1:16" x14ac:dyDescent="0.25">
      <c r="A83" t="s">
        <v>79</v>
      </c>
    </row>
    <row r="84" spans="1:16" ht="15.75" thickBot="1" x14ac:dyDescent="0.3"/>
    <row r="85" spans="1:16" ht="27" customHeight="1" thickBot="1" x14ac:dyDescent="0.3">
      <c r="A85" s="52" t="s">
        <v>86</v>
      </c>
      <c r="B85" s="53"/>
    </row>
    <row r="86" spans="1:16" ht="39.75" customHeight="1" thickBot="1" x14ac:dyDescent="0.3">
      <c r="A86" s="54" t="s">
        <v>87</v>
      </c>
      <c r="B86" s="55"/>
    </row>
    <row r="87" spans="1:16" ht="62.25" customHeight="1" thickBot="1" x14ac:dyDescent="0.3">
      <c r="A87" s="56" t="s">
        <v>88</v>
      </c>
      <c r="B87" s="57"/>
    </row>
    <row r="88" spans="1:16" ht="19.5" customHeight="1" x14ac:dyDescent="0.25">
      <c r="A88" s="34"/>
      <c r="B88" s="34"/>
    </row>
    <row r="89" spans="1:16" ht="19.5" customHeight="1" x14ac:dyDescent="0.25">
      <c r="A89" s="34"/>
      <c r="B89" s="34"/>
    </row>
    <row r="90" spans="1:16" ht="62.25" customHeight="1" x14ac:dyDescent="0.25">
      <c r="A90" s="34"/>
      <c r="B90" s="34"/>
    </row>
    <row r="95" spans="1:16" x14ac:dyDescent="0.25">
      <c r="A95" s="10" t="s">
        <v>105</v>
      </c>
      <c r="B95" s="10"/>
      <c r="C95" s="10"/>
      <c r="D95" s="11" t="s">
        <v>80</v>
      </c>
    </row>
    <row r="96" spans="1:16" x14ac:dyDescent="0.25">
      <c r="A96" s="12" t="s">
        <v>106</v>
      </c>
      <c r="B96" s="12"/>
      <c r="C96" s="12"/>
      <c r="D96" s="13" t="s">
        <v>81</v>
      </c>
    </row>
    <row r="97" spans="1:16" x14ac:dyDescent="0.25">
      <c r="A97" s="14" t="s">
        <v>107</v>
      </c>
      <c r="B97" s="14"/>
      <c r="C97" s="14"/>
      <c r="D97" s="15" t="s">
        <v>82</v>
      </c>
    </row>
    <row r="98" spans="1:16" x14ac:dyDescent="0.25">
      <c r="A98" s="14"/>
      <c r="B98" s="14"/>
      <c r="C98" s="14"/>
      <c r="D98" s="15"/>
    </row>
    <row r="99" spans="1:16" x14ac:dyDescent="0.25">
      <c r="A99" s="14"/>
      <c r="B99" s="15"/>
    </row>
    <row r="100" spans="1:16" x14ac:dyDescent="0.25">
      <c r="A100" s="14"/>
      <c r="B100" s="15"/>
    </row>
    <row r="101" spans="1:16" x14ac:dyDescent="0.25">
      <c r="A101" s="14"/>
      <c r="B101" s="15"/>
    </row>
    <row r="102" spans="1:16" x14ac:dyDescent="0.25">
      <c r="A102" s="16"/>
      <c r="B102" s="16"/>
    </row>
    <row r="103" spans="1:16" x14ac:dyDescent="0.25">
      <c r="A103" s="49" t="s">
        <v>83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</row>
    <row r="104" spans="1:16" x14ac:dyDescent="0.25">
      <c r="A104" s="50" t="s">
        <v>84</v>
      </c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  <row r="105" spans="1:16" x14ac:dyDescent="0.25">
      <c r="A105" s="51" t="s">
        <v>85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</row>
  </sheetData>
  <mergeCells count="15">
    <mergeCell ref="A104:P104"/>
    <mergeCell ref="A105:P105"/>
    <mergeCell ref="A85:B85"/>
    <mergeCell ref="A86:B86"/>
    <mergeCell ref="A87:B87"/>
    <mergeCell ref="C6:C7"/>
    <mergeCell ref="D6:P6"/>
    <mergeCell ref="A6:A7"/>
    <mergeCell ref="B6:B7"/>
    <mergeCell ref="A103:P103"/>
    <mergeCell ref="A1:B1"/>
    <mergeCell ref="A2:P2"/>
    <mergeCell ref="A3:P3"/>
    <mergeCell ref="A4:P4"/>
    <mergeCell ref="A5:P5"/>
  </mergeCells>
  <pageMargins left="0.23622047244094488" right="0.23622047244094488" top="0.74803149606299213" bottom="0.74803149606299213" header="0.31496062992125984" footer="0.31496062992125984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2023-02-02T14:27:51Z</cp:lastPrinted>
  <dcterms:created xsi:type="dcterms:W3CDTF">2021-10-08T14:29:19Z</dcterms:created>
  <dcterms:modified xsi:type="dcterms:W3CDTF">2023-02-06T15:26:35Z</dcterms:modified>
</cp:coreProperties>
</file>