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26D2F9B-6E35-40B7-84D2-4B3D5D9B4096}" xr6:coauthVersionLast="36" xr6:coauthVersionMax="36" xr10:uidLastSave="{00000000-0000-0000-0000-000000000000}"/>
  <bookViews>
    <workbookView xWindow="0" yWindow="0" windowWidth="21600" windowHeight="9525" tabRatio="563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9" i="1"/>
  <c r="O29" i="1"/>
  <c r="P85" i="1" l="1"/>
  <c r="P84" i="1"/>
  <c r="P83" i="1"/>
  <c r="P82" i="1"/>
  <c r="P81" i="1"/>
  <c r="P80" i="1"/>
  <c r="P79" i="1"/>
  <c r="P78" i="1"/>
  <c r="C77" i="1"/>
  <c r="B77" i="1"/>
  <c r="P76" i="1"/>
  <c r="P75" i="1"/>
  <c r="P74" i="1"/>
  <c r="P73" i="1"/>
  <c r="P72" i="1"/>
  <c r="P71" i="1"/>
  <c r="P70" i="1"/>
  <c r="P69" i="1"/>
  <c r="P68" i="1"/>
  <c r="P67" i="1"/>
  <c r="P66" i="1"/>
  <c r="P65" i="1"/>
  <c r="C65" i="1"/>
  <c r="B65" i="1"/>
  <c r="P64" i="1"/>
  <c r="P63" i="1"/>
  <c r="P62" i="1"/>
  <c r="P61" i="1"/>
  <c r="P60" i="1"/>
  <c r="P59" i="1"/>
  <c r="P58" i="1"/>
  <c r="P57" i="1"/>
  <c r="P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P51" i="1"/>
  <c r="P50" i="1"/>
  <c r="P49" i="1"/>
  <c r="P48" i="1"/>
  <c r="C48" i="1"/>
  <c r="B48" i="1"/>
  <c r="L47" i="1"/>
  <c r="K47" i="1"/>
  <c r="J47" i="1"/>
  <c r="I47" i="1"/>
  <c r="H47" i="1"/>
  <c r="G47" i="1"/>
  <c r="F47" i="1"/>
  <c r="E47" i="1"/>
  <c r="D47" i="1"/>
  <c r="P46" i="1"/>
  <c r="P45" i="1"/>
  <c r="P44" i="1"/>
  <c r="P43" i="1"/>
  <c r="P42" i="1"/>
  <c r="P41" i="1"/>
  <c r="P40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P35" i="1"/>
  <c r="P34" i="1"/>
  <c r="P33" i="1"/>
  <c r="P32" i="1"/>
  <c r="P31" i="1"/>
  <c r="P30" i="1"/>
  <c r="N29" i="1"/>
  <c r="M29" i="1"/>
  <c r="L29" i="1"/>
  <c r="K29" i="1"/>
  <c r="J29" i="1"/>
  <c r="I29" i="1"/>
  <c r="H29" i="1"/>
  <c r="G29" i="1"/>
  <c r="F29" i="1"/>
  <c r="E29" i="1"/>
  <c r="C29" i="1"/>
  <c r="B29" i="1"/>
  <c r="P28" i="1"/>
  <c r="P27" i="1"/>
  <c r="P26" i="1"/>
  <c r="P25" i="1"/>
  <c r="P24" i="1"/>
  <c r="P23" i="1"/>
  <c r="P22" i="1"/>
  <c r="P21" i="1"/>
  <c r="P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P17" i="1"/>
  <c r="P16" i="1"/>
  <c r="P15" i="1"/>
  <c r="P14" i="1"/>
  <c r="N13" i="1"/>
  <c r="M13" i="1"/>
  <c r="L13" i="1"/>
  <c r="K13" i="1"/>
  <c r="J13" i="1"/>
  <c r="I13" i="1"/>
  <c r="H13" i="1"/>
  <c r="G13" i="1"/>
  <c r="G86" i="1" s="1"/>
  <c r="F13" i="1"/>
  <c r="E13" i="1"/>
  <c r="D13" i="1"/>
  <c r="C13" i="1"/>
  <c r="B13" i="1"/>
  <c r="H86" i="1" l="1"/>
  <c r="J86" i="1"/>
  <c r="K86" i="1"/>
  <c r="I86" i="1"/>
  <c r="C86" i="1"/>
  <c r="O86" i="1"/>
  <c r="P47" i="1"/>
  <c r="B86" i="1"/>
  <c r="D86" i="1"/>
  <c r="E86" i="1"/>
  <c r="F86" i="1"/>
  <c r="P55" i="1"/>
  <c r="P39" i="1"/>
  <c r="N86" i="1"/>
  <c r="P29" i="1"/>
  <c r="P19" i="1"/>
  <c r="M86" i="1"/>
  <c r="P13" i="1"/>
  <c r="L86" i="1"/>
  <c r="P86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<sst xmlns="http://schemas.openxmlformats.org/spreadsheetml/2006/main" count="115" uniqueCount="112">
  <si>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</si>
  <si>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</si>
  <si>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</si>
  <si>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</si>
  <si>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</si>
  <si>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</si>
  <si>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</si>
  <si>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</si>
  <si>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</si>
  <si>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</si>
  <si>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</si>
  <si>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</si>
  <si>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</si>
  <si>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</si>
  <si>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</si>
  <si>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</si>
  <si>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</si>
  <si>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</si>
  <si>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</si>
  <si>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</si>
  <si>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</si>
  <si>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</si>
  <si>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</si>
  <si>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</si>
  <si>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</si>
  <si>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</si>
  <si>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</si>
  <si>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</si>
  <si>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</si>
  <si>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</si>
  <si>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</si>
  <si>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</si>
  <si>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</si>
  <si>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</si>
  <si>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</si>
  <si>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</si>
  <si>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</si>
  <si>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</si>
  <si>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</si>
  <si>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</si>
  <si>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</si>
  <si>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</si>
  <si>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</si>
  <si>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</si>
  <si>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</si>
  <si>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</si>
  <si>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</si>
  <si>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</si>
  <si>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</si>
  <si>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</si>
  <si>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</si>
  <si>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</si>
  <si>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</si>
  <si>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</si>
  <si>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</si>
  <si>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</si>
  <si>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</si>
  <si>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</si>
  <si>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</si>
  <si>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</si>
  <si>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</si>
  <si>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</si>
  <si>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</si>
  <si>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</si>
  <si>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</si>
  <si>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</si>
  <si>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</si>
  <si>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</si>
  <si>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</si>
  <si>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</si>
  <si>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</si>
  <si>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</si>
  <si>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</si>
  <si>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</si>
  <si>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</si>
  <si>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</si>
  <si>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</si>
  <si>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</si>
  <si>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</si>
  <si>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</si>
  <si>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</si>
  <si>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</si>
  <si>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</si>
  <si>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</si>
  <si>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</si>
  <si>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</si>
  <si>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</si>
  <si>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</si>
  <si>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</si>
  <si>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</si>
  <si>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</si>
  <si>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</si>
  <si>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</si>
  <si>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</si>
  <si>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</si>
  <si>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</si>
  <si>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</si>
  <si>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</si>
  <si>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</si>
  <si>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</si>
  <si>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</si>
  <si>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</si>
  <si>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</si>
  <si>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</si>
  <si>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</si>
  <si>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</si>
  <si>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</si>
  <si>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</si>
  <si>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</si>
  <si>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[12] del [2022]</t>
  </si>
  <si>
    <t>Fecha de imputación: hasta el [31] de [12] del [2022]</t>
  </si>
  <si>
    <t>Diciembre Año {2022}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</si>
</sst>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682925</xdr:colOff>
      <xdr:row>3</xdr:row>
      <xdr:rowOff>62901</xdr:rowOff>
    </xdr:from>
    <xdr:to>
      <xdr:col>13</xdr:col>
      <xdr:colOff>799740</xdr:colOff>
      <xdr:row>8</xdr:row>
      <xdr:rowOff>71887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34340" y="629009"/>
          <a:ext cx="1392806" cy="10693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3</xdr:row>
      <xdr:rowOff>0</xdr:rowOff>
    </xdr:from>
    <xdr:to>
      <xdr:col>0</xdr:col>
      <xdr:colOff>2009775</xdr:colOff>
      <xdr:row>7</xdr:row>
      <xdr:rowOff>142874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dimension ref="A4:U122"/>
  <sheetViews>
    <sheetView tabSelected="1" zoomScale="80" zoomScaleNormal="80" workbookViewId="0">
      <selection activeCell="E17" sqref="E17"/>
    </sheetView>
  </sheetViews>
  <sheetFormatPr baseColWidth="10" defaultRowHeight="15" x14ac:dyDescent="0.25"/>
  <cols>
    <col min="1" max="1" width="72.5703125" customWidth="1"/>
    <col min="2" max="2" width="19.7109375" customWidth="1"/>
    <col min="3" max="3" width="18.85546875" customWidth="1"/>
    <col min="4" max="4" width="16.42578125" customWidth="1"/>
    <col min="5" max="5" width="17" customWidth="1"/>
    <col min="6" max="6" width="19.28515625" customWidth="1"/>
    <col min="7" max="7" width="17.42578125" customWidth="1"/>
    <col min="8" max="8" width="16.7109375" customWidth="1"/>
    <col min="9" max="9" width="17" customWidth="1"/>
    <col min="10" max="16" width="19.140625" customWidth="1"/>
    <col min="18" max="18" width="16.7109375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4" spans="1:21" ht="2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1" ht="15.75" x14ac:dyDescent="0.25">
      <c r="A5" s="47" t="s">
        <v>111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21" ht="15.75" x14ac:dyDescent="0.25">
      <c r="A6" s="49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21" ht="15.75" x14ac:dyDescent="0.25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1" ht="15.75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10" spans="1:21" x14ac:dyDescent="0.25">
      <c r="A10" s="52" t="s">
        <v>3</v>
      </c>
      <c r="B10" s="53" t="s">
        <v>4</v>
      </c>
      <c r="C10" s="53" t="s">
        <v>5</v>
      </c>
      <c r="D10" s="55" t="s">
        <v>108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21" x14ac:dyDescent="0.25">
      <c r="A11" s="52"/>
      <c r="B11" s="54"/>
      <c r="C11" s="54"/>
      <c r="D11" s="1" t="s">
        <v>6</v>
      </c>
      <c r="E11" s="1" t="s">
        <v>7</v>
      </c>
      <c r="F11" s="1" t="s">
        <v>8</v>
      </c>
      <c r="G11" s="1" t="s">
        <v>9</v>
      </c>
      <c r="H11" s="2" t="s">
        <v>10</v>
      </c>
      <c r="I11" s="1" t="s">
        <v>11</v>
      </c>
      <c r="J11" s="2" t="s">
        <v>12</v>
      </c>
      <c r="K11" s="1" t="s">
        <v>13</v>
      </c>
      <c r="L11" s="1" t="s">
        <v>14</v>
      </c>
      <c r="M11" s="1" t="s">
        <v>15</v>
      </c>
      <c r="N11" s="1" t="s">
        <v>16</v>
      </c>
      <c r="O11" s="2" t="s">
        <v>17</v>
      </c>
      <c r="P11" s="1" t="s">
        <v>18</v>
      </c>
    </row>
    <row r="12" spans="1:21" x14ac:dyDescent="0.25">
      <c r="A12" s="3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1" x14ac:dyDescent="0.25">
      <c r="A13" s="5" t="s">
        <v>20</v>
      </c>
      <c r="B13" s="12">
        <f>+B14+B15+B16+B17+B18</f>
        <v>467782682</v>
      </c>
      <c r="C13" s="6">
        <f>+C14+C15+C16+C17+C18</f>
        <v>553571208.26999998</v>
      </c>
      <c r="D13" s="7">
        <f>+D14+D15+D16+D17+D18</f>
        <v>31599061.100000001</v>
      </c>
      <c r="E13" s="7">
        <f>+E14+E15+E16+E17+E18</f>
        <v>58332127.360000007</v>
      </c>
      <c r="F13" s="7">
        <f t="shared" ref="F13:N13" si="0">+F14+F15+F16+F17+F18</f>
        <v>33215306.5</v>
      </c>
      <c r="G13" s="7">
        <f t="shared" si="0"/>
        <v>30836345.690000001</v>
      </c>
      <c r="H13" s="7">
        <f t="shared" si="0"/>
        <v>51141340.839999996</v>
      </c>
      <c r="I13" s="7">
        <f t="shared" si="0"/>
        <v>34034915.049999997</v>
      </c>
      <c r="J13" s="7">
        <f t="shared" si="0"/>
        <v>32075880.82</v>
      </c>
      <c r="K13" s="7">
        <f t="shared" si="0"/>
        <v>36481261.039999999</v>
      </c>
      <c r="L13" s="7">
        <f t="shared" si="0"/>
        <v>32860719.100000001</v>
      </c>
      <c r="M13" s="7">
        <f t="shared" si="0"/>
        <v>44979072.390000008</v>
      </c>
      <c r="N13" s="7">
        <f t="shared" si="0"/>
        <v>62266029.939999998</v>
      </c>
      <c r="O13" s="12">
        <f>+O14+O15+O16+O17+O18</f>
        <v>103151514.56999999</v>
      </c>
      <c r="P13" s="12">
        <f t="shared" ref="P13:P41" si="1">+D13+E13+F13+G13+H13+I13+J13+K13+L13+M13+N13+O13</f>
        <v>550973574.4000001</v>
      </c>
      <c r="S13" s="9"/>
      <c r="T13" s="9"/>
      <c r="U13" s="9"/>
    </row>
    <row r="14" spans="1:21" x14ac:dyDescent="0.25">
      <c r="A14" s="8" t="s">
        <v>21</v>
      </c>
      <c r="B14" s="9">
        <v>328250000</v>
      </c>
      <c r="C14" s="9">
        <v>358011377.38</v>
      </c>
      <c r="D14" s="10">
        <v>26171839.27</v>
      </c>
      <c r="E14" s="10">
        <v>28909213.920000002</v>
      </c>
      <c r="F14" s="10">
        <v>27489936.170000002</v>
      </c>
      <c r="G14" s="10">
        <v>25601124.710000001</v>
      </c>
      <c r="H14" s="10">
        <v>25249180.370000001</v>
      </c>
      <c r="I14" s="10">
        <v>28814502.379999999</v>
      </c>
      <c r="J14" s="10">
        <v>26886699.879999999</v>
      </c>
      <c r="K14" s="10">
        <v>29820697.600000001</v>
      </c>
      <c r="L14" s="10">
        <v>27378009.93</v>
      </c>
      <c r="M14" s="10">
        <v>26877234.280000001</v>
      </c>
      <c r="N14" s="9">
        <v>54462255.210000001</v>
      </c>
      <c r="O14" s="9">
        <v>30350499.239999998</v>
      </c>
      <c r="P14" s="30">
        <f t="shared" si="1"/>
        <v>358011192.95999998</v>
      </c>
    </row>
    <row r="15" spans="1:21" x14ac:dyDescent="0.25">
      <c r="A15" s="8" t="s">
        <v>22</v>
      </c>
      <c r="B15" s="9">
        <v>50300682</v>
      </c>
      <c r="C15" s="9">
        <v>110777944.69</v>
      </c>
      <c r="D15" s="10">
        <v>1575000</v>
      </c>
      <c r="E15" s="10">
        <v>1575000</v>
      </c>
      <c r="F15" s="10">
        <v>1775119.95</v>
      </c>
      <c r="G15" s="10">
        <v>1470534.76</v>
      </c>
      <c r="H15" s="10">
        <v>21824810.989999998</v>
      </c>
      <c r="I15" s="10">
        <v>1347000</v>
      </c>
      <c r="J15" s="10">
        <v>1327000</v>
      </c>
      <c r="K15" s="29">
        <v>2467001.63</v>
      </c>
      <c r="L15" s="10">
        <v>1372000</v>
      </c>
      <c r="M15" s="10">
        <v>1372000</v>
      </c>
      <c r="N15" s="9">
        <v>3589911.07</v>
      </c>
      <c r="O15" s="9">
        <v>68534483.239999995</v>
      </c>
      <c r="P15" s="30">
        <f t="shared" si="1"/>
        <v>108229861.63999999</v>
      </c>
      <c r="T15" s="9"/>
    </row>
    <row r="16" spans="1:21" x14ac:dyDescent="0.25">
      <c r="A16" s="8" t="s">
        <v>23</v>
      </c>
      <c r="B16" s="9">
        <v>2160000</v>
      </c>
      <c r="C16" s="9">
        <v>1910000</v>
      </c>
      <c r="D16" s="10">
        <v>0</v>
      </c>
      <c r="E16" s="10">
        <v>313819.40000000002</v>
      </c>
      <c r="F16" s="10">
        <v>179784.2</v>
      </c>
      <c r="G16" s="10">
        <v>0</v>
      </c>
      <c r="H16" s="10">
        <v>353351</v>
      </c>
      <c r="I16" s="10">
        <v>176469</v>
      </c>
      <c r="J16" s="10">
        <v>0</v>
      </c>
      <c r="K16" s="10">
        <v>239363</v>
      </c>
      <c r="L16" s="10">
        <v>119416</v>
      </c>
      <c r="M16" s="10">
        <v>0</v>
      </c>
      <c r="N16" s="9">
        <v>239068</v>
      </c>
      <c r="O16" s="9">
        <v>239363</v>
      </c>
      <c r="P16" s="30">
        <f t="shared" si="1"/>
        <v>1860633.6000000001</v>
      </c>
    </row>
    <row r="17" spans="1:20" x14ac:dyDescent="0.25">
      <c r="A17" s="8" t="s">
        <v>24</v>
      </c>
      <c r="B17" s="9">
        <v>38400000</v>
      </c>
      <c r="C17" s="9">
        <v>36445708.780000001</v>
      </c>
      <c r="D17" s="10">
        <v>0</v>
      </c>
      <c r="E17" s="10">
        <v>23688667.190000001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12757041.59</v>
      </c>
      <c r="N17" s="9">
        <v>0</v>
      </c>
      <c r="O17" s="9">
        <v>0</v>
      </c>
      <c r="P17" s="30">
        <f t="shared" si="1"/>
        <v>36445708.780000001</v>
      </c>
    </row>
    <row r="18" spans="1:20" x14ac:dyDescent="0.25">
      <c r="A18" s="8" t="s">
        <v>25</v>
      </c>
      <c r="B18" s="9">
        <v>48672000</v>
      </c>
      <c r="C18" s="9">
        <v>46426177.420000002</v>
      </c>
      <c r="D18" s="10">
        <v>3852221.83</v>
      </c>
      <c r="E18" s="10">
        <v>3845426.85</v>
      </c>
      <c r="F18" s="10">
        <v>3770466.18</v>
      </c>
      <c r="G18" s="10">
        <v>3764686.22</v>
      </c>
      <c r="H18" s="10">
        <v>3713998.48</v>
      </c>
      <c r="I18" s="10">
        <v>3696943.67</v>
      </c>
      <c r="J18" s="10">
        <v>3862180.94</v>
      </c>
      <c r="K18" s="10">
        <v>3954198.81</v>
      </c>
      <c r="L18" s="10">
        <v>3991293.17</v>
      </c>
      <c r="M18" s="10">
        <v>3972796.52</v>
      </c>
      <c r="N18" s="9">
        <v>3974795.66</v>
      </c>
      <c r="O18" s="9">
        <v>4027169.09</v>
      </c>
      <c r="P18" s="30">
        <f t="shared" si="1"/>
        <v>46426177.420000002</v>
      </c>
      <c r="R18" s="9"/>
      <c r="S18" s="9"/>
      <c r="T18" s="9"/>
    </row>
    <row r="19" spans="1:20" x14ac:dyDescent="0.25">
      <c r="A19" s="5" t="s">
        <v>26</v>
      </c>
      <c r="B19" s="12">
        <f>+B20+B21+B22+B23+B24+B25+B26+B27+B28</f>
        <v>77704651</v>
      </c>
      <c r="C19" s="12">
        <f>+C20+C21+C22+C23+C24+C25+C26+C27+C28</f>
        <v>126202316.02</v>
      </c>
      <c r="D19" s="7">
        <f>+D20+D21+D22+D23+D24+D25+D26+D27+D28</f>
        <v>3497369.7</v>
      </c>
      <c r="E19" s="7">
        <f t="shared" ref="E19:K19" si="2">+E20+E21+E22+E23+E24+E25+E26+E27+E28</f>
        <v>6996064.0499999998</v>
      </c>
      <c r="F19" s="7">
        <f t="shared" si="2"/>
        <v>7792756.1700000009</v>
      </c>
      <c r="G19" s="7">
        <f t="shared" si="2"/>
        <v>7237633.9899999993</v>
      </c>
      <c r="H19" s="7">
        <f t="shared" si="2"/>
        <v>11633626.580000002</v>
      </c>
      <c r="I19" s="7">
        <f>+I20+I21+I22+I23+I24+I25+I26+I27+I28</f>
        <v>11043575.58</v>
      </c>
      <c r="J19" s="7">
        <f t="shared" si="2"/>
        <v>10523956.969999999</v>
      </c>
      <c r="K19" s="7">
        <f t="shared" si="2"/>
        <v>10031949.75</v>
      </c>
      <c r="L19" s="7">
        <f>+L20+L21+L22+L23+L24+L25+L26+L27+L28</f>
        <v>12088439.07</v>
      </c>
      <c r="M19" s="12">
        <f>+M20+M21+M22+M23+M24+M25+M26+M27+M28</f>
        <v>13039849.949999999</v>
      </c>
      <c r="N19" s="12">
        <f>+N20+N21+N22+N23+N24+N25+N26+N27+N28</f>
        <v>10027415.74</v>
      </c>
      <c r="O19" s="12">
        <f>+O20+O21+O22+O23+O24+O25+O26+O27+O28</f>
        <v>18011566.289999999</v>
      </c>
      <c r="P19" s="12">
        <f t="shared" si="1"/>
        <v>121924203.83999997</v>
      </c>
    </row>
    <row r="20" spans="1:20" x14ac:dyDescent="0.25">
      <c r="A20" s="8" t="s">
        <v>27</v>
      </c>
      <c r="B20" s="9">
        <v>15145000</v>
      </c>
      <c r="C20" s="9">
        <v>14147258.42</v>
      </c>
      <c r="D20" s="10">
        <v>263043.65000000002</v>
      </c>
      <c r="E20" s="10">
        <v>1584444.94</v>
      </c>
      <c r="F20" s="10">
        <v>616750</v>
      </c>
      <c r="G20" s="10">
        <v>1564861.57</v>
      </c>
      <c r="H20" s="10">
        <v>1196739.99</v>
      </c>
      <c r="I20" s="10">
        <v>1803210.05</v>
      </c>
      <c r="J20" s="10">
        <v>703172.29</v>
      </c>
      <c r="K20" s="10">
        <v>1906121.96</v>
      </c>
      <c r="L20" s="10">
        <v>713056.39</v>
      </c>
      <c r="M20" s="10">
        <v>2032399.78</v>
      </c>
      <c r="N20" s="9">
        <v>669763.05000000005</v>
      </c>
      <c r="O20" s="9">
        <v>707916.4</v>
      </c>
      <c r="P20" s="30">
        <f t="shared" si="1"/>
        <v>13761480.07</v>
      </c>
      <c r="T20" s="33"/>
    </row>
    <row r="21" spans="1:20" x14ac:dyDescent="0.25">
      <c r="A21" s="8" t="s">
        <v>28</v>
      </c>
      <c r="B21" s="9">
        <v>4700000</v>
      </c>
      <c r="C21" s="9">
        <v>5276161.53</v>
      </c>
      <c r="D21" s="13">
        <v>0</v>
      </c>
      <c r="E21" s="13">
        <v>47200</v>
      </c>
      <c r="F21" s="13">
        <v>0</v>
      </c>
      <c r="G21" s="13">
        <v>418888.2</v>
      </c>
      <c r="H21" s="13">
        <v>611995.19999999995</v>
      </c>
      <c r="I21" s="13">
        <v>160000.01999999999</v>
      </c>
      <c r="J21" s="13">
        <v>828800.5</v>
      </c>
      <c r="K21" s="13">
        <v>211690.67</v>
      </c>
      <c r="L21" s="13">
        <v>706507.15</v>
      </c>
      <c r="M21" s="10">
        <v>788828.67</v>
      </c>
      <c r="N21" s="9">
        <v>216081.45</v>
      </c>
      <c r="O21" s="9">
        <v>26666.67</v>
      </c>
      <c r="P21" s="30">
        <f t="shared" si="1"/>
        <v>4016658.53</v>
      </c>
    </row>
    <row r="22" spans="1:20" x14ac:dyDescent="0.25">
      <c r="A22" s="8" t="s">
        <v>29</v>
      </c>
      <c r="B22" s="9">
        <v>1450000</v>
      </c>
      <c r="C22" s="9">
        <v>519300</v>
      </c>
      <c r="D22" s="13">
        <v>0</v>
      </c>
      <c r="E22" s="10">
        <v>0</v>
      </c>
      <c r="F22" s="10">
        <v>30250</v>
      </c>
      <c r="G22" s="10">
        <v>0</v>
      </c>
      <c r="H22" s="10">
        <v>30800</v>
      </c>
      <c r="I22" s="10">
        <v>134450</v>
      </c>
      <c r="J22" s="10">
        <v>0</v>
      </c>
      <c r="K22" s="10">
        <v>7250</v>
      </c>
      <c r="L22" s="10">
        <v>129950</v>
      </c>
      <c r="M22" s="10">
        <v>0</v>
      </c>
      <c r="N22" s="9">
        <v>145050</v>
      </c>
      <c r="O22" s="9">
        <v>41550</v>
      </c>
      <c r="P22" s="30">
        <f t="shared" si="1"/>
        <v>519300</v>
      </c>
    </row>
    <row r="23" spans="1:20" x14ac:dyDescent="0.25">
      <c r="A23" s="8" t="s">
        <v>30</v>
      </c>
      <c r="B23" s="9">
        <v>2500000</v>
      </c>
      <c r="C23" s="9">
        <v>2243582.2000000002</v>
      </c>
      <c r="D23" s="13">
        <v>0</v>
      </c>
      <c r="E23" s="10">
        <v>0</v>
      </c>
      <c r="F23" s="10">
        <v>0</v>
      </c>
      <c r="G23" s="10">
        <v>0</v>
      </c>
      <c r="H23" s="10">
        <v>0</v>
      </c>
      <c r="I23" s="10">
        <v>300000</v>
      </c>
      <c r="J23" s="10">
        <v>10819</v>
      </c>
      <c r="K23" s="10">
        <v>164000</v>
      </c>
      <c r="L23" s="10">
        <v>0</v>
      </c>
      <c r="M23" s="10">
        <v>0</v>
      </c>
      <c r="N23" s="9">
        <v>1059329</v>
      </c>
      <c r="O23" s="9">
        <v>0</v>
      </c>
      <c r="P23" s="30">
        <f t="shared" si="1"/>
        <v>1534148</v>
      </c>
    </row>
    <row r="24" spans="1:20" x14ac:dyDescent="0.25">
      <c r="A24" s="8" t="s">
        <v>31</v>
      </c>
      <c r="B24" s="9">
        <v>7141650</v>
      </c>
      <c r="C24" s="9">
        <v>8295430.9400000004</v>
      </c>
      <c r="D24" s="10">
        <v>33060.71</v>
      </c>
      <c r="E24" s="10">
        <v>177000</v>
      </c>
      <c r="F24" s="10">
        <v>187682.13</v>
      </c>
      <c r="G24" s="10">
        <v>88500</v>
      </c>
      <c r="H24" s="10">
        <v>413060</v>
      </c>
      <c r="I24" s="10">
        <v>259059.9</v>
      </c>
      <c r="J24" s="10">
        <v>1375285.51</v>
      </c>
      <c r="K24" s="10">
        <v>-61429.85</v>
      </c>
      <c r="L24" s="10">
        <v>121560.71</v>
      </c>
      <c r="M24" s="10">
        <v>88500</v>
      </c>
      <c r="N24" s="9">
        <v>223371.01</v>
      </c>
      <c r="O24" s="9">
        <v>5122415.5</v>
      </c>
      <c r="P24" s="30">
        <f t="shared" si="1"/>
        <v>8028065.6200000001</v>
      </c>
    </row>
    <row r="25" spans="1:20" x14ac:dyDescent="0.25">
      <c r="A25" s="8" t="s">
        <v>32</v>
      </c>
      <c r="B25" s="9">
        <v>19962000</v>
      </c>
      <c r="C25" s="9">
        <v>62049693.880000003</v>
      </c>
      <c r="D25" s="10">
        <v>3101234.14</v>
      </c>
      <c r="E25" s="10">
        <v>4598055.82</v>
      </c>
      <c r="F25" s="10">
        <v>5976817.2300000004</v>
      </c>
      <c r="G25" s="10">
        <v>4110711.61</v>
      </c>
      <c r="H25" s="10">
        <v>4386627.6900000004</v>
      </c>
      <c r="I25" s="10">
        <v>5553270.7199999997</v>
      </c>
      <c r="J25" s="10">
        <v>5250574.5599999996</v>
      </c>
      <c r="K25" s="10">
        <v>4885374.47</v>
      </c>
      <c r="L25" s="10">
        <v>7108757.9299999997</v>
      </c>
      <c r="M25" s="10">
        <v>5776360.2800000003</v>
      </c>
      <c r="N25" s="9">
        <v>5616091.9000000004</v>
      </c>
      <c r="O25" s="9">
        <v>5683731.7800000003</v>
      </c>
      <c r="P25" s="30">
        <f t="shared" si="1"/>
        <v>62047608.130000003</v>
      </c>
    </row>
    <row r="26" spans="1:20" ht="30" x14ac:dyDescent="0.25">
      <c r="A26" s="14" t="s">
        <v>33</v>
      </c>
      <c r="B26" s="9">
        <v>9400001</v>
      </c>
      <c r="C26" s="9">
        <v>14588698.189999999</v>
      </c>
      <c r="D26" s="10">
        <v>0</v>
      </c>
      <c r="E26" s="10">
        <v>290415.34000000003</v>
      </c>
      <c r="F26" s="10">
        <v>819225.7</v>
      </c>
      <c r="G26" s="10">
        <v>41665.800000000003</v>
      </c>
      <c r="H26" s="10">
        <v>1643658.84</v>
      </c>
      <c r="I26" s="10">
        <v>1173370.24</v>
      </c>
      <c r="J26" s="10">
        <v>328536.61</v>
      </c>
      <c r="K26" s="10">
        <v>2052353.69</v>
      </c>
      <c r="L26" s="10">
        <v>2273375.58</v>
      </c>
      <c r="M26" s="10">
        <v>1192205.7</v>
      </c>
      <c r="N26" s="9">
        <v>961844.23</v>
      </c>
      <c r="O26" s="9">
        <v>3397257.86</v>
      </c>
      <c r="P26" s="30">
        <f t="shared" si="1"/>
        <v>14173909.59</v>
      </c>
    </row>
    <row r="27" spans="1:20" x14ac:dyDescent="0.25">
      <c r="A27" s="8" t="s">
        <v>34</v>
      </c>
      <c r="B27" s="9">
        <v>13006000</v>
      </c>
      <c r="C27" s="9">
        <v>10433236.369999999</v>
      </c>
      <c r="D27" s="10">
        <v>100031.2</v>
      </c>
      <c r="E27" s="10">
        <v>298947.95</v>
      </c>
      <c r="F27" s="10">
        <v>162031.10999999999</v>
      </c>
      <c r="G27" s="10">
        <v>212943.21</v>
      </c>
      <c r="H27" s="10">
        <v>1836793.38</v>
      </c>
      <c r="I27" s="10">
        <v>1329507.8500000001</v>
      </c>
      <c r="J27" s="10">
        <v>211463.64</v>
      </c>
      <c r="K27" s="10">
        <v>354536.31</v>
      </c>
      <c r="L27" s="10">
        <v>373310.31</v>
      </c>
      <c r="M27" s="10">
        <v>2331482.81</v>
      </c>
      <c r="N27" s="9">
        <v>1135885.1000000001</v>
      </c>
      <c r="O27" s="9">
        <v>1293700.1000000001</v>
      </c>
      <c r="P27" s="30">
        <f t="shared" si="1"/>
        <v>9640632.9699999988</v>
      </c>
    </row>
    <row r="28" spans="1:20" x14ac:dyDescent="0.25">
      <c r="A28" s="8" t="s">
        <v>35</v>
      </c>
      <c r="B28" s="9">
        <v>4400000</v>
      </c>
      <c r="C28" s="9">
        <v>8648954.4900000002</v>
      </c>
      <c r="D28" s="10">
        <v>0</v>
      </c>
      <c r="E28" s="10">
        <v>0</v>
      </c>
      <c r="F28" s="10">
        <v>0</v>
      </c>
      <c r="G28" s="10">
        <v>800063.6</v>
      </c>
      <c r="H28" s="10">
        <v>1513951.48</v>
      </c>
      <c r="I28" s="10">
        <v>330706.8</v>
      </c>
      <c r="J28" s="10">
        <v>1815304.86</v>
      </c>
      <c r="K28" s="10">
        <v>512052.5</v>
      </c>
      <c r="L28" s="10">
        <v>661921</v>
      </c>
      <c r="M28" s="10">
        <v>830072.71</v>
      </c>
      <c r="N28" s="9">
        <v>0</v>
      </c>
      <c r="O28" s="9">
        <v>1738327.98</v>
      </c>
      <c r="P28" s="30">
        <f t="shared" si="1"/>
        <v>8202400.9299999997</v>
      </c>
    </row>
    <row r="29" spans="1:20" x14ac:dyDescent="0.25">
      <c r="A29" s="5" t="s">
        <v>36</v>
      </c>
      <c r="B29" s="12">
        <f>+B30+B31+B32+B33+B34+B35+B36+B37+B38</f>
        <v>50547433</v>
      </c>
      <c r="C29" s="12">
        <f>+C30+C31+C32+C33+C34+C35+C36+C37+C38</f>
        <v>31428568.419999998</v>
      </c>
      <c r="D29" s="7">
        <v>0</v>
      </c>
      <c r="E29" s="7">
        <f t="shared" ref="E29:L29" si="3">+E30+E31+E32+E33+E34+E35+E36+E37+E38</f>
        <v>407901.70999999996</v>
      </c>
      <c r="F29" s="7">
        <f t="shared" si="3"/>
        <v>24190</v>
      </c>
      <c r="G29" s="7">
        <f t="shared" si="3"/>
        <v>1366405.24</v>
      </c>
      <c r="H29" s="7">
        <f t="shared" si="3"/>
        <v>6270989.25</v>
      </c>
      <c r="I29" s="7">
        <f t="shared" si="3"/>
        <v>1524520.79</v>
      </c>
      <c r="J29" s="7">
        <f t="shared" si="3"/>
        <v>2840393.88</v>
      </c>
      <c r="K29" s="7">
        <f t="shared" si="3"/>
        <v>3135403.0700000003</v>
      </c>
      <c r="L29" s="7">
        <f t="shared" si="3"/>
        <v>4033385.47</v>
      </c>
      <c r="M29" s="12">
        <f>+M30+M31+M32+M33+M34+M35+M36+M37+M38</f>
        <v>987741.65</v>
      </c>
      <c r="N29" s="12">
        <f>+N30+N31+N32+N33+N34+N35+N36+N37+N38</f>
        <v>3457176.16</v>
      </c>
      <c r="O29" s="12">
        <f>+O30+O31+O32+O33+O34+O35+O36+O37+O38</f>
        <v>1074967.04</v>
      </c>
      <c r="P29" s="12">
        <f t="shared" si="1"/>
        <v>25123074.259999998</v>
      </c>
    </row>
    <row r="30" spans="1:20" x14ac:dyDescent="0.25">
      <c r="A30" s="8" t="s">
        <v>37</v>
      </c>
      <c r="B30" s="9">
        <v>4800000</v>
      </c>
      <c r="C30" s="9">
        <v>1769518.88</v>
      </c>
      <c r="D30" s="10">
        <v>0</v>
      </c>
      <c r="E30" s="10">
        <v>51119.81</v>
      </c>
      <c r="F30" s="10">
        <v>24190</v>
      </c>
      <c r="G30" s="10">
        <v>0</v>
      </c>
      <c r="H30" s="10">
        <v>168243</v>
      </c>
      <c r="I30" s="15">
        <v>40678</v>
      </c>
      <c r="J30" s="10">
        <v>137644.29999999999</v>
      </c>
      <c r="K30" s="10">
        <v>243282.28</v>
      </c>
      <c r="L30" s="10">
        <v>142264.66</v>
      </c>
      <c r="M30" s="10">
        <v>224460.72</v>
      </c>
      <c r="N30" s="9">
        <v>0</v>
      </c>
      <c r="O30" s="9">
        <v>686220.11</v>
      </c>
      <c r="P30" s="30">
        <f t="shared" si="1"/>
        <v>1718102.88</v>
      </c>
      <c r="R30" s="30"/>
    </row>
    <row r="31" spans="1:20" x14ac:dyDescent="0.25">
      <c r="A31" s="8" t="s">
        <v>38</v>
      </c>
      <c r="B31" s="9">
        <v>3400000</v>
      </c>
      <c r="C31" s="9">
        <v>378665.45</v>
      </c>
      <c r="D31" s="10">
        <v>0</v>
      </c>
      <c r="E31" s="10">
        <v>0</v>
      </c>
      <c r="F31" s="10">
        <v>0</v>
      </c>
      <c r="G31" s="10">
        <v>156798.39999999999</v>
      </c>
      <c r="H31" s="10">
        <v>6785</v>
      </c>
      <c r="I31" s="10">
        <v>0</v>
      </c>
      <c r="J31" s="10">
        <v>3422</v>
      </c>
      <c r="K31" s="10">
        <v>211660.05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378665.44999999995</v>
      </c>
      <c r="R31" s="30"/>
    </row>
    <row r="32" spans="1:20" x14ac:dyDescent="0.25">
      <c r="A32" s="8" t="s">
        <v>39</v>
      </c>
      <c r="B32" s="9">
        <v>5300000</v>
      </c>
      <c r="C32" s="9">
        <v>4152628.5</v>
      </c>
      <c r="D32" s="10">
        <v>0</v>
      </c>
      <c r="E32" s="10">
        <v>147193.20000000001</v>
      </c>
      <c r="F32" s="10">
        <v>0</v>
      </c>
      <c r="G32" s="10">
        <v>0</v>
      </c>
      <c r="H32" s="10">
        <v>261291</v>
      </c>
      <c r="I32" s="10">
        <v>0</v>
      </c>
      <c r="J32" s="10">
        <v>198274</v>
      </c>
      <c r="K32" s="10">
        <v>0</v>
      </c>
      <c r="L32" s="10">
        <v>396792.7</v>
      </c>
      <c r="M32" s="10">
        <v>0</v>
      </c>
      <c r="N32" s="9">
        <v>1276642</v>
      </c>
      <c r="O32" s="9">
        <v>147441</v>
      </c>
      <c r="P32" s="30">
        <f t="shared" si="1"/>
        <v>2427633.9</v>
      </c>
      <c r="R32" s="30"/>
    </row>
    <row r="33" spans="1:18" x14ac:dyDescent="0.25">
      <c r="A33" s="8" t="s">
        <v>40</v>
      </c>
      <c r="B33" s="9">
        <v>1200000</v>
      </c>
      <c r="C33" s="9">
        <v>103026.6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117204.68</v>
      </c>
      <c r="N33" s="9">
        <v>0</v>
      </c>
      <c r="O33" s="9">
        <v>-14178.68</v>
      </c>
      <c r="P33" s="30">
        <f t="shared" si="1"/>
        <v>103026</v>
      </c>
      <c r="R33" s="30"/>
    </row>
    <row r="34" spans="1:18" x14ac:dyDescent="0.25">
      <c r="A34" s="8" t="s">
        <v>41</v>
      </c>
      <c r="B34" s="9">
        <v>2300000</v>
      </c>
      <c r="C34" s="9">
        <v>1244923.52</v>
      </c>
      <c r="D34" s="10">
        <v>0</v>
      </c>
      <c r="E34" s="10">
        <v>25392.42</v>
      </c>
      <c r="F34" s="10">
        <v>0</v>
      </c>
      <c r="G34" s="10">
        <v>0</v>
      </c>
      <c r="H34" s="10">
        <v>0</v>
      </c>
      <c r="I34" s="10">
        <v>0</v>
      </c>
      <c r="J34" s="10">
        <v>23853.37</v>
      </c>
      <c r="K34" s="10">
        <v>0</v>
      </c>
      <c r="L34" s="10">
        <v>92681.07</v>
      </c>
      <c r="M34" s="10">
        <v>309580.52</v>
      </c>
      <c r="N34" s="9">
        <v>0</v>
      </c>
      <c r="O34" s="9">
        <v>0</v>
      </c>
      <c r="P34" s="30">
        <f t="shared" si="1"/>
        <v>451507.38</v>
      </c>
      <c r="R34" s="30"/>
    </row>
    <row r="35" spans="1:18" x14ac:dyDescent="0.25">
      <c r="A35" s="8" t="s">
        <v>42</v>
      </c>
      <c r="B35" s="9">
        <v>1027433</v>
      </c>
      <c r="C35" s="9">
        <v>587778.53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78105.81</v>
      </c>
      <c r="K35" s="10">
        <v>0</v>
      </c>
      <c r="L35" s="10">
        <v>163843</v>
      </c>
      <c r="M35" s="10">
        <v>0</v>
      </c>
      <c r="N35" s="9">
        <v>0</v>
      </c>
      <c r="O35" s="9">
        <v>0</v>
      </c>
      <c r="P35" s="30">
        <f t="shared" si="1"/>
        <v>241948.81</v>
      </c>
    </row>
    <row r="36" spans="1:18" x14ac:dyDescent="0.25">
      <c r="A36" s="8" t="s">
        <v>43</v>
      </c>
      <c r="B36" s="9">
        <v>20020000</v>
      </c>
      <c r="C36" s="9">
        <v>12592247.08</v>
      </c>
      <c r="D36" s="10">
        <v>0</v>
      </c>
      <c r="E36" s="10">
        <v>0</v>
      </c>
      <c r="F36" s="10">
        <v>0</v>
      </c>
      <c r="G36" s="10">
        <v>92220</v>
      </c>
      <c r="H36" s="10">
        <v>4818044</v>
      </c>
      <c r="I36" s="10">
        <v>28044</v>
      </c>
      <c r="J36" s="10">
        <v>1476150.01</v>
      </c>
      <c r="K36" s="10">
        <v>2000000</v>
      </c>
      <c r="L36" s="10">
        <v>2313231.6800000002</v>
      </c>
      <c r="M36" s="10">
        <v>9972</v>
      </c>
      <c r="N36" s="9">
        <v>1077928</v>
      </c>
      <c r="O36" s="9">
        <v>151400</v>
      </c>
      <c r="P36" s="30">
        <f t="shared" si="1"/>
        <v>11966989.689999999</v>
      </c>
      <c r="R36" s="38"/>
    </row>
    <row r="37" spans="1:18" ht="30" x14ac:dyDescent="0.25">
      <c r="A37" s="14" t="s">
        <v>44</v>
      </c>
      <c r="B37" s="9">
        <v>0</v>
      </c>
      <c r="C37" s="9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6">
        <f t="shared" si="1"/>
        <v>0</v>
      </c>
    </row>
    <row r="38" spans="1:18" x14ac:dyDescent="0.25">
      <c r="A38" s="8" t="s">
        <v>45</v>
      </c>
      <c r="B38" s="9">
        <v>12500000</v>
      </c>
      <c r="C38" s="9">
        <v>10599779.859999999</v>
      </c>
      <c r="D38" s="10">
        <v>0</v>
      </c>
      <c r="E38" s="10">
        <v>184196.28</v>
      </c>
      <c r="F38" s="10">
        <v>0</v>
      </c>
      <c r="G38" s="10">
        <v>1117386.8400000001</v>
      </c>
      <c r="H38" s="10">
        <v>1016626.25</v>
      </c>
      <c r="I38" s="10">
        <v>1455798.79</v>
      </c>
      <c r="J38" s="10">
        <v>922944.39</v>
      </c>
      <c r="K38" s="10">
        <v>680460.74</v>
      </c>
      <c r="L38" s="10">
        <v>924572.36</v>
      </c>
      <c r="M38" s="10">
        <v>326523.73</v>
      </c>
      <c r="N38" s="9">
        <v>1102606.1599999999</v>
      </c>
      <c r="O38" s="9">
        <v>104084.61</v>
      </c>
      <c r="P38" s="30">
        <f t="shared" si="1"/>
        <v>7835200.1500000013</v>
      </c>
    </row>
    <row r="39" spans="1:18" x14ac:dyDescent="0.25">
      <c r="A39" s="5" t="s">
        <v>46</v>
      </c>
      <c r="B39" s="12">
        <f>+B40+B41+B42+B43+B44+B45+B46</f>
        <v>4982562</v>
      </c>
      <c r="C39" s="12">
        <f>+C40+C41+C42+C43+C44+C45+C46</f>
        <v>1693078.29</v>
      </c>
      <c r="D39" s="7">
        <f>+D40+D41+D42+D43+D44+D45+D46</f>
        <v>0</v>
      </c>
      <c r="E39" s="7">
        <f t="shared" ref="E39:O39" si="4">+E40+E41+E42+E43+E44+E45+E46</f>
        <v>115560</v>
      </c>
      <c r="F39" s="7">
        <f t="shared" si="4"/>
        <v>1226579</v>
      </c>
      <c r="G39" s="7">
        <f t="shared" si="4"/>
        <v>0</v>
      </c>
      <c r="H39" s="7">
        <f t="shared" si="4"/>
        <v>0</v>
      </c>
      <c r="I39" s="7">
        <f t="shared" si="4"/>
        <v>0</v>
      </c>
      <c r="J39" s="7">
        <f t="shared" si="4"/>
        <v>170171.01</v>
      </c>
      <c r="K39" s="7">
        <f t="shared" si="4"/>
        <v>168890.57</v>
      </c>
      <c r="L39" s="7">
        <f t="shared" si="4"/>
        <v>0</v>
      </c>
      <c r="M39" s="10">
        <v>0</v>
      </c>
      <c r="N39" s="7">
        <f t="shared" si="4"/>
        <v>0</v>
      </c>
      <c r="O39" s="7">
        <f t="shared" si="4"/>
        <v>0</v>
      </c>
      <c r="P39" s="12">
        <f t="shared" si="1"/>
        <v>1681200.58</v>
      </c>
    </row>
    <row r="40" spans="1:18" x14ac:dyDescent="0.25">
      <c r="A40" s="8" t="s">
        <v>47</v>
      </c>
      <c r="B40" s="9">
        <v>3418000</v>
      </c>
      <c r="C40" s="9">
        <v>276939.28999999998</v>
      </c>
      <c r="D40" s="10">
        <v>0</v>
      </c>
      <c r="E40" s="10">
        <v>115560</v>
      </c>
      <c r="F40" s="10">
        <v>1226579</v>
      </c>
      <c r="G40" s="10">
        <v>0</v>
      </c>
      <c r="H40" s="10">
        <v>0</v>
      </c>
      <c r="I40" s="10">
        <v>0</v>
      </c>
      <c r="J40" s="10">
        <v>96171.01</v>
      </c>
      <c r="K40" s="10">
        <v>168890.57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1607200.58</v>
      </c>
    </row>
    <row r="41" spans="1:18" x14ac:dyDescent="0.25">
      <c r="A41" s="8" t="s">
        <v>48</v>
      </c>
      <c r="B41" s="9">
        <v>10000</v>
      </c>
      <c r="C41" s="9">
        <v>74000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74000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si="1"/>
        <v>74000</v>
      </c>
    </row>
    <row r="42" spans="1:18" x14ac:dyDescent="0.25">
      <c r="A42" s="8" t="s">
        <v>49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ref="P42:P53" si="5">+D42+E42+F42+G42+H42+I42+J42+K42+L42+M42+N42+O42</f>
        <v>0</v>
      </c>
    </row>
    <row r="43" spans="1:18" x14ac:dyDescent="0.25">
      <c r="A43" s="8" t="s">
        <v>50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5"/>
        <v>0</v>
      </c>
    </row>
    <row r="44" spans="1:18" x14ac:dyDescent="0.25">
      <c r="A44" s="8" t="s">
        <v>51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5"/>
        <v>0</v>
      </c>
    </row>
    <row r="45" spans="1:18" x14ac:dyDescent="0.25">
      <c r="A45" s="8" t="s">
        <v>52</v>
      </c>
      <c r="B45" s="9">
        <v>0</v>
      </c>
      <c r="C45" s="9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5"/>
        <v>0</v>
      </c>
    </row>
    <row r="46" spans="1:18" x14ac:dyDescent="0.25">
      <c r="A46" s="8" t="s">
        <v>53</v>
      </c>
      <c r="B46" s="9">
        <v>1554562</v>
      </c>
      <c r="C46" s="9">
        <v>1342139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>
        <v>0</v>
      </c>
      <c r="P46" s="30">
        <f t="shared" si="5"/>
        <v>0</v>
      </c>
    </row>
    <row r="47" spans="1:18" x14ac:dyDescent="0.25">
      <c r="A47" s="8" t="s">
        <v>54</v>
      </c>
      <c r="B47" s="9">
        <v>0</v>
      </c>
      <c r="C47" s="9">
        <v>0</v>
      </c>
      <c r="D47" s="13">
        <f>+D48+D49+D50+D51+D52+D53+D54</f>
        <v>0</v>
      </c>
      <c r="E47" s="7">
        <f t="shared" ref="E47:L47" si="6">+E48+E49+E50+E51+E52+E53+E54</f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0</v>
      </c>
      <c r="L47" s="7">
        <f t="shared" si="6"/>
        <v>0</v>
      </c>
      <c r="M47" s="10">
        <v>0</v>
      </c>
      <c r="N47" s="9">
        <v>0</v>
      </c>
      <c r="O47" s="9">
        <v>0</v>
      </c>
      <c r="P47" s="30">
        <f t="shared" si="5"/>
        <v>0</v>
      </c>
    </row>
    <row r="48" spans="1:18" x14ac:dyDescent="0.25">
      <c r="A48" s="5" t="s">
        <v>55</v>
      </c>
      <c r="B48" s="12">
        <f>+B49+B50+B51+B52+B53+B54</f>
        <v>0</v>
      </c>
      <c r="C48" s="12">
        <f>+C49+C50+C51+C52+C53+C54</f>
        <v>0</v>
      </c>
      <c r="D48" s="16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5"/>
        <v>0</v>
      </c>
    </row>
    <row r="49" spans="1:16" x14ac:dyDescent="0.25">
      <c r="A49" s="8" t="s">
        <v>56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5"/>
        <v>0</v>
      </c>
    </row>
    <row r="50" spans="1:16" x14ac:dyDescent="0.25">
      <c r="A50" s="8" t="s">
        <v>57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5"/>
        <v>0</v>
      </c>
    </row>
    <row r="51" spans="1:16" x14ac:dyDescent="0.25">
      <c r="A51" s="8" t="s">
        <v>58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5"/>
        <v>0</v>
      </c>
    </row>
    <row r="52" spans="1:16" x14ac:dyDescent="0.25">
      <c r="A52" s="8" t="s">
        <v>59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5"/>
        <v>0</v>
      </c>
    </row>
    <row r="53" spans="1:16" x14ac:dyDescent="0.25">
      <c r="A53" s="8" t="s">
        <v>60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 t="shared" si="5"/>
        <v>0</v>
      </c>
    </row>
    <row r="54" spans="1:16" x14ac:dyDescent="0.25">
      <c r="A54" s="8" t="s">
        <v>61</v>
      </c>
      <c r="B54" s="9">
        <v>0</v>
      </c>
      <c r="C54" s="9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9">
        <v>0</v>
      </c>
      <c r="O54" s="9">
        <v>0</v>
      </c>
      <c r="P54" s="30">
        <f>+D54+E54+F54+G54+H54+I54+J54+K54+L54+M54+N54+O54</f>
        <v>0</v>
      </c>
    </row>
    <row r="55" spans="1:16" x14ac:dyDescent="0.25">
      <c r="A55" s="5" t="s">
        <v>62</v>
      </c>
      <c r="B55" s="12">
        <f>+B56+B57+B58+B59+B60+B61+B62+B63+B64</f>
        <v>15656456</v>
      </c>
      <c r="C55" s="12">
        <f>+C56+C57+C58+C59+C60+C61+C62+C63+C64</f>
        <v>15659985.290000001</v>
      </c>
      <c r="D55" s="7">
        <f>+D56+D57+D58+D59+D60+D61+D62+D63+D64</f>
        <v>0</v>
      </c>
      <c r="E55" s="7">
        <f t="shared" ref="E55:L55" si="7">+E56+E57+E58+E59+E60+E61+E62+E63+E64</f>
        <v>0</v>
      </c>
      <c r="F55" s="7">
        <f t="shared" si="7"/>
        <v>82600</v>
      </c>
      <c r="G55" s="7">
        <f t="shared" si="7"/>
        <v>216304.57</v>
      </c>
      <c r="H55" s="7">
        <f t="shared" si="7"/>
        <v>70800</v>
      </c>
      <c r="I55" s="7">
        <f t="shared" si="7"/>
        <v>220955</v>
      </c>
      <c r="J55" s="7">
        <f t="shared" si="7"/>
        <v>6499.99</v>
      </c>
      <c r="K55" s="7">
        <f t="shared" si="7"/>
        <v>0</v>
      </c>
      <c r="L55" s="7">
        <f t="shared" si="7"/>
        <v>1239182.96</v>
      </c>
      <c r="M55" s="12">
        <f>+M56+M57+M58+M59+M60+M61+M62+M63+M64</f>
        <v>4328841.2300000004</v>
      </c>
      <c r="N55" s="12">
        <f>+N56+N57+N58+N59+N60+N61+N62+N63+N64</f>
        <v>2270100.0499999998</v>
      </c>
      <c r="O55" s="12">
        <f>+O56+O57+O58+O59+O60+O61+O62+O63+O64</f>
        <v>0</v>
      </c>
      <c r="P55" s="12">
        <f>+D55+E55+F55+G55+H55+I55+J55+K55+L55+M55+N55+O55</f>
        <v>8435283.8000000007</v>
      </c>
    </row>
    <row r="56" spans="1:16" x14ac:dyDescent="0.25">
      <c r="A56" s="8" t="s">
        <v>63</v>
      </c>
      <c r="B56" s="9">
        <v>4410000</v>
      </c>
      <c r="C56" s="9">
        <v>8051202.1500000004</v>
      </c>
      <c r="D56" s="10">
        <v>0</v>
      </c>
      <c r="E56" s="10">
        <v>0</v>
      </c>
      <c r="F56" s="10">
        <v>0</v>
      </c>
      <c r="G56" s="10">
        <v>216304.57</v>
      </c>
      <c r="H56" s="10">
        <v>0</v>
      </c>
      <c r="I56" s="10">
        <v>0</v>
      </c>
      <c r="J56" s="10">
        <v>6499.99</v>
      </c>
      <c r="K56" s="10">
        <v>0</v>
      </c>
      <c r="L56" s="10">
        <v>69341.94</v>
      </c>
      <c r="M56" s="10">
        <v>3930591.23</v>
      </c>
      <c r="N56" s="9">
        <v>2270100.0499999998</v>
      </c>
      <c r="O56" s="9">
        <v>0</v>
      </c>
      <c r="P56" s="30">
        <f>+D56+E56+F56+G56+H56+I56+J56+K56+L56+M56+N56+O56</f>
        <v>6492837.7800000003</v>
      </c>
    </row>
    <row r="57" spans="1:16" x14ac:dyDescent="0.25">
      <c r="A57" s="8" t="s">
        <v>64</v>
      </c>
      <c r="B57" s="9">
        <v>1750000</v>
      </c>
      <c r="C57" s="9">
        <v>1879262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398250</v>
      </c>
      <c r="N57" s="9">
        <v>0</v>
      </c>
      <c r="O57" s="9">
        <v>0</v>
      </c>
      <c r="P57" s="30">
        <f t="shared" ref="P57:P85" si="8">+D57+E57+F57+G57+H57+I57+J57+K57+L57+M57+N57+O57</f>
        <v>398250</v>
      </c>
    </row>
    <row r="58" spans="1:16" x14ac:dyDescent="0.25">
      <c r="A58" s="8" t="s">
        <v>65</v>
      </c>
      <c r="B58" s="9">
        <v>750000</v>
      </c>
      <c r="C58" s="9">
        <v>493500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163843</v>
      </c>
      <c r="M58" s="10">
        <v>0</v>
      </c>
      <c r="N58" s="9">
        <v>0</v>
      </c>
      <c r="O58" s="9">
        <v>0</v>
      </c>
      <c r="P58" s="30">
        <f t="shared" si="8"/>
        <v>163843</v>
      </c>
    </row>
    <row r="59" spans="1:16" x14ac:dyDescent="0.25">
      <c r="A59" s="8" t="s">
        <v>66</v>
      </c>
      <c r="B59" s="9">
        <v>6320000</v>
      </c>
      <c r="C59" s="9">
        <v>320000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9">
        <v>0</v>
      </c>
      <c r="O59" s="9">
        <v>0</v>
      </c>
      <c r="P59" s="30">
        <f t="shared" si="8"/>
        <v>0</v>
      </c>
    </row>
    <row r="60" spans="1:16" x14ac:dyDescent="0.25">
      <c r="A60" s="8" t="s">
        <v>67</v>
      </c>
      <c r="B60" s="9">
        <v>940000</v>
      </c>
      <c r="C60" s="9">
        <v>2236441</v>
      </c>
      <c r="D60" s="10">
        <v>0</v>
      </c>
      <c r="E60" s="10">
        <v>0</v>
      </c>
      <c r="F60" s="10">
        <v>0</v>
      </c>
      <c r="G60" s="10">
        <v>0</v>
      </c>
      <c r="H60" s="10">
        <v>70800</v>
      </c>
      <c r="I60" s="10">
        <v>220955</v>
      </c>
      <c r="J60" s="10">
        <v>0</v>
      </c>
      <c r="K60" s="10">
        <v>0</v>
      </c>
      <c r="L60" s="10">
        <v>1005998.02</v>
      </c>
      <c r="M60" s="10">
        <v>0</v>
      </c>
      <c r="N60" s="10">
        <v>0</v>
      </c>
      <c r="O60" s="9">
        <v>0</v>
      </c>
      <c r="P60" s="30">
        <f t="shared" si="8"/>
        <v>1297753.02</v>
      </c>
    </row>
    <row r="61" spans="1:16" x14ac:dyDescent="0.25">
      <c r="A61" s="8" t="s">
        <v>68</v>
      </c>
      <c r="B61" s="9">
        <v>500000</v>
      </c>
      <c r="C61" s="9">
        <v>2296980.14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8"/>
        <v>0</v>
      </c>
    </row>
    <row r="62" spans="1:16" x14ac:dyDescent="0.25">
      <c r="A62" s="8" t="s">
        <v>69</v>
      </c>
      <c r="B62" s="9">
        <v>0</v>
      </c>
      <c r="C62" s="9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8"/>
        <v>0</v>
      </c>
    </row>
    <row r="63" spans="1:16" x14ac:dyDescent="0.25">
      <c r="A63" s="8" t="s">
        <v>70</v>
      </c>
      <c r="B63" s="9">
        <v>750000</v>
      </c>
      <c r="C63" s="9">
        <v>250000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8"/>
        <v>0</v>
      </c>
    </row>
    <row r="64" spans="1:16" x14ac:dyDescent="0.25">
      <c r="A64" s="8" t="s">
        <v>71</v>
      </c>
      <c r="B64" s="9">
        <v>236456</v>
      </c>
      <c r="C64" s="9">
        <v>132600</v>
      </c>
      <c r="D64" s="10">
        <v>0</v>
      </c>
      <c r="E64" s="10">
        <v>0</v>
      </c>
      <c r="F64" s="10">
        <v>82600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30">
        <f t="shared" si="8"/>
        <v>82600</v>
      </c>
    </row>
    <row r="65" spans="1:16" x14ac:dyDescent="0.25">
      <c r="A65" s="5" t="s">
        <v>72</v>
      </c>
      <c r="B65" s="12">
        <f>+B66+B67+B68+B69</f>
        <v>400000</v>
      </c>
      <c r="C65" s="12">
        <f>+C66+C67+C68+C69</f>
        <v>1839257.8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0">
        <v>0</v>
      </c>
      <c r="N65" s="10">
        <v>0</v>
      </c>
      <c r="O65" s="9">
        <v>0</v>
      </c>
      <c r="P65" s="30">
        <f t="shared" si="8"/>
        <v>0</v>
      </c>
    </row>
    <row r="66" spans="1:16" x14ac:dyDescent="0.25">
      <c r="A66" s="8" t="s">
        <v>73</v>
      </c>
      <c r="B66" s="9">
        <v>400000</v>
      </c>
      <c r="C66" s="9">
        <v>1839257.8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8"/>
        <v>0</v>
      </c>
    </row>
    <row r="67" spans="1:16" x14ac:dyDescent="0.25">
      <c r="A67" s="8" t="s">
        <v>74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8"/>
        <v>0</v>
      </c>
    </row>
    <row r="68" spans="1:16" x14ac:dyDescent="0.25">
      <c r="A68" s="8" t="s">
        <v>75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8"/>
        <v>0</v>
      </c>
    </row>
    <row r="69" spans="1:16" x14ac:dyDescent="0.25">
      <c r="A69" s="8" t="s">
        <v>76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30">
        <f t="shared" si="8"/>
        <v>0</v>
      </c>
    </row>
    <row r="70" spans="1:16" x14ac:dyDescent="0.25">
      <c r="A70" s="5" t="s">
        <v>77</v>
      </c>
      <c r="B70" s="12">
        <v>0</v>
      </c>
      <c r="C70" s="9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>
        <v>0</v>
      </c>
      <c r="P70" s="30">
        <f t="shared" si="8"/>
        <v>0</v>
      </c>
    </row>
    <row r="71" spans="1:16" x14ac:dyDescent="0.25">
      <c r="A71" s="8" t="s">
        <v>78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8"/>
        <v>0</v>
      </c>
    </row>
    <row r="72" spans="1:16" x14ac:dyDescent="0.25">
      <c r="A72" s="8" t="s">
        <v>79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>
        <v>0</v>
      </c>
      <c r="P72" s="30">
        <f t="shared" si="8"/>
        <v>0</v>
      </c>
    </row>
    <row r="73" spans="1:16" x14ac:dyDescent="0.25">
      <c r="A73" s="5" t="s">
        <v>80</v>
      </c>
      <c r="B73" s="12">
        <v>0</v>
      </c>
      <c r="C73" s="12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0">
        <v>0</v>
      </c>
      <c r="N73" s="10">
        <v>0</v>
      </c>
      <c r="O73" s="9">
        <v>0</v>
      </c>
      <c r="P73" s="30">
        <f t="shared" si="8"/>
        <v>0</v>
      </c>
    </row>
    <row r="74" spans="1:16" x14ac:dyDescent="0.25">
      <c r="A74" s="8" t="s">
        <v>81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8"/>
        <v>0</v>
      </c>
    </row>
    <row r="75" spans="1:16" x14ac:dyDescent="0.25">
      <c r="A75" s="8" t="s">
        <v>82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8"/>
        <v>0</v>
      </c>
    </row>
    <row r="76" spans="1:16" x14ac:dyDescent="0.25">
      <c r="A76" s="8" t="s">
        <v>83</v>
      </c>
      <c r="B76" s="9">
        <v>0</v>
      </c>
      <c r="C76" s="9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9">
        <v>0</v>
      </c>
      <c r="P76" s="30">
        <f t="shared" si="8"/>
        <v>0</v>
      </c>
    </row>
    <row r="77" spans="1:16" x14ac:dyDescent="0.25">
      <c r="A77" s="3" t="s">
        <v>84</v>
      </c>
      <c r="B77" s="17">
        <f>+B78+B82+B84</f>
        <v>0</v>
      </c>
      <c r="C77" s="17">
        <f>+C78+C82+C84</f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17">
        <v>0</v>
      </c>
      <c r="P77" s="17">
        <v>0</v>
      </c>
    </row>
    <row r="78" spans="1:16" x14ac:dyDescent="0.25">
      <c r="A78" s="5" t="s">
        <v>85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8"/>
        <v>0</v>
      </c>
    </row>
    <row r="79" spans="1:16" x14ac:dyDescent="0.25">
      <c r="A79" s="8" t="s">
        <v>86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8"/>
        <v>0</v>
      </c>
    </row>
    <row r="80" spans="1:16" x14ac:dyDescent="0.25">
      <c r="A80" s="8" t="s">
        <v>87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8"/>
        <v>0</v>
      </c>
    </row>
    <row r="81" spans="1:16" x14ac:dyDescent="0.25">
      <c r="A81" s="5" t="s">
        <v>88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8"/>
        <v>0</v>
      </c>
    </row>
    <row r="82" spans="1:16" x14ac:dyDescent="0.25">
      <c r="A82" s="8" t="s">
        <v>89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8"/>
        <v>0</v>
      </c>
    </row>
    <row r="83" spans="1:16" x14ac:dyDescent="0.25">
      <c r="A83" s="8" t="s">
        <v>90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8"/>
        <v>0</v>
      </c>
    </row>
    <row r="84" spans="1:16" x14ac:dyDescent="0.25">
      <c r="A84" s="5" t="s">
        <v>91</v>
      </c>
      <c r="B84" s="12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8"/>
        <v>0</v>
      </c>
    </row>
    <row r="85" spans="1:16" x14ac:dyDescent="0.25">
      <c r="A85" s="8" t="s">
        <v>92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10">
        <v>0</v>
      </c>
      <c r="M85" s="10">
        <v>0</v>
      </c>
      <c r="N85" s="10">
        <v>0</v>
      </c>
      <c r="O85" s="9">
        <v>0</v>
      </c>
      <c r="P85" s="30">
        <f t="shared" si="8"/>
        <v>0</v>
      </c>
    </row>
    <row r="86" spans="1:16" x14ac:dyDescent="0.25">
      <c r="A86" s="18" t="s">
        <v>93</v>
      </c>
      <c r="B86" s="31">
        <f>+B13+B19+B29+B39+B55+B65+B69+B73+B77</f>
        <v>617073784</v>
      </c>
      <c r="C86" s="31">
        <f>+C13+C19+C29+C39+C55+C65+C69+C73+C77</f>
        <v>730394414.08999979</v>
      </c>
      <c r="D86" s="31">
        <f>+D13+D19+D29+D39+D55+D65+D70+D73+D77</f>
        <v>35096430.800000004</v>
      </c>
      <c r="E86" s="31">
        <f t="shared" ref="E86:O86" si="9">+E13+E19+E29+E39+E55+E65+E70+E73+E77</f>
        <v>65851653.120000005</v>
      </c>
      <c r="F86" s="31">
        <f t="shared" si="9"/>
        <v>42341431.670000002</v>
      </c>
      <c r="G86" s="31">
        <f t="shared" si="9"/>
        <v>39656689.490000002</v>
      </c>
      <c r="H86" s="31">
        <f t="shared" si="9"/>
        <v>69116756.670000002</v>
      </c>
      <c r="I86" s="31">
        <f>+I13+I19+I29+I39+I55+I65+I70+I73+I77</f>
        <v>46823966.419999994</v>
      </c>
      <c r="J86" s="31">
        <f t="shared" si="9"/>
        <v>45616902.670000002</v>
      </c>
      <c r="K86" s="31">
        <f t="shared" si="9"/>
        <v>49817504.43</v>
      </c>
      <c r="L86" s="31">
        <f t="shared" si="9"/>
        <v>50221726.600000001</v>
      </c>
      <c r="M86" s="31">
        <f t="shared" si="9"/>
        <v>63335505.219999999</v>
      </c>
      <c r="N86" s="31">
        <f t="shared" si="9"/>
        <v>78020721.889999986</v>
      </c>
      <c r="O86" s="31">
        <f t="shared" si="9"/>
        <v>122238047.89999999</v>
      </c>
      <c r="P86" s="31">
        <f>+P13+P19+P29+P39+P55+P65+P70+P73+P77</f>
        <v>708137336.88</v>
      </c>
    </row>
    <row r="87" spans="1:16" x14ac:dyDescent="0.25">
      <c r="A87" t="s">
        <v>94</v>
      </c>
      <c r="L87" s="9"/>
    </row>
    <row r="88" spans="1:16" x14ac:dyDescent="0.25">
      <c r="A88" t="s">
        <v>109</v>
      </c>
      <c r="D88" s="9"/>
      <c r="L88" s="9"/>
      <c r="N88" s="10"/>
    </row>
    <row r="89" spans="1:16" x14ac:dyDescent="0.25">
      <c r="A89" t="s">
        <v>110</v>
      </c>
      <c r="B89" s="38"/>
      <c r="L89" s="9"/>
      <c r="P89" s="37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B92" s="33"/>
      <c r="C92" s="9"/>
      <c r="N92" s="9"/>
    </row>
    <row r="93" spans="1:16" x14ac:dyDescent="0.25">
      <c r="N93" s="9"/>
    </row>
    <row r="94" spans="1:16" x14ac:dyDescent="0.25">
      <c r="A94" s="19"/>
      <c r="B94" s="19"/>
      <c r="C94" s="19"/>
      <c r="D94" s="11"/>
      <c r="E94" s="19"/>
      <c r="F94" s="19"/>
      <c r="G94" s="20"/>
      <c r="H94" s="19"/>
      <c r="I94" s="19"/>
      <c r="J94" s="9"/>
      <c r="K94" s="9"/>
      <c r="L94" s="9"/>
      <c r="M94" s="21" t="s">
        <v>95</v>
      </c>
      <c r="N94" s="21" t="s">
        <v>96</v>
      </c>
      <c r="O94" s="21"/>
      <c r="P94" s="21"/>
    </row>
    <row r="95" spans="1:16" x14ac:dyDescent="0.25">
      <c r="A95" s="43" t="s">
        <v>103</v>
      </c>
      <c r="B95" s="26" t="s">
        <v>101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51" t="s">
        <v>103</v>
      </c>
      <c r="N95" s="51"/>
      <c r="O95" s="51"/>
      <c r="P95" s="44"/>
    </row>
    <row r="96" spans="1:16" x14ac:dyDescent="0.25">
      <c r="A96" s="34" t="s">
        <v>104</v>
      </c>
      <c r="B96" s="19" t="s">
        <v>102</v>
      </c>
      <c r="C96" s="34"/>
      <c r="D96" s="25"/>
      <c r="E96" s="25"/>
      <c r="F96" s="25"/>
      <c r="G96" s="25"/>
      <c r="H96" s="25"/>
      <c r="I96" s="25"/>
      <c r="J96" s="39"/>
      <c r="K96" s="39"/>
      <c r="L96" s="39"/>
      <c r="M96" s="58" t="s">
        <v>106</v>
      </c>
      <c r="N96" s="58"/>
      <c r="O96" s="58"/>
      <c r="P96" s="26"/>
    </row>
    <row r="97" spans="1:16" x14ac:dyDescent="0.25">
      <c r="A97" s="40" t="s">
        <v>105</v>
      </c>
      <c r="B97" s="19"/>
      <c r="C97" s="40"/>
      <c r="D97" s="25"/>
      <c r="E97" s="25"/>
      <c r="F97" s="25"/>
      <c r="G97" s="25"/>
      <c r="H97" s="25"/>
      <c r="I97" s="25"/>
      <c r="J97" s="39"/>
      <c r="K97" s="39"/>
      <c r="L97" s="39"/>
      <c r="M97" s="58" t="s">
        <v>107</v>
      </c>
      <c r="N97" s="58"/>
      <c r="O97" s="58"/>
    </row>
    <row r="98" spans="1:16" x14ac:dyDescent="0.25">
      <c r="A98" s="19"/>
      <c r="B98" s="19"/>
      <c r="C98" s="25"/>
      <c r="D98" s="25"/>
      <c r="E98" s="58"/>
      <c r="F98" s="58"/>
      <c r="G98" s="58"/>
      <c r="H98" s="58"/>
      <c r="I98" s="58"/>
      <c r="J98" s="58"/>
      <c r="K98" s="58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25"/>
      <c r="D101" s="25"/>
      <c r="E101" s="40"/>
      <c r="F101" s="40"/>
      <c r="G101" s="40"/>
      <c r="H101" s="40"/>
      <c r="I101" s="40"/>
      <c r="J101" s="40"/>
      <c r="K101" s="40"/>
      <c r="L101" s="25"/>
    </row>
    <row r="102" spans="1:16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9"/>
      <c r="M102" s="19"/>
      <c r="N102" s="19"/>
      <c r="O102" s="19"/>
      <c r="P102" s="19"/>
    </row>
    <row r="103" spans="1:16" ht="18.75" x14ac:dyDescent="0.3">
      <c r="A103" s="59" t="s">
        <v>97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ht="18.75" x14ac:dyDescent="0.3">
      <c r="A105" s="19"/>
      <c r="B105" s="19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</row>
    <row r="106" spans="1:16" x14ac:dyDescent="0.25">
      <c r="A106" s="60" t="s">
        <v>98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1:16" x14ac:dyDescent="0.25">
      <c r="A107" s="58" t="s">
        <v>99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</row>
    <row r="108" spans="1:16" x14ac:dyDescent="0.25">
      <c r="A108" s="58" t="s">
        <v>100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</row>
    <row r="109" spans="1:16" x14ac:dyDescent="0.2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25"/>
    </row>
    <row r="110" spans="1:16" x14ac:dyDescent="0.25">
      <c r="A110" s="19"/>
      <c r="B110" s="11"/>
      <c r="C110" s="22"/>
      <c r="D110" s="22"/>
      <c r="E110" s="22"/>
      <c r="F110" s="23"/>
      <c r="G110" s="22"/>
      <c r="H110" s="23"/>
      <c r="I110" s="24"/>
      <c r="J110" s="24"/>
      <c r="K110" s="24"/>
      <c r="L110" s="24"/>
      <c r="M110" s="24"/>
      <c r="N110" s="24"/>
      <c r="O110" s="24"/>
      <c r="P110" s="24"/>
    </row>
    <row r="111" spans="1:16" x14ac:dyDescent="0.25">
      <c r="A111" s="35"/>
      <c r="B111" s="26" t="s">
        <v>101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</row>
    <row r="112" spans="1:16" x14ac:dyDescent="0.25">
      <c r="A112" s="34"/>
      <c r="B112" s="19" t="s">
        <v>102</v>
      </c>
      <c r="C112" s="39"/>
      <c r="D112" s="39"/>
      <c r="E112" s="39"/>
      <c r="F112" s="26"/>
      <c r="G112" s="26"/>
      <c r="H112" s="10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25">
      <c r="A113" s="32"/>
      <c r="B113" s="19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</row>
    <row r="114" spans="1:16" x14ac:dyDescent="0.25">
      <c r="A114" s="19"/>
      <c r="B114" s="19"/>
      <c r="C114" s="25"/>
      <c r="D114" s="25"/>
      <c r="E114" s="58"/>
      <c r="F114" s="58"/>
      <c r="G114" s="58"/>
      <c r="H114" s="58"/>
      <c r="I114" s="58"/>
      <c r="J114" s="58"/>
      <c r="K114" s="58"/>
      <c r="L114" s="25"/>
    </row>
    <row r="115" spans="1:16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9"/>
      <c r="M115" s="19"/>
      <c r="N115" s="19"/>
      <c r="O115" s="19"/>
      <c r="P115" s="19"/>
    </row>
    <row r="116" spans="1:16" ht="18.75" x14ac:dyDescent="0.3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ht="18.75" x14ac:dyDescent="0.3">
      <c r="A118" s="19"/>
      <c r="B118" s="19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1:16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1:16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</row>
    <row r="121" spans="1:16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</row>
    <row r="122" spans="1:16" x14ac:dyDescent="0.25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5"/>
    </row>
  </sheetData>
  <mergeCells count="23">
    <mergeCell ref="C113:P113"/>
    <mergeCell ref="A121:P121"/>
    <mergeCell ref="E114:K114"/>
    <mergeCell ref="A116:P116"/>
    <mergeCell ref="A119:P119"/>
    <mergeCell ref="A120:P120"/>
    <mergeCell ref="C111:P111"/>
    <mergeCell ref="A10:A11"/>
    <mergeCell ref="B10:B11"/>
    <mergeCell ref="C10:C11"/>
    <mergeCell ref="D10:P10"/>
    <mergeCell ref="E98:K98"/>
    <mergeCell ref="A103:P103"/>
    <mergeCell ref="A106:P106"/>
    <mergeCell ref="A107:P107"/>
    <mergeCell ref="A108:P108"/>
    <mergeCell ref="M96:O96"/>
    <mergeCell ref="M97:O97"/>
    <mergeCell ref="A4:P4"/>
    <mergeCell ref="A5:P5"/>
    <mergeCell ref="A6:P6"/>
    <mergeCell ref="A7:P7"/>
    <mergeCell ref="M95:O95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2023-01-04T15:18:20Z</cp:lastPrinted>
  <dcterms:created xsi:type="dcterms:W3CDTF">2021-10-08T14:41:34Z</dcterms:created>
  <dcterms:modified xsi:type="dcterms:W3CDTF">2023-01-16T16:10:25Z</dcterms:modified>
</cp:coreProperties>
</file>